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095" firstSheet="7" activeTab="9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9 - 国有资本经营预算支出表" sheetId="9" r:id="rId9"/>
    <sheet name="10 - 政府采购预算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<sst xmlns="http://schemas.openxmlformats.org/spreadsheetml/2006/main" count="427" uniqueCount="179">
  <si>
    <t>部门预算批复表</t>
  </si>
  <si>
    <t>二〇二五年一月</t>
  </si>
  <si>
    <t>部门预算批复表1</t>
  </si>
  <si>
    <t>收支预算总表</t>
  </si>
  <si>
    <t>部门（单位）：沂源县历山街道办事处荆山路小学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</si>
  <si>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</si>
  <si>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</si>
  <si>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</si>
  <si>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</si>
  <si>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</si>
  <si>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</si>
  <si>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</si>
  <si>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</si>
  <si>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</si>
  <si>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</si>
  <si>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</si>
  <si>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</si>
  <si>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</si>
  <si>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</si>
  <si>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</si>
  <si>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</si>
  <si>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</si>
  <si>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</si>
  <si>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</si>
  <si>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</si>
  <si>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</si>
  <si>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</si>
  <si>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</si>
  <si>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</si>
  <si>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</si>
  <si>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</si>
  <si>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</si>
  <si>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</si>
  <si>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</si>
  <si>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</si>
  <si>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</si>
  <si>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</si>
  <si>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</si>
  <si>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</si>
  <si>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</si>
  <si>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</si>
  <si>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</si>
  <si>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</si>
  <si>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</si>
  <si>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</si>
  <si>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</si>
  <si>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</si>
  <si>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</si>
  <si>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</si>
  <si>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</si>
  <si>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</si>
  <si>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</si>
  <si>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</si>
  <si>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</si>
  <si>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</si>
  <si>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</si>
  <si>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</si>
  <si>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</si>
  <si>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</si>
  <si>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</si>
  <si>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</si>
  <si>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</si>
  <si>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</si>
  <si>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</si>
  <si>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</si>
  <si>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</si>
  <si>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</si>
  <si>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</si>
  <si>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</si>
  <si>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</si>
  <si>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</si>
  <si>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</si>
  <si>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</si>
  <si>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</si>
  <si>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</si>
  <si>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</si>
  <si>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01</t>
  </si>
  <si>
    <t>学前教育</t>
  </si>
  <si>
    <t>小学教育</t>
  </si>
  <si>
    <t>208</t>
  </si>
  <si>
    <t>社会保障和就业支出</t>
  </si>
  <si>
    <t>05</t>
  </si>
  <si>
    <t>行政事业单位养老支出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</si>
  <si>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</si>
  <si>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</si>
  <si>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</si>
  <si>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</si>
  <si>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</si>
  <si>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</si>
  <si>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</si>
  <si>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</si>
  <si>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</si>
  <si>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</si>
  <si>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</si>
  <si>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</si>
  <si>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</si>
  <si>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</si>
  <si>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</si>
  <si>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</si>
  <si>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</si>
  <si>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</si>
  <si>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</si>
  <si>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</si>
  <si>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</si>
  <si>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</si>
  <si>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</si>
  <si>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</si>
  <si>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</si>
  <si>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</si>
  <si>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</si>
  <si>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</si>
  <si>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</si>
  <si>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</si>
  <si>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</si>
  <si>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</si>
  <si>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</si>
  <si>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</si>
  <si>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</si>
  <si>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</si>
  <si>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</si>
  <si>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</si>
  <si>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</si>
  <si>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6413.61</t>
  </si>
  <si>
    <t>59.63</t>
  </si>
  <si>
    <t>301</t>
  </si>
  <si>
    <t>工资福利支出</t>
  </si>
  <si>
    <t>505</t>
  </si>
  <si>
    <t>对事业单位经常性补助</t>
  </si>
  <si>
    <t>6143.38</t>
  </si>
  <si>
    <t>　基本工资</t>
  </si>
  <si>
    <t>　工资福利支出</t>
  </si>
  <si>
    <t>1853.47</t>
  </si>
  <si>
    <t>　津贴补贴</t>
  </si>
  <si>
    <t>2522.39</t>
  </si>
  <si>
    <t>03</t>
  </si>
  <si>
    <t>　奖金</t>
  </si>
  <si>
    <t>154.46</t>
  </si>
  <si>
    <t>08</t>
  </si>
  <si>
    <t>　机关事业单位基本养老保险缴费</t>
  </si>
  <si>
    <t>609.14</t>
  </si>
  <si>
    <t>10</t>
  </si>
  <si>
    <t>　职工基本医疗保险缴费</t>
  </si>
  <si>
    <t>274.11</t>
  </si>
  <si>
    <t>　公务员医疗补助缴费</t>
  </si>
  <si>
    <t>155.94</t>
  </si>
  <si>
    <t>12</t>
  </si>
  <si>
    <t>　其他社会保障缴费</t>
  </si>
  <si>
    <t>41.88</t>
  </si>
  <si>
    <t>13</t>
  </si>
  <si>
    <t>　住房公积金</t>
  </si>
  <si>
    <t>531.99</t>
  </si>
  <si>
    <t>302</t>
  </si>
  <si>
    <t>商品和服务支出</t>
  </si>
  <si>
    <t>28</t>
  </si>
  <si>
    <t>　工会经费</t>
  </si>
  <si>
    <t>　商品和服务支出</t>
  </si>
  <si>
    <t>303</t>
  </si>
  <si>
    <t>对个人和家庭补助</t>
  </si>
  <si>
    <t>509</t>
  </si>
  <si>
    <t>对个人和家庭的补助</t>
  </si>
  <si>
    <t>270.23</t>
  </si>
  <si>
    <t>　离休费</t>
  </si>
  <si>
    <t>　离退休费</t>
  </si>
  <si>
    <t>16.96</t>
  </si>
  <si>
    <t>　退休费</t>
  </si>
  <si>
    <t>224.93</t>
  </si>
  <si>
    <t>　生活补助</t>
  </si>
  <si>
    <t>　社会福利和救助</t>
  </si>
  <si>
    <t>19.23</t>
  </si>
  <si>
    <t>07</t>
  </si>
  <si>
    <t>　医疗费补助</t>
  </si>
  <si>
    <t>9.11</t>
  </si>
  <si>
    <t>部门预算批复表7</t>
  </si>
  <si>
    <t>政府性基金预算支出表</t>
  </si>
  <si>
    <t xml:space="preserve">部门预算批复表8
</t>
  </si>
  <si>
    <t>国有资本经营预算支出表</t>
  </si>
  <si>
    <t>部门预算批复表9</t>
  </si>
  <si>
    <t>政府采购预算表</t>
  </si>
  <si>
    <t>单位资金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</si>
</sst>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_ ;\-#,##0.00;;"/>
    <numFmt numFmtId="177" formatCode="#,##0.00_ ;\-#,##0.00;;"/>
    <numFmt numFmtId="178" formatCode="#,##0.00;\-#,##0.00;&quot;&quot;??;@"/>
    <numFmt numFmtId="179" formatCode="\ #,##0.00;\ \-#,##0.00;\ &quot;&quot;??;@"/>
  </numFmts>
  <fonts count="34">
    <font>
      <sz val="11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18"/>
      <name val="宋体"/>
      <charset val="134"/>
    </font>
    <font>
      <sz val="18"/>
      <name val="Calibri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7" fillId="0" borderId="0">
      <alignment vertical="top"/>
    </xf>
    <xf numFmtId="44" fontId="7" fillId="0" borderId="0">
      <alignment vertical="top"/>
    </xf>
    <xf numFmtId="9" fontId="7" fillId="0" borderId="0">
      <alignment vertical="top"/>
    </xf>
    <xf numFmtId="41" fontId="7" fillId="0" borderId="0">
      <alignment vertical="top"/>
    </xf>
    <xf numFmtId="42" fontId="7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7" fillId="5" borderId="7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8">
      <alignment vertical="top"/>
    </xf>
    <xf numFmtId="0" fontId="21" fillId="0" borderId="8">
      <alignment vertical="top"/>
    </xf>
    <xf numFmtId="0" fontId="22" fillId="0" borderId="9">
      <alignment vertical="top"/>
    </xf>
    <xf numFmtId="0" fontId="22" fillId="0" borderId="0">
      <alignment vertical="top"/>
    </xf>
    <xf numFmtId="0" fontId="23" fillId="6" borderId="10">
      <alignment vertical="top"/>
    </xf>
    <xf numFmtId="0" fontId="24" fillId="7" borderId="11">
      <alignment vertical="top"/>
    </xf>
    <xf numFmtId="0" fontId="25" fillId="7" borderId="10">
      <alignment vertical="top"/>
    </xf>
    <xf numFmtId="0" fontId="26" fillId="8" borderId="12">
      <alignment vertical="top"/>
    </xf>
    <xf numFmtId="0" fontId="27" fillId="0" borderId="13">
      <alignment vertical="top"/>
    </xf>
    <xf numFmtId="0" fontId="28" fillId="0" borderId="14">
      <alignment vertical="top"/>
    </xf>
    <xf numFmtId="0" fontId="29" fillId="9" borderId="0">
      <alignment vertical="top"/>
    </xf>
    <xf numFmtId="0" fontId="30" fillId="10" borderId="0">
      <alignment vertical="top"/>
    </xf>
    <xf numFmtId="0" fontId="31" fillId="11" borderId="0">
      <alignment vertical="top"/>
    </xf>
    <xf numFmtId="0" fontId="32" fillId="12" borderId="0">
      <alignment vertical="top"/>
    </xf>
    <xf numFmtId="0" fontId="33" fillId="13" borderId="0">
      <alignment vertical="top"/>
    </xf>
    <xf numFmtId="0" fontId="33" fillId="14" borderId="0">
      <alignment vertical="top"/>
    </xf>
    <xf numFmtId="0" fontId="32" fillId="15" borderId="0">
      <alignment vertical="top"/>
    </xf>
    <xf numFmtId="0" fontId="32" fillId="16" borderId="0">
      <alignment vertical="top"/>
    </xf>
    <xf numFmtId="0" fontId="33" fillId="17" borderId="0">
      <alignment vertical="top"/>
    </xf>
    <xf numFmtId="0" fontId="33" fillId="18" borderId="0">
      <alignment vertical="top"/>
    </xf>
    <xf numFmtId="0" fontId="32" fillId="19" borderId="0">
      <alignment vertical="top"/>
    </xf>
    <xf numFmtId="0" fontId="32" fillId="20" borderId="0">
      <alignment vertical="top"/>
    </xf>
    <xf numFmtId="0" fontId="33" fillId="21" borderId="0">
      <alignment vertical="top"/>
    </xf>
    <xf numFmtId="0" fontId="33" fillId="22" borderId="0">
      <alignment vertical="top"/>
    </xf>
    <xf numFmtId="0" fontId="32" fillId="23" borderId="0">
      <alignment vertical="top"/>
    </xf>
    <xf numFmtId="0" fontId="32" fillId="24" borderId="0">
      <alignment vertical="top"/>
    </xf>
    <xf numFmtId="0" fontId="33" fillId="25" borderId="0">
      <alignment vertical="top"/>
    </xf>
    <xf numFmtId="0" fontId="33" fillId="26" borderId="0">
      <alignment vertical="top"/>
    </xf>
    <xf numFmtId="0" fontId="32" fillId="27" borderId="0">
      <alignment vertical="top"/>
    </xf>
    <xf numFmtId="0" fontId="32" fillId="28" borderId="0">
      <alignment vertical="top"/>
    </xf>
    <xf numFmtId="0" fontId="33" fillId="29" borderId="0">
      <alignment vertical="top"/>
    </xf>
    <xf numFmtId="0" fontId="33" fillId="30" borderId="0">
      <alignment vertical="top"/>
    </xf>
    <xf numFmtId="0" fontId="32" fillId="31" borderId="0">
      <alignment vertical="top"/>
    </xf>
    <xf numFmtId="0" fontId="32" fillId="32" borderId="0">
      <alignment vertical="top"/>
    </xf>
    <xf numFmtId="0" fontId="33" fillId="33" borderId="0">
      <alignment vertical="top"/>
    </xf>
    <xf numFmtId="0" fontId="33" fillId="34" borderId="0">
      <alignment vertical="top"/>
    </xf>
    <xf numFmtId="0" fontId="32" fillId="35" borderId="0">
      <alignment vertical="top"/>
    </xf>
  </cellStyleXfs>
  <cellXfs count="89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/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/>
    </xf>
    <xf numFmtId="0" fontId="2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right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>
      <alignment vertical="top"/>
    </xf>
    <xf numFmtId="178" fontId="6" fillId="0" borderId="2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right" vertical="center" wrapText="1"/>
    </xf>
    <xf numFmtId="0" fontId="4" fillId="0" borderId="2" xfId="0" applyNumberFormat="1" applyFont="1" applyBorder="1" applyAlignment="1"/>
    <xf numFmtId="179" fontId="3" fillId="0" borderId="2" xfId="0" applyNumberFormat="1" applyFont="1" applyBorder="1" applyAlignment="1"/>
    <xf numFmtId="177" fontId="3" fillId="0" borderId="2" xfId="0" applyNumberFormat="1" applyFont="1" applyBorder="1" applyAlignment="1"/>
    <xf numFmtId="177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176" fontId="6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>
      <alignment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6" fillId="3" borderId="2" xfId="0" applyNumberFormat="1" applyFont="1" applyFill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opLeftCell="A4" workbookViewId="0">
      <selection activeCell="J92" sqref="J92"/>
    </sheetView>
  </sheetViews>
  <sheetFormatPr defaultColWidth="8.85" defaultRowHeight="15" customHeight="1"/>
  <sheetData>
    <row r="1" ht="25.5" customHeight="1" spans="1:16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5.5" customHeight="1" spans="1:1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5"/>
    </row>
    <row r="3" ht="25.5" customHeight="1" spans="1:16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5"/>
    </row>
    <row r="4" ht="25.5" customHeight="1" spans="1:16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5"/>
    </row>
    <row r="5" ht="25.5" customHeight="1" spans="1:16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5"/>
    </row>
    <row r="6" ht="46.5" customHeight="1" spans="1:16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ht="25.5" customHeight="1" spans="1:16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5"/>
    </row>
    <row r="8" ht="25.5" customHeight="1" spans="1:16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5"/>
    </row>
    <row r="9" ht="25.5" customHeight="1" spans="1:16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5"/>
    </row>
    <row r="10" ht="25.5" customHeight="1" spans="1:16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5"/>
    </row>
    <row r="11" ht="30" customHeight="1" spans="1:16">
      <c r="A11" s="86"/>
      <c r="B11" s="86"/>
      <c r="C11" s="86"/>
      <c r="D11" s="86"/>
      <c r="E11" s="86"/>
      <c r="F11" s="86"/>
      <c r="G11" s="88" t="s">
        <v>1</v>
      </c>
      <c r="H11" s="88"/>
      <c r="I11" s="88"/>
      <c r="J11" s="88"/>
      <c r="K11" s="86"/>
      <c r="L11" s="86"/>
      <c r="M11" s="86"/>
      <c r="N11" s="86"/>
      <c r="O11" s="86"/>
      <c r="P11" s="85"/>
    </row>
    <row r="12" ht="25.5" customHeight="1" spans="1:16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5"/>
    </row>
    <row r="13" ht="25.5" customHeight="1" spans="1:16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5"/>
    </row>
    <row r="14" ht="25.5" customHeight="1" spans="1:16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5"/>
    </row>
    <row r="15" ht="25.5" customHeight="1" spans="1:16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5"/>
    </row>
    <row r="16" ht="25.5" customHeight="1" spans="1:16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5"/>
    </row>
    <row r="17" ht="25.5" customHeight="1" spans="1:16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5"/>
    </row>
    <row r="18" ht="25.5" customHeight="1" spans="1:16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5"/>
    </row>
    <row r="19" ht="25.5" customHeight="1" spans="1:16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5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tabSelected="1" workbookViewId="0">
      <pane ySplit="6" topLeftCell="A7" activePane="bottomLeft" state="frozen"/>
      <selection/>
      <selection pane="bottomLeft" activeCell="A3" sqref="A3:M3"/>
    </sheetView>
  </sheetViews>
  <sheetFormatPr defaultColWidth="8" defaultRowHeight="14.25" customHeight="1" outlineLevelRow="6"/>
  <cols>
    <col min="1" max="1" width="5.71666666666667" style="2" customWidth="1"/>
    <col min="2" max="2" width="8" style="2" hidden="1" customWidth="1"/>
    <col min="3" max="4" width="5.71666666666667" customWidth="1"/>
    <col min="5" max="5" width="33.1416666666667" style="2" customWidth="1"/>
    <col min="6" max="9" width="15" style="2" customWidth="1"/>
    <col min="10" max="10" width="15" customWidth="1"/>
    <col min="11" max="14" width="15" style="2" customWidth="1"/>
  </cols>
  <sheetData>
    <row r="1" ht="17.25" customHeight="1" spans="1:14">
      <c r="A1" s="3"/>
      <c r="B1" s="4"/>
      <c r="E1" s="5"/>
      <c r="F1" s="6"/>
      <c r="G1" s="6"/>
      <c r="H1" s="6"/>
      <c r="I1" s="6"/>
      <c r="K1" s="6"/>
      <c r="L1" s="6"/>
      <c r="M1" s="6"/>
      <c r="N1" s="19" t="s">
        <v>176</v>
      </c>
    </row>
    <row r="2" ht="25.5" customHeight="1" spans="1:14">
      <c r="A2" s="7" t="s">
        <v>177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8" customHeight="1" spans="1:14">
      <c r="A3" s="8" t="s">
        <v>4</v>
      </c>
      <c r="B3" s="9"/>
      <c r="C3" s="10"/>
      <c r="D3" s="10"/>
      <c r="E3" s="8"/>
      <c r="F3" s="11"/>
      <c r="G3" s="11"/>
      <c r="H3" s="11"/>
      <c r="I3" s="11"/>
      <c r="J3" s="10"/>
      <c r="K3" s="11"/>
      <c r="L3" s="11"/>
      <c r="M3" s="11"/>
      <c r="N3" s="20" t="s">
        <v>5</v>
      </c>
    </row>
    <row r="4" s="1" customFormat="1" ht="19.5" customHeight="1" spans="1:14">
      <c r="A4" s="12" t="s">
        <v>56</v>
      </c>
      <c r="B4" s="12"/>
      <c r="C4" s="13"/>
      <c r="D4" s="13"/>
      <c r="E4" s="14" t="s">
        <v>57</v>
      </c>
      <c r="F4" s="14" t="s">
        <v>58</v>
      </c>
      <c r="G4" s="14" t="s">
        <v>59</v>
      </c>
      <c r="H4" s="14"/>
      <c r="I4" s="14"/>
      <c r="J4" s="14"/>
      <c r="K4" s="12" t="s">
        <v>60</v>
      </c>
      <c r="L4" s="12" t="s">
        <v>178</v>
      </c>
      <c r="M4" s="12" t="s">
        <v>46</v>
      </c>
      <c r="N4" s="12" t="s">
        <v>48</v>
      </c>
    </row>
    <row r="5" s="1" customFormat="1" ht="19.5" customHeight="1" spans="1:14">
      <c r="A5" s="12" t="s">
        <v>64</v>
      </c>
      <c r="B5" s="12"/>
      <c r="C5" s="13" t="s">
        <v>65</v>
      </c>
      <c r="D5" s="13" t="s">
        <v>66</v>
      </c>
      <c r="E5" s="14"/>
      <c r="F5" s="12"/>
      <c r="G5" s="12" t="s">
        <v>67</v>
      </c>
      <c r="H5" s="12" t="s">
        <v>68</v>
      </c>
      <c r="I5" s="21" t="s">
        <v>69</v>
      </c>
      <c r="J5" s="22" t="s">
        <v>70</v>
      </c>
      <c r="K5" s="15"/>
      <c r="L5" s="15"/>
      <c r="M5" s="15"/>
      <c r="N5" s="15"/>
    </row>
    <row r="6" s="1" customFormat="1" ht="19.5" customHeight="1" spans="1:14">
      <c r="A6" s="12"/>
      <c r="B6" s="14"/>
      <c r="C6" s="13"/>
      <c r="D6" s="13"/>
      <c r="E6" s="14"/>
      <c r="F6" s="12"/>
      <c r="G6" s="15"/>
      <c r="H6" s="15"/>
      <c r="I6" s="15"/>
      <c r="J6" s="15"/>
      <c r="K6" s="12"/>
      <c r="L6" s="12"/>
      <c r="M6" s="12"/>
      <c r="N6" s="12"/>
    </row>
    <row r="7" s="1" customFormat="1" ht="19.5" customHeight="1" spans="1:14">
      <c r="A7" s="16"/>
      <c r="B7" s="16"/>
      <c r="C7" s="13"/>
      <c r="D7" s="13"/>
      <c r="E7" s="17"/>
      <c r="F7" s="18">
        <f>G7+K7+L7+M7+N7</f>
        <v>0</v>
      </c>
      <c r="G7" s="18">
        <f>H7+I7+J7</f>
        <v>0</v>
      </c>
      <c r="H7" s="18">
        <v>0</v>
      </c>
      <c r="I7" s="18">
        <v>0</v>
      </c>
      <c r="J7" s="23">
        <v>0</v>
      </c>
      <c r="K7" s="18">
        <v>0</v>
      </c>
      <c r="L7" s="18">
        <v>0</v>
      </c>
      <c r="M7" s="18">
        <v>0</v>
      </c>
      <c r="N7" s="18">
        <v>0</v>
      </c>
    </row>
  </sheetData>
  <mergeCells count="17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A3" sqref="A3:C3"/>
    </sheetView>
  </sheetViews>
  <sheetFormatPr defaultColWidth="8.85" defaultRowHeight="15" customHeight="1" outlineLevelCol="3"/>
  <cols>
    <col min="1" max="1" width="34.275" customWidth="1"/>
    <col min="2" max="2" width="18.575" customWidth="1"/>
    <col min="3" max="3" width="34.275" customWidth="1"/>
    <col min="4" max="4" width="18.575" customWidth="1"/>
  </cols>
  <sheetData>
    <row r="1" s="26" customFormat="1" customHeight="1" spans="1:4">
      <c r="A1" s="28" t="s">
        <v>2</v>
      </c>
      <c r="B1" s="28"/>
      <c r="C1" s="28"/>
      <c r="D1" s="28"/>
    </row>
    <row r="2" s="64" customFormat="1" ht="40.5" customHeight="1" spans="1:4">
      <c r="A2" s="29" t="s">
        <v>3</v>
      </c>
      <c r="B2" s="43"/>
      <c r="C2" s="43"/>
      <c r="D2" s="43"/>
    </row>
    <row r="3" s="26" customFormat="1" ht="21" customHeight="1" spans="1:4">
      <c r="A3" s="37" t="s">
        <v>4</v>
      </c>
      <c r="B3" s="37"/>
      <c r="C3" s="78"/>
      <c r="D3" s="38" t="s">
        <v>5</v>
      </c>
    </row>
    <row r="4" s="76" customFormat="1" ht="21" customHeight="1" spans="1:4">
      <c r="A4" s="79" t="s">
        <v>6</v>
      </c>
      <c r="B4" s="80"/>
      <c r="C4" s="79" t="s">
        <v>7</v>
      </c>
      <c r="D4" s="80"/>
    </row>
    <row r="5" s="77" customFormat="1" ht="21" customHeight="1" spans="1:4">
      <c r="A5" s="79" t="s">
        <v>8</v>
      </c>
      <c r="B5" s="79" t="s">
        <v>9</v>
      </c>
      <c r="C5" s="79" t="s">
        <v>8</v>
      </c>
      <c r="D5" s="79" t="s">
        <v>9</v>
      </c>
    </row>
    <row r="6" ht="21" customHeight="1" spans="1:4">
      <c r="A6" s="81" t="s">
        <v>10</v>
      </c>
      <c r="B6" s="82">
        <v>6483.35</v>
      </c>
      <c r="C6" s="83" t="s">
        <v>11</v>
      </c>
      <c r="D6" s="82"/>
    </row>
    <row r="7" s="26" customFormat="1" ht="21" customHeight="1" spans="1:4">
      <c r="A7" s="35" t="s">
        <v>12</v>
      </c>
      <c r="B7" s="82">
        <v>6483.35</v>
      </c>
      <c r="C7" s="83" t="s">
        <v>13</v>
      </c>
      <c r="D7" s="82"/>
    </row>
    <row r="8" s="26" customFormat="1" ht="21" customHeight="1" spans="1:4">
      <c r="A8" s="35" t="s">
        <v>14</v>
      </c>
      <c r="B8" s="82"/>
      <c r="C8" s="83" t="s">
        <v>15</v>
      </c>
      <c r="D8" s="82"/>
    </row>
    <row r="9" s="26" customFormat="1" ht="21" customHeight="1" spans="1:4">
      <c r="A9" s="35" t="s">
        <v>16</v>
      </c>
      <c r="B9" s="82"/>
      <c r="C9" s="83" t="s">
        <v>17</v>
      </c>
      <c r="D9" s="82"/>
    </row>
    <row r="10" s="26" customFormat="1" ht="21" customHeight="1" spans="1:4">
      <c r="A10" s="35" t="s">
        <v>18</v>
      </c>
      <c r="B10" s="82"/>
      <c r="C10" s="83" t="s">
        <v>19</v>
      </c>
      <c r="D10" s="82">
        <v>5228.43</v>
      </c>
    </row>
    <row r="11" s="26" customFormat="1" ht="21" customHeight="1" spans="1:4">
      <c r="A11" s="35" t="s">
        <v>20</v>
      </c>
      <c r="B11" s="82"/>
      <c r="C11" s="83" t="s">
        <v>21</v>
      </c>
      <c r="D11" s="82"/>
    </row>
    <row r="12" s="26" customFormat="1" ht="21" customHeight="1" spans="1:4">
      <c r="A12" s="35" t="s">
        <v>22</v>
      </c>
      <c r="B12" s="82"/>
      <c r="C12" s="83" t="s">
        <v>23</v>
      </c>
      <c r="D12" s="82"/>
    </row>
    <row r="13" s="26" customFormat="1" ht="21" customHeight="1" spans="1:4">
      <c r="A13" s="35" t="s">
        <v>24</v>
      </c>
      <c r="B13" s="82"/>
      <c r="C13" s="83" t="s">
        <v>25</v>
      </c>
      <c r="D13" s="82">
        <v>283.77</v>
      </c>
    </row>
    <row r="14" s="26" customFormat="1" ht="21" customHeight="1" spans="1:4">
      <c r="A14" s="35"/>
      <c r="B14" s="82"/>
      <c r="C14" s="83" t="s">
        <v>26</v>
      </c>
      <c r="D14" s="82">
        <v>439.16</v>
      </c>
    </row>
    <row r="15" s="26" customFormat="1" ht="21" customHeight="1" spans="1:4">
      <c r="A15" s="35"/>
      <c r="B15" s="82"/>
      <c r="C15" s="83" t="s">
        <v>27</v>
      </c>
      <c r="D15" s="82"/>
    </row>
    <row r="16" s="26" customFormat="1" ht="21" customHeight="1" spans="1:4">
      <c r="A16" s="35"/>
      <c r="B16" s="82"/>
      <c r="C16" s="83" t="s">
        <v>28</v>
      </c>
      <c r="D16" s="82"/>
    </row>
    <row r="17" s="26" customFormat="1" ht="21" customHeight="1" spans="1:4">
      <c r="A17" s="35"/>
      <c r="B17" s="82"/>
      <c r="C17" s="83" t="s">
        <v>29</v>
      </c>
      <c r="D17" s="82"/>
    </row>
    <row r="18" s="26" customFormat="1" ht="21" customHeight="1" spans="1:4">
      <c r="A18" s="35"/>
      <c r="B18" s="82"/>
      <c r="C18" s="83" t="s">
        <v>30</v>
      </c>
      <c r="D18" s="82"/>
    </row>
    <row r="19" s="26" customFormat="1" ht="21" customHeight="1" spans="1:4">
      <c r="A19" s="35"/>
      <c r="B19" s="82"/>
      <c r="C19" s="83" t="s">
        <v>31</v>
      </c>
      <c r="D19" s="82"/>
    </row>
    <row r="20" s="26" customFormat="1" ht="21" customHeight="1" spans="1:4">
      <c r="A20" s="35"/>
      <c r="B20" s="82"/>
      <c r="C20" s="83" t="s">
        <v>32</v>
      </c>
      <c r="D20" s="82"/>
    </row>
    <row r="21" s="26" customFormat="1" ht="21" customHeight="1" spans="1:4">
      <c r="A21" s="35"/>
      <c r="B21" s="82"/>
      <c r="C21" s="83" t="s">
        <v>33</v>
      </c>
      <c r="D21" s="82"/>
    </row>
    <row r="22" s="26" customFormat="1" ht="21" customHeight="1" spans="1:4">
      <c r="A22" s="35"/>
      <c r="B22" s="82"/>
      <c r="C22" s="83" t="s">
        <v>34</v>
      </c>
      <c r="D22" s="82"/>
    </row>
    <row r="23" s="26" customFormat="1" ht="21" customHeight="1" spans="1:4">
      <c r="A23" s="35"/>
      <c r="B23" s="82"/>
      <c r="C23" s="83" t="s">
        <v>35</v>
      </c>
      <c r="D23" s="82"/>
    </row>
    <row r="24" s="26" customFormat="1" ht="21" customHeight="1" spans="1:4">
      <c r="A24" s="35"/>
      <c r="B24" s="82"/>
      <c r="C24" s="83" t="s">
        <v>36</v>
      </c>
      <c r="D24" s="82">
        <v>531.99</v>
      </c>
    </row>
    <row r="25" s="26" customFormat="1" ht="21" customHeight="1" spans="1:4">
      <c r="A25" s="35"/>
      <c r="B25" s="82"/>
      <c r="C25" s="83" t="s">
        <v>37</v>
      </c>
      <c r="D25" s="82"/>
    </row>
    <row r="26" s="26" customFormat="1" ht="21" customHeight="1" spans="1:4">
      <c r="A26" s="35"/>
      <c r="B26" s="82"/>
      <c r="C26" s="83" t="s">
        <v>38</v>
      </c>
      <c r="D26" s="82"/>
    </row>
    <row r="27" s="26" customFormat="1" ht="21" customHeight="1" spans="1:4">
      <c r="A27" s="35"/>
      <c r="B27" s="82"/>
      <c r="C27" s="83" t="s">
        <v>39</v>
      </c>
      <c r="D27" s="82"/>
    </row>
    <row r="28" s="26" customFormat="1" ht="21" customHeight="1" spans="1:4">
      <c r="A28" s="35"/>
      <c r="B28" s="82"/>
      <c r="C28" s="83" t="s">
        <v>40</v>
      </c>
      <c r="D28" s="82">
        <f>ROUND(D30-SUM(D6:D27),2)</f>
        <v>0</v>
      </c>
    </row>
    <row r="29" s="26" customFormat="1" ht="21" customHeight="1" spans="1:4">
      <c r="A29" s="35"/>
      <c r="B29" s="82"/>
      <c r="C29" s="83"/>
      <c r="D29" s="82"/>
    </row>
    <row r="30" s="26" customFormat="1" ht="21" customHeight="1" spans="1:4">
      <c r="A30" s="84" t="s">
        <v>41</v>
      </c>
      <c r="B30" s="82">
        <f>B6+B10+B11+B12+B13+B14+B15</f>
        <v>6483.35</v>
      </c>
      <c r="C30" s="79" t="s">
        <v>42</v>
      </c>
      <c r="D30" s="82">
        <f>D37-D35</f>
        <v>6483.35</v>
      </c>
    </row>
    <row r="31" ht="21" customHeight="1" spans="1:4">
      <c r="A31" s="15"/>
      <c r="B31" s="15"/>
      <c r="C31" s="15"/>
      <c r="D31" s="15"/>
    </row>
    <row r="32" ht="21" customHeight="1" spans="1:4">
      <c r="A32" s="35" t="s">
        <v>43</v>
      </c>
      <c r="B32" s="82"/>
      <c r="C32" s="15"/>
      <c r="D32" s="15"/>
    </row>
    <row r="33" ht="21" customHeight="1" spans="1:4">
      <c r="A33" s="35" t="s">
        <v>44</v>
      </c>
      <c r="B33" s="82"/>
      <c r="C33" s="83" t="s">
        <v>45</v>
      </c>
      <c r="D33" s="15"/>
    </row>
    <row r="34" s="26" customFormat="1" ht="21" customHeight="1" spans="1:4">
      <c r="A34" s="35" t="s">
        <v>46</v>
      </c>
      <c r="B34" s="82"/>
      <c r="C34" s="83" t="s">
        <v>47</v>
      </c>
      <c r="D34" s="82"/>
    </row>
    <row r="35" s="26" customFormat="1" ht="21" customHeight="1" spans="1:4">
      <c r="A35" s="35" t="s">
        <v>48</v>
      </c>
      <c r="B35" s="82"/>
      <c r="C35" s="83" t="s">
        <v>49</v>
      </c>
      <c r="D35" s="82"/>
    </row>
    <row r="36" s="26" customFormat="1" ht="21" customHeight="1" spans="1:4">
      <c r="A36" s="35"/>
      <c r="B36" s="82"/>
      <c r="C36" s="35"/>
      <c r="D36" s="82"/>
    </row>
    <row r="37" s="26" customFormat="1" ht="21" customHeight="1" spans="1:4">
      <c r="A37" s="33" t="s">
        <v>50</v>
      </c>
      <c r="B37" s="82">
        <f>SUM(B30:B35)</f>
        <v>6483.35</v>
      </c>
      <c r="C37" s="33" t="s">
        <v>51</v>
      </c>
      <c r="D37" s="82">
        <v>6483.35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8.85" defaultRowHeight="15" customHeight="1"/>
  <cols>
    <col min="1" max="2" width="8.85" hidden="1" customWidth="1"/>
    <col min="3" max="5" width="5.71666666666667" customWidth="1"/>
    <col min="6" max="6" width="28.575" customWidth="1"/>
    <col min="7" max="19" width="14.275" customWidth="1"/>
  </cols>
  <sheetData>
    <row r="1" s="38" customFormat="1" customHeight="1" spans="2:19">
      <c r="B1" s="73"/>
      <c r="C1" s="28" t="s">
        <v>52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="24" customFormat="1" ht="40.5" customHeight="1" spans="1:19">
      <c r="A2" s="39"/>
      <c r="C2" s="29" t="s">
        <v>53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9"/>
      <c r="Q2" s="29"/>
      <c r="R2" s="43"/>
      <c r="S2" s="43"/>
    </row>
    <row r="3" ht="21" customHeight="1" spans="1:19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74"/>
      <c r="Q3" s="74"/>
      <c r="R3" s="37"/>
      <c r="S3" s="37"/>
    </row>
    <row r="4" s="40" customFormat="1" ht="21" customHeight="1" spans="1:19">
      <c r="A4" s="69" t="s">
        <v>54</v>
      </c>
      <c r="B4" s="69" t="s">
        <v>55</v>
      </c>
      <c r="C4" s="13" t="s">
        <v>56</v>
      </c>
      <c r="D4" s="13"/>
      <c r="E4" s="13"/>
      <c r="F4" s="13" t="s">
        <v>57</v>
      </c>
      <c r="G4" s="13" t="s">
        <v>58</v>
      </c>
      <c r="H4" s="13" t="s">
        <v>59</v>
      </c>
      <c r="I4" s="13"/>
      <c r="J4" s="13"/>
      <c r="K4" s="13"/>
      <c r="L4" s="22" t="s">
        <v>60</v>
      </c>
      <c r="M4" s="22" t="s">
        <v>61</v>
      </c>
      <c r="N4" s="22" t="s">
        <v>62</v>
      </c>
      <c r="O4" s="22" t="s">
        <v>63</v>
      </c>
      <c r="P4" s="22" t="s">
        <v>43</v>
      </c>
      <c r="Q4" s="22" t="s">
        <v>44</v>
      </c>
      <c r="R4" s="22" t="s">
        <v>46</v>
      </c>
      <c r="S4" s="75" t="s">
        <v>48</v>
      </c>
    </row>
    <row r="5" s="40" customFormat="1" ht="21" customHeight="1" spans="1:19">
      <c r="A5" s="15"/>
      <c r="B5" s="15"/>
      <c r="C5" s="13" t="s">
        <v>64</v>
      </c>
      <c r="D5" s="13" t="s">
        <v>65</v>
      </c>
      <c r="E5" s="13" t="s">
        <v>66</v>
      </c>
      <c r="F5" s="13"/>
      <c r="G5" s="13"/>
      <c r="H5" s="13" t="s">
        <v>67</v>
      </c>
      <c r="I5" s="22" t="s">
        <v>68</v>
      </c>
      <c r="J5" s="22" t="s">
        <v>69</v>
      </c>
      <c r="K5" s="22" t="s">
        <v>70</v>
      </c>
      <c r="L5" s="22"/>
      <c r="M5" s="22"/>
      <c r="N5" s="22"/>
      <c r="O5" s="22"/>
      <c r="P5" s="22"/>
      <c r="Q5" s="22"/>
      <c r="R5" s="22"/>
      <c r="S5" s="22"/>
    </row>
    <row r="6" s="40" customFormat="1" ht="21" customHeight="1" spans="1:19">
      <c r="A6" s="15"/>
      <c r="B6" s="15"/>
      <c r="C6" s="13"/>
      <c r="D6" s="13"/>
      <c r="E6" s="13"/>
      <c r="F6" s="13"/>
      <c r="G6" s="13"/>
      <c r="H6" s="1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="40" customFormat="1" ht="21" customHeight="1" spans="1:19">
      <c r="A7" s="15"/>
      <c r="B7" s="15"/>
      <c r="C7" s="13"/>
      <c r="D7" s="13"/>
      <c r="E7" s="13"/>
      <c r="F7" s="13"/>
      <c r="G7" s="13"/>
      <c r="H7" s="1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="26" customFormat="1" ht="21" customHeight="1" spans="1:19">
      <c r="A8" s="35"/>
      <c r="B8" s="35"/>
      <c r="C8" s="33"/>
      <c r="D8" s="33"/>
      <c r="E8" s="33"/>
      <c r="F8" s="35" t="s">
        <v>71</v>
      </c>
      <c r="G8" s="23">
        <f t="shared" ref="G8:G23" si="0">H8+SUM(L8:S8)</f>
        <v>6483.35</v>
      </c>
      <c r="H8" s="23">
        <f t="shared" ref="H8:H23" si="1">I8+J8+K8</f>
        <v>6483.35</v>
      </c>
      <c r="I8" s="36">
        <v>6483.35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</row>
    <row r="9" s="26" customFormat="1" ht="21" customHeight="1" spans="1:19">
      <c r="A9" s="35"/>
      <c r="B9" s="35"/>
      <c r="C9" s="33" t="s">
        <v>72</v>
      </c>
      <c r="D9" s="33"/>
      <c r="E9" s="33"/>
      <c r="F9" s="35" t="s">
        <v>73</v>
      </c>
      <c r="G9" s="23">
        <f t="shared" si="0"/>
        <v>5228.43</v>
      </c>
      <c r="H9" s="23">
        <f t="shared" si="1"/>
        <v>5228.43</v>
      </c>
      <c r="I9" s="36">
        <v>5228.43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</row>
    <row r="10" ht="21" customHeight="1" spans="1:19">
      <c r="A10" s="35"/>
      <c r="B10" s="35"/>
      <c r="C10" s="33"/>
      <c r="D10" s="33" t="s">
        <v>74</v>
      </c>
      <c r="E10" s="33"/>
      <c r="F10" s="35" t="s">
        <v>75</v>
      </c>
      <c r="G10" s="23">
        <f t="shared" si="0"/>
        <v>5228.43</v>
      </c>
      <c r="H10" s="23">
        <f t="shared" si="1"/>
        <v>5228.43</v>
      </c>
      <c r="I10" s="36">
        <v>5228.43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</row>
    <row r="11" ht="21" customHeight="1" spans="1:19">
      <c r="A11" s="35"/>
      <c r="B11" s="35"/>
      <c r="C11" s="33"/>
      <c r="D11" s="33"/>
      <c r="E11" s="33" t="s">
        <v>76</v>
      </c>
      <c r="F11" s="35" t="s">
        <v>77</v>
      </c>
      <c r="G11" s="23">
        <f t="shared" si="0"/>
        <v>10.11</v>
      </c>
      <c r="H11" s="23">
        <f t="shared" si="1"/>
        <v>10.11</v>
      </c>
      <c r="I11" s="36">
        <v>10.11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</row>
    <row r="12" ht="21" customHeight="1" spans="1:19">
      <c r="A12" s="35"/>
      <c r="B12" s="35"/>
      <c r="C12" s="33"/>
      <c r="D12" s="33"/>
      <c r="E12" s="33" t="s">
        <v>74</v>
      </c>
      <c r="F12" s="35" t="s">
        <v>78</v>
      </c>
      <c r="G12" s="23">
        <f t="shared" si="0"/>
        <v>5218.32</v>
      </c>
      <c r="H12" s="23">
        <f t="shared" si="1"/>
        <v>5218.32</v>
      </c>
      <c r="I12" s="36">
        <v>5218.32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</row>
    <row r="13" ht="21" customHeight="1" spans="1:19">
      <c r="A13" s="35"/>
      <c r="B13" s="35"/>
      <c r="C13" s="33" t="s">
        <v>79</v>
      </c>
      <c r="D13" s="33"/>
      <c r="E13" s="33"/>
      <c r="F13" s="35" t="s">
        <v>80</v>
      </c>
      <c r="G13" s="23">
        <f t="shared" si="0"/>
        <v>283.77</v>
      </c>
      <c r="H13" s="23">
        <f t="shared" si="1"/>
        <v>283.77</v>
      </c>
      <c r="I13" s="36">
        <v>283.77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</row>
    <row r="14" ht="21" customHeight="1" spans="1:19">
      <c r="A14" s="35"/>
      <c r="B14" s="35"/>
      <c r="C14" s="33"/>
      <c r="D14" s="33" t="s">
        <v>81</v>
      </c>
      <c r="E14" s="33"/>
      <c r="F14" s="35" t="s">
        <v>82</v>
      </c>
      <c r="G14" s="23">
        <f t="shared" si="0"/>
        <v>241.89</v>
      </c>
      <c r="H14" s="23">
        <f t="shared" si="1"/>
        <v>241.89</v>
      </c>
      <c r="I14" s="36">
        <v>241.89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</row>
    <row r="15" ht="21" customHeight="1" spans="1:19">
      <c r="A15" s="35"/>
      <c r="B15" s="35"/>
      <c r="C15" s="33"/>
      <c r="D15" s="33"/>
      <c r="E15" s="33" t="s">
        <v>74</v>
      </c>
      <c r="F15" s="35" t="s">
        <v>83</v>
      </c>
      <c r="G15" s="23">
        <f t="shared" si="0"/>
        <v>241.89</v>
      </c>
      <c r="H15" s="23">
        <f t="shared" si="1"/>
        <v>241.89</v>
      </c>
      <c r="I15" s="36">
        <v>241.89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</row>
    <row r="16" ht="21" customHeight="1" spans="1:19">
      <c r="A16" s="35"/>
      <c r="B16" s="35"/>
      <c r="C16" s="33"/>
      <c r="D16" s="33" t="s">
        <v>84</v>
      </c>
      <c r="E16" s="33"/>
      <c r="F16" s="35" t="s">
        <v>85</v>
      </c>
      <c r="G16" s="23">
        <f t="shared" si="0"/>
        <v>41.88</v>
      </c>
      <c r="H16" s="23">
        <f t="shared" si="1"/>
        <v>41.88</v>
      </c>
      <c r="I16" s="36">
        <v>41.88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</row>
    <row r="17" ht="21" customHeight="1" spans="1:19">
      <c r="A17" s="35"/>
      <c r="B17" s="35"/>
      <c r="C17" s="33"/>
      <c r="D17" s="33"/>
      <c r="E17" s="33" t="s">
        <v>84</v>
      </c>
      <c r="F17" s="35" t="s">
        <v>85</v>
      </c>
      <c r="G17" s="23">
        <f t="shared" si="0"/>
        <v>41.88</v>
      </c>
      <c r="H17" s="23">
        <f t="shared" si="1"/>
        <v>41.88</v>
      </c>
      <c r="I17" s="36">
        <v>41.88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</row>
    <row r="18" ht="21" customHeight="1" spans="1:19">
      <c r="A18" s="35"/>
      <c r="B18" s="35"/>
      <c r="C18" s="33" t="s">
        <v>86</v>
      </c>
      <c r="D18" s="33"/>
      <c r="E18" s="33"/>
      <c r="F18" s="35" t="s">
        <v>87</v>
      </c>
      <c r="G18" s="23">
        <f t="shared" si="0"/>
        <v>439.16</v>
      </c>
      <c r="H18" s="23">
        <f t="shared" si="1"/>
        <v>439.16</v>
      </c>
      <c r="I18" s="36">
        <v>439.16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</row>
    <row r="19" ht="21" customHeight="1" spans="1:19">
      <c r="A19" s="35"/>
      <c r="B19" s="35"/>
      <c r="C19" s="33"/>
      <c r="D19" s="33" t="s">
        <v>88</v>
      </c>
      <c r="E19" s="33"/>
      <c r="F19" s="35" t="s">
        <v>89</v>
      </c>
      <c r="G19" s="23">
        <f t="shared" si="0"/>
        <v>439.16</v>
      </c>
      <c r="H19" s="23">
        <f t="shared" si="1"/>
        <v>439.16</v>
      </c>
      <c r="I19" s="36">
        <v>439.16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</row>
    <row r="20" ht="21" customHeight="1" spans="1:19">
      <c r="A20" s="35"/>
      <c r="B20" s="35"/>
      <c r="C20" s="33"/>
      <c r="D20" s="33"/>
      <c r="E20" s="33" t="s">
        <v>74</v>
      </c>
      <c r="F20" s="35" t="s">
        <v>90</v>
      </c>
      <c r="G20" s="23">
        <f t="shared" si="0"/>
        <v>439.16</v>
      </c>
      <c r="H20" s="23">
        <f t="shared" si="1"/>
        <v>439.16</v>
      </c>
      <c r="I20" s="36">
        <v>439.16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</row>
    <row r="21" ht="21" customHeight="1" spans="1:19">
      <c r="A21" s="35"/>
      <c r="B21" s="35"/>
      <c r="C21" s="33" t="s">
        <v>91</v>
      </c>
      <c r="D21" s="33"/>
      <c r="E21" s="33"/>
      <c r="F21" s="35" t="s">
        <v>92</v>
      </c>
      <c r="G21" s="23">
        <f t="shared" si="0"/>
        <v>531.99</v>
      </c>
      <c r="H21" s="23">
        <f t="shared" si="1"/>
        <v>531.99</v>
      </c>
      <c r="I21" s="36">
        <v>531.99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</row>
    <row r="22" ht="21" customHeight="1" spans="1:19">
      <c r="A22" s="35"/>
      <c r="B22" s="35"/>
      <c r="C22" s="33"/>
      <c r="D22" s="33" t="s">
        <v>74</v>
      </c>
      <c r="E22" s="33"/>
      <c r="F22" s="35" t="s">
        <v>93</v>
      </c>
      <c r="G22" s="23">
        <f t="shared" si="0"/>
        <v>531.99</v>
      </c>
      <c r="H22" s="23">
        <f t="shared" si="1"/>
        <v>531.99</v>
      </c>
      <c r="I22" s="36">
        <v>531.99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</row>
    <row r="23" ht="21" customHeight="1" spans="1:19">
      <c r="A23" s="35"/>
      <c r="B23" s="35"/>
      <c r="C23" s="33"/>
      <c r="D23" s="33"/>
      <c r="E23" s="33" t="s">
        <v>76</v>
      </c>
      <c r="F23" s="35" t="s">
        <v>94</v>
      </c>
      <c r="G23" s="23">
        <f t="shared" si="0"/>
        <v>531.99</v>
      </c>
      <c r="H23" s="23">
        <f t="shared" si="1"/>
        <v>531.99</v>
      </c>
      <c r="I23" s="36">
        <v>531.99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5" topLeftCell="A6" activePane="bottomLeft" state="frozen"/>
      <selection/>
      <selection pane="bottomLeft" activeCell="A3" sqref="A3:I3"/>
    </sheetView>
  </sheetViews>
  <sheetFormatPr defaultColWidth="8.85" defaultRowHeight="15" customHeight="1"/>
  <cols>
    <col min="1" max="2" width="8.85" hidden="1" customWidth="1"/>
    <col min="3" max="5" width="5.71666666666667" customWidth="1"/>
    <col min="6" max="6" width="32.85" customWidth="1"/>
    <col min="7" max="10" width="14.275" style="65" customWidth="1"/>
  </cols>
  <sheetData>
    <row r="1" ht="13.5" customHeight="1" spans="1:10">
      <c r="A1" s="27"/>
      <c r="B1" s="27"/>
      <c r="C1" s="28" t="s">
        <v>95</v>
      </c>
      <c r="D1" s="28"/>
      <c r="E1" s="28"/>
      <c r="F1" s="28"/>
      <c r="G1" s="66"/>
      <c r="H1" s="66"/>
      <c r="I1" s="66"/>
      <c r="J1" s="66"/>
    </row>
    <row r="2" ht="40.5" customHeight="1" spans="1:10">
      <c r="A2" s="29"/>
      <c r="B2" s="24"/>
      <c r="C2" s="29" t="s">
        <v>96</v>
      </c>
      <c r="D2" s="24"/>
      <c r="E2" s="24"/>
      <c r="F2" s="24"/>
      <c r="G2" s="67"/>
      <c r="H2" s="67"/>
      <c r="I2" s="67"/>
      <c r="J2" s="67"/>
    </row>
    <row r="3" ht="21" customHeight="1" spans="1:10">
      <c r="A3" s="37" t="s">
        <v>4</v>
      </c>
      <c r="B3" s="37"/>
      <c r="C3" s="37"/>
      <c r="D3" s="37"/>
      <c r="E3" s="37"/>
      <c r="F3" s="37"/>
      <c r="G3" s="68"/>
      <c r="H3" s="68"/>
      <c r="I3" s="68"/>
      <c r="J3" s="72" t="s">
        <v>5</v>
      </c>
    </row>
    <row r="4" s="64" customFormat="1" ht="21" customHeight="1" spans="1:10">
      <c r="A4" s="69" t="s">
        <v>54</v>
      </c>
      <c r="B4" s="69" t="s">
        <v>55</v>
      </c>
      <c r="C4" s="13" t="s">
        <v>56</v>
      </c>
      <c r="D4" s="34"/>
      <c r="E4" s="34"/>
      <c r="F4" s="13" t="s">
        <v>57</v>
      </c>
      <c r="G4" s="22" t="s">
        <v>97</v>
      </c>
      <c r="H4" s="22" t="s">
        <v>98</v>
      </c>
      <c r="I4" s="22" t="s">
        <v>99</v>
      </c>
      <c r="J4" s="22" t="s">
        <v>49</v>
      </c>
    </row>
    <row r="5" s="40" customFormat="1" ht="21" customHeight="1" spans="1:10">
      <c r="A5" s="15"/>
      <c r="B5" s="15"/>
      <c r="C5" s="13" t="s">
        <v>64</v>
      </c>
      <c r="D5" s="13" t="s">
        <v>65</v>
      </c>
      <c r="E5" s="13" t="s">
        <v>66</v>
      </c>
      <c r="F5" s="13"/>
      <c r="G5" s="22"/>
      <c r="H5" s="22"/>
      <c r="I5" s="22"/>
      <c r="J5" s="22"/>
    </row>
    <row r="6" s="26" customFormat="1" ht="21" customHeight="1" spans="1:10">
      <c r="A6" s="35"/>
      <c r="B6" s="35"/>
      <c r="C6" s="33"/>
      <c r="D6" s="33"/>
      <c r="E6" s="33"/>
      <c r="F6" s="35" t="s">
        <v>71</v>
      </c>
      <c r="G6" s="70">
        <f t="shared" ref="G6:G21" si="0">SUM(H6:J6)</f>
        <v>6483.35</v>
      </c>
      <c r="H6" s="71">
        <v>6473.24</v>
      </c>
      <c r="I6" s="71">
        <v>10.11</v>
      </c>
      <c r="J6" s="71">
        <v>0</v>
      </c>
    </row>
    <row r="7" s="26" customFormat="1" ht="21" customHeight="1" spans="1:10">
      <c r="A7" s="35"/>
      <c r="B7" s="35"/>
      <c r="C7" s="33" t="s">
        <v>72</v>
      </c>
      <c r="D7" s="33"/>
      <c r="E7" s="33"/>
      <c r="F7" s="35" t="s">
        <v>73</v>
      </c>
      <c r="G7" s="70">
        <f t="shared" si="0"/>
        <v>5228.43</v>
      </c>
      <c r="H7" s="71">
        <v>5218.32</v>
      </c>
      <c r="I7" s="71">
        <v>10.11</v>
      </c>
      <c r="J7" s="71">
        <v>0</v>
      </c>
    </row>
    <row r="8" ht="21" customHeight="1" spans="1:10">
      <c r="A8" s="35"/>
      <c r="B8" s="35"/>
      <c r="C8" s="33"/>
      <c r="D8" s="33" t="s">
        <v>74</v>
      </c>
      <c r="E8" s="33"/>
      <c r="F8" s="35" t="s">
        <v>75</v>
      </c>
      <c r="G8" s="70">
        <f t="shared" si="0"/>
        <v>5228.43</v>
      </c>
      <c r="H8" s="71">
        <v>5218.32</v>
      </c>
      <c r="I8" s="71">
        <v>10.11</v>
      </c>
      <c r="J8" s="71">
        <v>0</v>
      </c>
    </row>
    <row r="9" ht="21" customHeight="1" spans="1:10">
      <c r="A9" s="35"/>
      <c r="B9" s="35"/>
      <c r="C9" s="33"/>
      <c r="D9" s="33"/>
      <c r="E9" s="33" t="s">
        <v>76</v>
      </c>
      <c r="F9" s="35" t="s">
        <v>77</v>
      </c>
      <c r="G9" s="70">
        <f t="shared" si="0"/>
        <v>10.11</v>
      </c>
      <c r="H9" s="71">
        <v>0</v>
      </c>
      <c r="I9" s="71">
        <v>10.11</v>
      </c>
      <c r="J9" s="71">
        <v>0</v>
      </c>
    </row>
    <row r="10" ht="21" customHeight="1" spans="1:10">
      <c r="A10" s="35"/>
      <c r="B10" s="35"/>
      <c r="C10" s="33"/>
      <c r="D10" s="33"/>
      <c r="E10" s="33" t="s">
        <v>74</v>
      </c>
      <c r="F10" s="35" t="s">
        <v>78</v>
      </c>
      <c r="G10" s="70">
        <f t="shared" si="0"/>
        <v>5218.32</v>
      </c>
      <c r="H10" s="71">
        <v>5218.32</v>
      </c>
      <c r="I10" s="71">
        <v>0</v>
      </c>
      <c r="J10" s="71">
        <v>0</v>
      </c>
    </row>
    <row r="11" ht="21" customHeight="1" spans="1:10">
      <c r="A11" s="35"/>
      <c r="B11" s="35"/>
      <c r="C11" s="33" t="s">
        <v>79</v>
      </c>
      <c r="D11" s="33"/>
      <c r="E11" s="33"/>
      <c r="F11" s="35" t="s">
        <v>80</v>
      </c>
      <c r="G11" s="70">
        <f t="shared" si="0"/>
        <v>283.77</v>
      </c>
      <c r="H11" s="71">
        <v>283.77</v>
      </c>
      <c r="I11" s="71">
        <v>0</v>
      </c>
      <c r="J11" s="71">
        <v>0</v>
      </c>
    </row>
    <row r="12" ht="21" customHeight="1" spans="1:10">
      <c r="A12" s="35"/>
      <c r="B12" s="35"/>
      <c r="C12" s="33"/>
      <c r="D12" s="33" t="s">
        <v>81</v>
      </c>
      <c r="E12" s="33"/>
      <c r="F12" s="35" t="s">
        <v>82</v>
      </c>
      <c r="G12" s="70">
        <f t="shared" si="0"/>
        <v>241.89</v>
      </c>
      <c r="H12" s="71">
        <v>241.89</v>
      </c>
      <c r="I12" s="71">
        <v>0</v>
      </c>
      <c r="J12" s="71">
        <v>0</v>
      </c>
    </row>
    <row r="13" ht="21" customHeight="1" spans="1:10">
      <c r="A13" s="35"/>
      <c r="B13" s="35"/>
      <c r="C13" s="33"/>
      <c r="D13" s="33"/>
      <c r="E13" s="33" t="s">
        <v>74</v>
      </c>
      <c r="F13" s="35" t="s">
        <v>83</v>
      </c>
      <c r="G13" s="70">
        <f t="shared" si="0"/>
        <v>241.89</v>
      </c>
      <c r="H13" s="71">
        <v>241.89</v>
      </c>
      <c r="I13" s="71">
        <v>0</v>
      </c>
      <c r="J13" s="71">
        <v>0</v>
      </c>
    </row>
    <row r="14" ht="21" customHeight="1" spans="1:10">
      <c r="A14" s="35"/>
      <c r="B14" s="35"/>
      <c r="C14" s="33"/>
      <c r="D14" s="33" t="s">
        <v>84</v>
      </c>
      <c r="E14" s="33"/>
      <c r="F14" s="35" t="s">
        <v>85</v>
      </c>
      <c r="G14" s="70">
        <f t="shared" si="0"/>
        <v>41.88</v>
      </c>
      <c r="H14" s="71">
        <v>41.88</v>
      </c>
      <c r="I14" s="71">
        <v>0</v>
      </c>
      <c r="J14" s="71">
        <v>0</v>
      </c>
    </row>
    <row r="15" ht="21" customHeight="1" spans="1:10">
      <c r="A15" s="35"/>
      <c r="B15" s="35"/>
      <c r="C15" s="33"/>
      <c r="D15" s="33"/>
      <c r="E15" s="33" t="s">
        <v>84</v>
      </c>
      <c r="F15" s="35" t="s">
        <v>85</v>
      </c>
      <c r="G15" s="70">
        <f t="shared" si="0"/>
        <v>41.88</v>
      </c>
      <c r="H15" s="71">
        <v>41.88</v>
      </c>
      <c r="I15" s="71">
        <v>0</v>
      </c>
      <c r="J15" s="71">
        <v>0</v>
      </c>
    </row>
    <row r="16" ht="21" customHeight="1" spans="1:10">
      <c r="A16" s="35"/>
      <c r="B16" s="35"/>
      <c r="C16" s="33" t="s">
        <v>86</v>
      </c>
      <c r="D16" s="33"/>
      <c r="E16" s="33"/>
      <c r="F16" s="35" t="s">
        <v>87</v>
      </c>
      <c r="G16" s="70">
        <f t="shared" si="0"/>
        <v>439.16</v>
      </c>
      <c r="H16" s="71">
        <v>439.16</v>
      </c>
      <c r="I16" s="71">
        <v>0</v>
      </c>
      <c r="J16" s="71">
        <v>0</v>
      </c>
    </row>
    <row r="17" ht="21" customHeight="1" spans="1:10">
      <c r="A17" s="35"/>
      <c r="B17" s="35"/>
      <c r="C17" s="33"/>
      <c r="D17" s="33" t="s">
        <v>88</v>
      </c>
      <c r="E17" s="33"/>
      <c r="F17" s="35" t="s">
        <v>89</v>
      </c>
      <c r="G17" s="70">
        <f t="shared" si="0"/>
        <v>439.16</v>
      </c>
      <c r="H17" s="71">
        <v>439.16</v>
      </c>
      <c r="I17" s="71">
        <v>0</v>
      </c>
      <c r="J17" s="71">
        <v>0</v>
      </c>
    </row>
    <row r="18" ht="21" customHeight="1" spans="1:10">
      <c r="A18" s="35"/>
      <c r="B18" s="35"/>
      <c r="C18" s="33"/>
      <c r="D18" s="33"/>
      <c r="E18" s="33" t="s">
        <v>74</v>
      </c>
      <c r="F18" s="35" t="s">
        <v>90</v>
      </c>
      <c r="G18" s="70">
        <f t="shared" si="0"/>
        <v>439.16</v>
      </c>
      <c r="H18" s="71">
        <v>439.16</v>
      </c>
      <c r="I18" s="71">
        <v>0</v>
      </c>
      <c r="J18" s="71">
        <v>0</v>
      </c>
    </row>
    <row r="19" ht="21" customHeight="1" spans="1:10">
      <c r="A19" s="35"/>
      <c r="B19" s="35"/>
      <c r="C19" s="33" t="s">
        <v>91</v>
      </c>
      <c r="D19" s="33"/>
      <c r="E19" s="33"/>
      <c r="F19" s="35" t="s">
        <v>92</v>
      </c>
      <c r="G19" s="70">
        <f t="shared" si="0"/>
        <v>531.99</v>
      </c>
      <c r="H19" s="71">
        <v>531.99</v>
      </c>
      <c r="I19" s="71">
        <v>0</v>
      </c>
      <c r="J19" s="71">
        <v>0</v>
      </c>
    </row>
    <row r="20" ht="21" customHeight="1" spans="1:10">
      <c r="A20" s="35"/>
      <c r="B20" s="35"/>
      <c r="C20" s="33"/>
      <c r="D20" s="33" t="s">
        <v>74</v>
      </c>
      <c r="E20" s="33"/>
      <c r="F20" s="35" t="s">
        <v>93</v>
      </c>
      <c r="G20" s="70">
        <f t="shared" si="0"/>
        <v>531.99</v>
      </c>
      <c r="H20" s="71">
        <v>531.99</v>
      </c>
      <c r="I20" s="71">
        <v>0</v>
      </c>
      <c r="J20" s="71">
        <v>0</v>
      </c>
    </row>
    <row r="21" ht="21" customHeight="1" spans="1:10">
      <c r="A21" s="35"/>
      <c r="B21" s="35"/>
      <c r="C21" s="33"/>
      <c r="D21" s="33"/>
      <c r="E21" s="33" t="s">
        <v>76</v>
      </c>
      <c r="F21" s="35" t="s">
        <v>94</v>
      </c>
      <c r="G21" s="70">
        <f t="shared" si="0"/>
        <v>531.99</v>
      </c>
      <c r="H21" s="71">
        <v>531.99</v>
      </c>
      <c r="I21" s="71">
        <v>0</v>
      </c>
      <c r="J21" s="7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3" sqref="A3:F3"/>
    </sheetView>
  </sheetViews>
  <sheetFormatPr defaultColWidth="8" defaultRowHeight="14.25" customHeight="1" outlineLevelCol="6"/>
  <cols>
    <col min="1" max="1" width="29.1416666666667" style="2" customWidth="1"/>
    <col min="2" max="2" width="24.275" style="2" customWidth="1"/>
    <col min="3" max="3" width="30.275" style="2" customWidth="1"/>
    <col min="4" max="7" width="17.1416666666667" style="2" customWidth="1"/>
  </cols>
  <sheetData>
    <row r="1" ht="15" customHeight="1" spans="1:7">
      <c r="A1" s="45"/>
      <c r="B1" s="4"/>
      <c r="C1" s="4"/>
      <c r="D1" s="5"/>
      <c r="E1" s="46"/>
      <c r="F1" s="5"/>
      <c r="G1" s="47" t="s">
        <v>100</v>
      </c>
    </row>
    <row r="2" ht="32.25" customHeight="1" spans="1:7">
      <c r="A2" s="7" t="s">
        <v>101</v>
      </c>
      <c r="B2" s="7"/>
      <c r="C2" s="7"/>
      <c r="D2" s="7"/>
      <c r="E2" s="7"/>
      <c r="F2" s="48"/>
      <c r="G2" s="48"/>
    </row>
    <row r="3" ht="18" customHeight="1" spans="1:7">
      <c r="A3" s="8" t="s">
        <v>4</v>
      </c>
      <c r="B3" s="8"/>
      <c r="C3" s="8"/>
      <c r="D3" s="49"/>
      <c r="E3" s="50"/>
      <c r="F3" s="49"/>
      <c r="G3" s="51" t="s">
        <v>5</v>
      </c>
    </row>
    <row r="4" ht="19.5" customHeight="1" spans="1:7">
      <c r="A4" s="14" t="s">
        <v>102</v>
      </c>
      <c r="B4" s="14"/>
      <c r="C4" s="14" t="s">
        <v>103</v>
      </c>
      <c r="D4" s="14"/>
      <c r="E4" s="52"/>
      <c r="F4" s="53"/>
      <c r="G4" s="53"/>
    </row>
    <row r="5" ht="19.5" customHeight="1" spans="1:7">
      <c r="A5" s="14" t="s">
        <v>104</v>
      </c>
      <c r="B5" s="14" t="s">
        <v>9</v>
      </c>
      <c r="C5" s="54" t="s">
        <v>104</v>
      </c>
      <c r="D5" s="14" t="s">
        <v>9</v>
      </c>
      <c r="E5" s="52"/>
      <c r="F5" s="53"/>
      <c r="G5" s="53"/>
    </row>
    <row r="6" ht="19.5" customHeight="1" spans="1:7">
      <c r="A6" s="14"/>
      <c r="B6" s="14"/>
      <c r="C6" s="55"/>
      <c r="D6" s="14" t="s">
        <v>97</v>
      </c>
      <c r="E6" s="14" t="s">
        <v>68</v>
      </c>
      <c r="F6" s="14" t="s">
        <v>69</v>
      </c>
      <c r="G6" s="14" t="s">
        <v>70</v>
      </c>
    </row>
    <row r="7" ht="19.5" customHeight="1" spans="1:7">
      <c r="A7" s="56" t="s">
        <v>105</v>
      </c>
      <c r="B7" s="57">
        <v>6483.35</v>
      </c>
      <c r="C7" s="56" t="s">
        <v>11</v>
      </c>
      <c r="D7" s="57">
        <f t="shared" ref="D7:D28" si="0">SUM(E7:G7)</f>
        <v>0</v>
      </c>
      <c r="E7" s="57"/>
      <c r="F7" s="57"/>
      <c r="G7" s="57"/>
    </row>
    <row r="8" ht="19.5" customHeight="1" spans="1:7">
      <c r="A8" s="58" t="s">
        <v>106</v>
      </c>
      <c r="B8" s="57"/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107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5228.43</v>
      </c>
      <c r="E11" s="57">
        <v>5228.43</v>
      </c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283.77</v>
      </c>
      <c r="E14" s="57">
        <v>283.77</v>
      </c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439.16</v>
      </c>
      <c r="E15" s="57">
        <v>439.16</v>
      </c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0</v>
      </c>
      <c r="E17" s="57"/>
      <c r="F17" s="57"/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531.99</v>
      </c>
      <c r="E25" s="57">
        <v>531.99</v>
      </c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108</v>
      </c>
      <c r="B31" s="57">
        <f>SUM(B7:B9)</f>
        <v>6483.35</v>
      </c>
      <c r="C31" s="56" t="s">
        <v>109</v>
      </c>
      <c r="D31" s="57">
        <f>D35-D33</f>
        <v>6483.35</v>
      </c>
      <c r="E31" s="57">
        <f>E35-E33</f>
        <v>6483.35</v>
      </c>
      <c r="F31" s="57">
        <f>F35-F33</f>
        <v>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110</v>
      </c>
      <c r="B35" s="57">
        <f>B31+B33</f>
        <v>6483.35</v>
      </c>
      <c r="C35" s="56" t="s">
        <v>111</v>
      </c>
      <c r="D35" s="57">
        <f>SUM(E35:G35)</f>
        <v>6483.35</v>
      </c>
      <c r="E35" s="63">
        <v>6483.35</v>
      </c>
      <c r="F35" s="63"/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5" topLeftCell="A6" activePane="bottomLeft" state="frozen"/>
      <selection/>
      <selection pane="bottomLeft" activeCell="A3" sqref="A3:J3"/>
    </sheetView>
  </sheetViews>
  <sheetFormatPr defaultColWidth="8.85" defaultRowHeight="15" customHeight="1"/>
  <cols>
    <col min="1" max="2" width="8.85" hidden="1" customWidth="1"/>
    <col min="3" max="5" width="5.71666666666667" customWidth="1"/>
    <col min="6" max="6" width="32.85" customWidth="1"/>
    <col min="7" max="11" width="14.275" customWidth="1"/>
  </cols>
  <sheetData>
    <row r="1" customHeight="1" spans="2:11">
      <c r="B1" s="27"/>
      <c r="C1" s="28" t="s">
        <v>112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C2" s="29" t="s">
        <v>113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ht="19.5" customHeight="1" spans="1:11">
      <c r="A6" s="35"/>
      <c r="B6" s="35"/>
      <c r="C6" s="33"/>
      <c r="D6" s="33"/>
      <c r="E6" s="33"/>
      <c r="F6" s="35" t="s">
        <v>71</v>
      </c>
      <c r="G6" s="36">
        <f t="shared" ref="G6:G21" si="0">H6+K6</f>
        <v>6483.35</v>
      </c>
      <c r="H6" s="36">
        <f t="shared" ref="H6:H21" si="1">I6+J6</f>
        <v>6473.24</v>
      </c>
      <c r="I6" s="36">
        <v>6413.61</v>
      </c>
      <c r="J6" s="36">
        <v>59.63</v>
      </c>
      <c r="K6" s="36">
        <v>10.11</v>
      </c>
    </row>
    <row r="7" ht="19.5" customHeight="1" spans="1:11">
      <c r="A7" s="35"/>
      <c r="B7" s="35"/>
      <c r="C7" s="33" t="s">
        <v>72</v>
      </c>
      <c r="D7" s="33"/>
      <c r="E7" s="33"/>
      <c r="F7" s="35" t="s">
        <v>73</v>
      </c>
      <c r="G7" s="36">
        <f t="shared" si="0"/>
        <v>5228.43</v>
      </c>
      <c r="H7" s="36">
        <f t="shared" si="1"/>
        <v>5218.32</v>
      </c>
      <c r="I7" s="36">
        <v>5158.69</v>
      </c>
      <c r="J7" s="36">
        <v>59.63</v>
      </c>
      <c r="K7" s="36">
        <v>10.11</v>
      </c>
    </row>
    <row r="8" ht="19.5" customHeight="1" spans="1:11">
      <c r="A8" s="35"/>
      <c r="B8" s="35"/>
      <c r="C8" s="33"/>
      <c r="D8" s="33" t="s">
        <v>74</v>
      </c>
      <c r="E8" s="33"/>
      <c r="F8" s="35" t="s">
        <v>75</v>
      </c>
      <c r="G8" s="36">
        <f t="shared" si="0"/>
        <v>5228.43</v>
      </c>
      <c r="H8" s="36">
        <f t="shared" si="1"/>
        <v>5218.32</v>
      </c>
      <c r="I8" s="36">
        <v>5158.69</v>
      </c>
      <c r="J8" s="36">
        <v>59.63</v>
      </c>
      <c r="K8" s="36">
        <v>10.11</v>
      </c>
    </row>
    <row r="9" ht="19.5" customHeight="1" spans="1:11">
      <c r="A9" s="35"/>
      <c r="B9" s="35"/>
      <c r="C9" s="33"/>
      <c r="D9" s="33"/>
      <c r="E9" s="33" t="s">
        <v>76</v>
      </c>
      <c r="F9" s="35" t="s">
        <v>77</v>
      </c>
      <c r="G9" s="36">
        <f t="shared" si="0"/>
        <v>10.11</v>
      </c>
      <c r="H9" s="36">
        <f t="shared" si="1"/>
        <v>0</v>
      </c>
      <c r="I9" s="36">
        <v>0</v>
      </c>
      <c r="J9" s="36">
        <v>0</v>
      </c>
      <c r="K9" s="36">
        <v>10.11</v>
      </c>
    </row>
    <row r="10" ht="19.5" customHeight="1" spans="1:11">
      <c r="A10" s="35"/>
      <c r="B10" s="35"/>
      <c r="C10" s="33"/>
      <c r="D10" s="33"/>
      <c r="E10" s="33" t="s">
        <v>74</v>
      </c>
      <c r="F10" s="35" t="s">
        <v>78</v>
      </c>
      <c r="G10" s="36">
        <f t="shared" si="0"/>
        <v>5218.32</v>
      </c>
      <c r="H10" s="36">
        <f t="shared" si="1"/>
        <v>5218.32</v>
      </c>
      <c r="I10" s="36">
        <v>5158.69</v>
      </c>
      <c r="J10" s="36">
        <v>59.63</v>
      </c>
      <c r="K10" s="36">
        <v>0</v>
      </c>
    </row>
    <row r="11" ht="19.5" customHeight="1" spans="1:11">
      <c r="A11" s="35"/>
      <c r="B11" s="35"/>
      <c r="C11" s="33" t="s">
        <v>79</v>
      </c>
      <c r="D11" s="33"/>
      <c r="E11" s="33"/>
      <c r="F11" s="35" t="s">
        <v>80</v>
      </c>
      <c r="G11" s="36">
        <f t="shared" si="0"/>
        <v>283.77</v>
      </c>
      <c r="H11" s="36">
        <f t="shared" si="1"/>
        <v>283.77</v>
      </c>
      <c r="I11" s="36">
        <v>283.77</v>
      </c>
      <c r="J11" s="36">
        <v>0</v>
      </c>
      <c r="K11" s="36">
        <v>0</v>
      </c>
    </row>
    <row r="12" ht="19.5" customHeight="1" spans="1:11">
      <c r="A12" s="35"/>
      <c r="B12" s="35"/>
      <c r="C12" s="33"/>
      <c r="D12" s="33" t="s">
        <v>81</v>
      </c>
      <c r="E12" s="33"/>
      <c r="F12" s="35" t="s">
        <v>82</v>
      </c>
      <c r="G12" s="36">
        <f t="shared" si="0"/>
        <v>241.89</v>
      </c>
      <c r="H12" s="36">
        <f t="shared" si="1"/>
        <v>241.89</v>
      </c>
      <c r="I12" s="36">
        <v>241.89</v>
      </c>
      <c r="J12" s="36">
        <v>0</v>
      </c>
      <c r="K12" s="36">
        <v>0</v>
      </c>
    </row>
    <row r="13" ht="19.5" customHeight="1" spans="1:11">
      <c r="A13" s="35"/>
      <c r="B13" s="35"/>
      <c r="C13" s="33"/>
      <c r="D13" s="33"/>
      <c r="E13" s="33" t="s">
        <v>74</v>
      </c>
      <c r="F13" s="35" t="s">
        <v>83</v>
      </c>
      <c r="G13" s="36">
        <f t="shared" si="0"/>
        <v>241.89</v>
      </c>
      <c r="H13" s="36">
        <f t="shared" si="1"/>
        <v>241.89</v>
      </c>
      <c r="I13" s="36">
        <v>241.89</v>
      </c>
      <c r="J13" s="36">
        <v>0</v>
      </c>
      <c r="K13" s="36">
        <v>0</v>
      </c>
    </row>
    <row r="14" ht="19.5" customHeight="1" spans="1:11">
      <c r="A14" s="35"/>
      <c r="B14" s="35"/>
      <c r="C14" s="33"/>
      <c r="D14" s="33" t="s">
        <v>84</v>
      </c>
      <c r="E14" s="33"/>
      <c r="F14" s="35" t="s">
        <v>85</v>
      </c>
      <c r="G14" s="36">
        <f t="shared" si="0"/>
        <v>41.88</v>
      </c>
      <c r="H14" s="36">
        <f t="shared" si="1"/>
        <v>41.88</v>
      </c>
      <c r="I14" s="36">
        <v>41.88</v>
      </c>
      <c r="J14" s="36">
        <v>0</v>
      </c>
      <c r="K14" s="36">
        <v>0</v>
      </c>
    </row>
    <row r="15" ht="19.5" customHeight="1" spans="1:11">
      <c r="A15" s="35"/>
      <c r="B15" s="35"/>
      <c r="C15" s="33"/>
      <c r="D15" s="33"/>
      <c r="E15" s="33" t="s">
        <v>84</v>
      </c>
      <c r="F15" s="35" t="s">
        <v>85</v>
      </c>
      <c r="G15" s="36">
        <f t="shared" si="0"/>
        <v>41.88</v>
      </c>
      <c r="H15" s="36">
        <f t="shared" si="1"/>
        <v>41.88</v>
      </c>
      <c r="I15" s="36">
        <v>41.88</v>
      </c>
      <c r="J15" s="36">
        <v>0</v>
      </c>
      <c r="K15" s="36">
        <v>0</v>
      </c>
    </row>
    <row r="16" ht="19.5" customHeight="1" spans="1:11">
      <c r="A16" s="35"/>
      <c r="B16" s="35"/>
      <c r="C16" s="33" t="s">
        <v>86</v>
      </c>
      <c r="D16" s="33"/>
      <c r="E16" s="33"/>
      <c r="F16" s="35" t="s">
        <v>87</v>
      </c>
      <c r="G16" s="36">
        <f t="shared" si="0"/>
        <v>439.16</v>
      </c>
      <c r="H16" s="36">
        <f t="shared" si="1"/>
        <v>439.16</v>
      </c>
      <c r="I16" s="36">
        <v>439.16</v>
      </c>
      <c r="J16" s="36">
        <v>0</v>
      </c>
      <c r="K16" s="36">
        <v>0</v>
      </c>
    </row>
    <row r="17" ht="19.5" customHeight="1" spans="1:11">
      <c r="A17" s="35"/>
      <c r="B17" s="35"/>
      <c r="C17" s="33"/>
      <c r="D17" s="33" t="s">
        <v>88</v>
      </c>
      <c r="E17" s="33"/>
      <c r="F17" s="35" t="s">
        <v>89</v>
      </c>
      <c r="G17" s="36">
        <f t="shared" si="0"/>
        <v>439.16</v>
      </c>
      <c r="H17" s="36">
        <f t="shared" si="1"/>
        <v>439.16</v>
      </c>
      <c r="I17" s="36">
        <v>439.16</v>
      </c>
      <c r="J17" s="36">
        <v>0</v>
      </c>
      <c r="K17" s="36">
        <v>0</v>
      </c>
    </row>
    <row r="18" ht="19.5" customHeight="1" spans="1:11">
      <c r="A18" s="35"/>
      <c r="B18" s="35"/>
      <c r="C18" s="33"/>
      <c r="D18" s="33"/>
      <c r="E18" s="33" t="s">
        <v>74</v>
      </c>
      <c r="F18" s="35" t="s">
        <v>90</v>
      </c>
      <c r="G18" s="36">
        <f t="shared" si="0"/>
        <v>439.16</v>
      </c>
      <c r="H18" s="36">
        <f t="shared" si="1"/>
        <v>439.16</v>
      </c>
      <c r="I18" s="36">
        <v>439.16</v>
      </c>
      <c r="J18" s="36">
        <v>0</v>
      </c>
      <c r="K18" s="36">
        <v>0</v>
      </c>
    </row>
    <row r="19" ht="19.5" customHeight="1" spans="1:11">
      <c r="A19" s="35"/>
      <c r="B19" s="35"/>
      <c r="C19" s="33" t="s">
        <v>91</v>
      </c>
      <c r="D19" s="33"/>
      <c r="E19" s="33"/>
      <c r="F19" s="35" t="s">
        <v>92</v>
      </c>
      <c r="G19" s="36">
        <f t="shared" si="0"/>
        <v>531.99</v>
      </c>
      <c r="H19" s="36">
        <f t="shared" si="1"/>
        <v>531.99</v>
      </c>
      <c r="I19" s="36">
        <v>531.99</v>
      </c>
      <c r="J19" s="36">
        <v>0</v>
      </c>
      <c r="K19" s="36">
        <v>0</v>
      </c>
    </row>
    <row r="20" ht="19.5" customHeight="1" spans="1:11">
      <c r="A20" s="35"/>
      <c r="B20" s="35"/>
      <c r="C20" s="33"/>
      <c r="D20" s="33" t="s">
        <v>74</v>
      </c>
      <c r="E20" s="33"/>
      <c r="F20" s="35" t="s">
        <v>93</v>
      </c>
      <c r="G20" s="36">
        <f t="shared" si="0"/>
        <v>531.99</v>
      </c>
      <c r="H20" s="36">
        <f t="shared" si="1"/>
        <v>531.99</v>
      </c>
      <c r="I20" s="36">
        <v>531.99</v>
      </c>
      <c r="J20" s="36">
        <v>0</v>
      </c>
      <c r="K20" s="36">
        <v>0</v>
      </c>
    </row>
    <row r="21" ht="19.5" customHeight="1" spans="1:11">
      <c r="A21" s="35"/>
      <c r="B21" s="35"/>
      <c r="C21" s="33"/>
      <c r="D21" s="33"/>
      <c r="E21" s="33" t="s">
        <v>76</v>
      </c>
      <c r="F21" s="35" t="s">
        <v>94</v>
      </c>
      <c r="G21" s="36">
        <f t="shared" si="0"/>
        <v>531.99</v>
      </c>
      <c r="H21" s="36">
        <f t="shared" si="1"/>
        <v>531.99</v>
      </c>
      <c r="I21" s="36">
        <v>531.99</v>
      </c>
      <c r="J21" s="36">
        <v>0</v>
      </c>
      <c r="K21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5" topLeftCell="A6" activePane="bottomLeft" state="frozen"/>
      <selection/>
      <selection pane="bottomLeft" activeCell="A3" sqref="A3:H3"/>
    </sheetView>
  </sheetViews>
  <sheetFormatPr defaultColWidth="8.85" defaultRowHeight="15" customHeight="1"/>
  <cols>
    <col min="1" max="2" width="5.71666666666667" customWidth="1"/>
    <col min="3" max="3" width="32.85" customWidth="1"/>
    <col min="4" max="5" width="5.71666666666667" customWidth="1"/>
    <col min="6" max="6" width="32.85" customWidth="1"/>
    <col min="7" max="9" width="14.275" customWidth="1"/>
  </cols>
  <sheetData>
    <row r="1" s="40" customFormat="1" customHeight="1" spans="1:9">
      <c r="A1" s="28" t="s">
        <v>117</v>
      </c>
      <c r="B1" s="28"/>
      <c r="C1" s="28"/>
      <c r="D1" s="28"/>
      <c r="E1" s="28"/>
      <c r="F1" s="28"/>
      <c r="G1" s="28"/>
      <c r="H1" s="28"/>
      <c r="I1" s="28"/>
    </row>
    <row r="2" s="41" customFormat="1" ht="40.5" customHeight="1" spans="1:9">
      <c r="A2" s="42" t="s">
        <v>118</v>
      </c>
      <c r="B2" s="43"/>
      <c r="C2" s="43"/>
      <c r="D2" s="43"/>
      <c r="E2" s="43"/>
      <c r="F2" s="43"/>
      <c r="G2" s="43"/>
      <c r="H2" s="43"/>
      <c r="I2" s="43"/>
    </row>
    <row r="3" ht="21" customHeight="1" spans="1:9">
      <c r="A3" s="37" t="s">
        <v>4</v>
      </c>
      <c r="B3" s="37"/>
      <c r="C3" s="37"/>
      <c r="D3" s="37"/>
      <c r="E3" s="37"/>
      <c r="F3" s="37"/>
      <c r="G3" s="37"/>
      <c r="H3" s="37"/>
      <c r="I3" s="38" t="s">
        <v>5</v>
      </c>
    </row>
    <row r="4" s="25" customFormat="1" ht="21" customHeight="1" spans="1:9">
      <c r="A4" s="13" t="s">
        <v>56</v>
      </c>
      <c r="B4" s="13"/>
      <c r="C4" s="13" t="s">
        <v>119</v>
      </c>
      <c r="D4" s="13" t="s">
        <v>56</v>
      </c>
      <c r="E4" s="13"/>
      <c r="F4" s="13" t="s">
        <v>120</v>
      </c>
      <c r="G4" s="13" t="s">
        <v>121</v>
      </c>
      <c r="H4" s="13"/>
      <c r="I4" s="13"/>
    </row>
    <row r="5" s="25" customFormat="1" ht="21" customHeight="1" spans="1:9">
      <c r="A5" s="13" t="s">
        <v>64</v>
      </c>
      <c r="B5" s="13" t="s">
        <v>65</v>
      </c>
      <c r="C5" s="13"/>
      <c r="D5" s="13" t="s">
        <v>64</v>
      </c>
      <c r="E5" s="13" t="s">
        <v>65</v>
      </c>
      <c r="F5" s="13"/>
      <c r="G5" s="13" t="s">
        <v>67</v>
      </c>
      <c r="H5" s="13" t="s">
        <v>115</v>
      </c>
      <c r="I5" s="13" t="s">
        <v>116</v>
      </c>
    </row>
    <row r="6" ht="21" customHeight="1" spans="1:9">
      <c r="A6" s="33"/>
      <c r="B6" s="33"/>
      <c r="C6" s="35" t="s">
        <v>58</v>
      </c>
      <c r="D6" s="33"/>
      <c r="E6" s="33"/>
      <c r="F6" s="35"/>
      <c r="G6" s="44">
        <f t="shared" ref="G6:G22" si="0">H6+I6</f>
        <v>6473.24</v>
      </c>
      <c r="H6" s="44" t="s">
        <v>122</v>
      </c>
      <c r="I6" s="44" t="s">
        <v>123</v>
      </c>
    </row>
    <row r="7" ht="21" customHeight="1" spans="1:9">
      <c r="A7" s="33" t="s">
        <v>124</v>
      </c>
      <c r="B7" s="33"/>
      <c r="C7" s="35" t="s">
        <v>125</v>
      </c>
      <c r="D7" s="33" t="s">
        <v>126</v>
      </c>
      <c r="E7" s="33"/>
      <c r="F7" s="35" t="s">
        <v>127</v>
      </c>
      <c r="G7" s="44">
        <f t="shared" si="0"/>
        <v>6143.38</v>
      </c>
      <c r="H7" s="44" t="s">
        <v>128</v>
      </c>
      <c r="I7" s="44">
        <v>0</v>
      </c>
    </row>
    <row r="8" ht="21" customHeight="1" spans="1:9">
      <c r="A8" s="33" t="s">
        <v>124</v>
      </c>
      <c r="B8" s="33" t="s">
        <v>76</v>
      </c>
      <c r="C8" s="35" t="s">
        <v>129</v>
      </c>
      <c r="D8" s="33" t="s">
        <v>126</v>
      </c>
      <c r="E8" s="33" t="s">
        <v>76</v>
      </c>
      <c r="F8" s="35" t="s">
        <v>130</v>
      </c>
      <c r="G8" s="44">
        <f t="shared" si="0"/>
        <v>1853.47</v>
      </c>
      <c r="H8" s="44" t="s">
        <v>131</v>
      </c>
      <c r="I8" s="44">
        <v>0</v>
      </c>
    </row>
    <row r="9" ht="21" customHeight="1" spans="1:9">
      <c r="A9" s="33" t="s">
        <v>124</v>
      </c>
      <c r="B9" s="33" t="s">
        <v>74</v>
      </c>
      <c r="C9" s="35" t="s">
        <v>132</v>
      </c>
      <c r="D9" s="33" t="s">
        <v>126</v>
      </c>
      <c r="E9" s="33" t="s">
        <v>76</v>
      </c>
      <c r="F9" s="35" t="s">
        <v>130</v>
      </c>
      <c r="G9" s="44">
        <f t="shared" si="0"/>
        <v>2522.39</v>
      </c>
      <c r="H9" s="44" t="s">
        <v>133</v>
      </c>
      <c r="I9" s="44">
        <v>0</v>
      </c>
    </row>
    <row r="10" ht="21" customHeight="1" spans="1:9">
      <c r="A10" s="33" t="s">
        <v>124</v>
      </c>
      <c r="B10" s="33" t="s">
        <v>134</v>
      </c>
      <c r="C10" s="35" t="s">
        <v>135</v>
      </c>
      <c r="D10" s="33" t="s">
        <v>126</v>
      </c>
      <c r="E10" s="33" t="s">
        <v>76</v>
      </c>
      <c r="F10" s="35" t="s">
        <v>130</v>
      </c>
      <c r="G10" s="44">
        <f t="shared" si="0"/>
        <v>154.46</v>
      </c>
      <c r="H10" s="44" t="s">
        <v>136</v>
      </c>
      <c r="I10" s="44">
        <v>0</v>
      </c>
    </row>
    <row r="11" ht="21" customHeight="1" spans="1:9">
      <c r="A11" s="33" t="s">
        <v>124</v>
      </c>
      <c r="B11" s="33" t="s">
        <v>137</v>
      </c>
      <c r="C11" s="35" t="s">
        <v>138</v>
      </c>
      <c r="D11" s="33" t="s">
        <v>126</v>
      </c>
      <c r="E11" s="33" t="s">
        <v>76</v>
      </c>
      <c r="F11" s="35" t="s">
        <v>130</v>
      </c>
      <c r="G11" s="44">
        <f t="shared" si="0"/>
        <v>609.14</v>
      </c>
      <c r="H11" s="44" t="s">
        <v>139</v>
      </c>
      <c r="I11" s="44">
        <v>0</v>
      </c>
    </row>
    <row r="12" ht="21" customHeight="1" spans="1:9">
      <c r="A12" s="33" t="s">
        <v>124</v>
      </c>
      <c r="B12" s="33" t="s">
        <v>140</v>
      </c>
      <c r="C12" s="35" t="s">
        <v>141</v>
      </c>
      <c r="D12" s="33" t="s">
        <v>126</v>
      </c>
      <c r="E12" s="33" t="s">
        <v>76</v>
      </c>
      <c r="F12" s="35" t="s">
        <v>130</v>
      </c>
      <c r="G12" s="44">
        <f t="shared" si="0"/>
        <v>274.11</v>
      </c>
      <c r="H12" s="44" t="s">
        <v>142</v>
      </c>
      <c r="I12" s="44">
        <v>0</v>
      </c>
    </row>
    <row r="13" ht="21" customHeight="1" spans="1:9">
      <c r="A13" s="33" t="s">
        <v>124</v>
      </c>
      <c r="B13" s="33" t="s">
        <v>88</v>
      </c>
      <c r="C13" s="35" t="s">
        <v>143</v>
      </c>
      <c r="D13" s="33" t="s">
        <v>126</v>
      </c>
      <c r="E13" s="33" t="s">
        <v>76</v>
      </c>
      <c r="F13" s="35" t="s">
        <v>130</v>
      </c>
      <c r="G13" s="44">
        <f t="shared" si="0"/>
        <v>155.94</v>
      </c>
      <c r="H13" s="44" t="s">
        <v>144</v>
      </c>
      <c r="I13" s="44">
        <v>0</v>
      </c>
    </row>
    <row r="14" ht="21" customHeight="1" spans="1:9">
      <c r="A14" s="33" t="s">
        <v>124</v>
      </c>
      <c r="B14" s="33" t="s">
        <v>145</v>
      </c>
      <c r="C14" s="35" t="s">
        <v>146</v>
      </c>
      <c r="D14" s="33" t="s">
        <v>126</v>
      </c>
      <c r="E14" s="33" t="s">
        <v>76</v>
      </c>
      <c r="F14" s="35" t="s">
        <v>130</v>
      </c>
      <c r="G14" s="44">
        <f t="shared" si="0"/>
        <v>41.88</v>
      </c>
      <c r="H14" s="44" t="s">
        <v>147</v>
      </c>
      <c r="I14" s="44">
        <v>0</v>
      </c>
    </row>
    <row r="15" ht="21" customHeight="1" spans="1:9">
      <c r="A15" s="33" t="s">
        <v>124</v>
      </c>
      <c r="B15" s="33" t="s">
        <v>148</v>
      </c>
      <c r="C15" s="35" t="s">
        <v>149</v>
      </c>
      <c r="D15" s="33" t="s">
        <v>126</v>
      </c>
      <c r="E15" s="33" t="s">
        <v>76</v>
      </c>
      <c r="F15" s="35" t="s">
        <v>130</v>
      </c>
      <c r="G15" s="44">
        <f t="shared" si="0"/>
        <v>531.99</v>
      </c>
      <c r="H15" s="44" t="s">
        <v>150</v>
      </c>
      <c r="I15" s="44">
        <v>0</v>
      </c>
    </row>
    <row r="16" ht="21" customHeight="1" spans="1:9">
      <c r="A16" s="33" t="s">
        <v>151</v>
      </c>
      <c r="B16" s="33"/>
      <c r="C16" s="35" t="s">
        <v>152</v>
      </c>
      <c r="D16" s="33" t="s">
        <v>126</v>
      </c>
      <c r="E16" s="33"/>
      <c r="F16" s="35" t="s">
        <v>127</v>
      </c>
      <c r="G16" s="44">
        <f t="shared" si="0"/>
        <v>59.63</v>
      </c>
      <c r="H16" s="44">
        <v>0</v>
      </c>
      <c r="I16" s="44" t="s">
        <v>123</v>
      </c>
    </row>
    <row r="17" ht="21" customHeight="1" spans="1:9">
      <c r="A17" s="33" t="s">
        <v>151</v>
      </c>
      <c r="B17" s="33" t="s">
        <v>153</v>
      </c>
      <c r="C17" s="35" t="s">
        <v>154</v>
      </c>
      <c r="D17" s="33" t="s">
        <v>126</v>
      </c>
      <c r="E17" s="33" t="s">
        <v>74</v>
      </c>
      <c r="F17" s="35" t="s">
        <v>155</v>
      </c>
      <c r="G17" s="44">
        <f t="shared" si="0"/>
        <v>59.63</v>
      </c>
      <c r="H17" s="44">
        <v>0</v>
      </c>
      <c r="I17" s="44" t="s">
        <v>123</v>
      </c>
    </row>
    <row r="18" ht="21" customHeight="1" spans="1:9">
      <c r="A18" s="33" t="s">
        <v>156</v>
      </c>
      <c r="B18" s="33"/>
      <c r="C18" s="35" t="s">
        <v>157</v>
      </c>
      <c r="D18" s="33" t="s">
        <v>158</v>
      </c>
      <c r="E18" s="33"/>
      <c r="F18" s="35" t="s">
        <v>159</v>
      </c>
      <c r="G18" s="44">
        <f t="shared" si="0"/>
        <v>270.23</v>
      </c>
      <c r="H18" s="44" t="s">
        <v>160</v>
      </c>
      <c r="I18" s="44">
        <v>0</v>
      </c>
    </row>
    <row r="19" ht="21" customHeight="1" spans="1:9">
      <c r="A19" s="33" t="s">
        <v>156</v>
      </c>
      <c r="B19" s="33" t="s">
        <v>76</v>
      </c>
      <c r="C19" s="35" t="s">
        <v>161</v>
      </c>
      <c r="D19" s="33" t="s">
        <v>158</v>
      </c>
      <c r="E19" s="33" t="s">
        <v>81</v>
      </c>
      <c r="F19" s="35" t="s">
        <v>162</v>
      </c>
      <c r="G19" s="44">
        <f t="shared" si="0"/>
        <v>16.96</v>
      </c>
      <c r="H19" s="44" t="s">
        <v>163</v>
      </c>
      <c r="I19" s="44">
        <v>0</v>
      </c>
    </row>
    <row r="20" ht="21" customHeight="1" spans="1:9">
      <c r="A20" s="33" t="s">
        <v>156</v>
      </c>
      <c r="B20" s="33" t="s">
        <v>74</v>
      </c>
      <c r="C20" s="35" t="s">
        <v>164</v>
      </c>
      <c r="D20" s="33" t="s">
        <v>158</v>
      </c>
      <c r="E20" s="33" t="s">
        <v>81</v>
      </c>
      <c r="F20" s="35" t="s">
        <v>162</v>
      </c>
      <c r="G20" s="44">
        <f t="shared" si="0"/>
        <v>224.93</v>
      </c>
      <c r="H20" s="44" t="s">
        <v>165</v>
      </c>
      <c r="I20" s="44">
        <v>0</v>
      </c>
    </row>
    <row r="21" ht="21" customHeight="1" spans="1:9">
      <c r="A21" s="33" t="s">
        <v>156</v>
      </c>
      <c r="B21" s="33" t="s">
        <v>81</v>
      </c>
      <c r="C21" s="35" t="s">
        <v>166</v>
      </c>
      <c r="D21" s="33" t="s">
        <v>158</v>
      </c>
      <c r="E21" s="33" t="s">
        <v>76</v>
      </c>
      <c r="F21" s="35" t="s">
        <v>167</v>
      </c>
      <c r="G21" s="44">
        <f t="shared" si="0"/>
        <v>19.23</v>
      </c>
      <c r="H21" s="44" t="s">
        <v>168</v>
      </c>
      <c r="I21" s="44">
        <v>0</v>
      </c>
    </row>
    <row r="22" ht="21" customHeight="1" spans="1:9">
      <c r="A22" s="33" t="s">
        <v>156</v>
      </c>
      <c r="B22" s="33" t="s">
        <v>169</v>
      </c>
      <c r="C22" s="35" t="s">
        <v>170</v>
      </c>
      <c r="D22" s="33" t="s">
        <v>158</v>
      </c>
      <c r="E22" s="33" t="s">
        <v>76</v>
      </c>
      <c r="F22" s="35" t="s">
        <v>167</v>
      </c>
      <c r="G22" s="44">
        <f t="shared" si="0"/>
        <v>9.11</v>
      </c>
      <c r="H22" s="44" t="s">
        <v>171</v>
      </c>
      <c r="I22" s="44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A3:J3"/>
    </sheetView>
  </sheetViews>
  <sheetFormatPr defaultColWidth="8.85" defaultRowHeight="15" customHeight="1" outlineLevelRow="5"/>
  <cols>
    <col min="1" max="2" width="8.85" hidden="1" customWidth="1"/>
    <col min="3" max="5" width="5.71666666666667" customWidth="1"/>
    <col min="6" max="6" width="32.85" customWidth="1"/>
    <col min="7" max="11" width="14.275" customWidth="1"/>
  </cols>
  <sheetData>
    <row r="1" customHeight="1" spans="2:11">
      <c r="B1" s="27"/>
      <c r="C1" s="28" t="s">
        <v>172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C2" s="29" t="s">
        <v>173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A3:J3"/>
    </sheetView>
  </sheetViews>
  <sheetFormatPr defaultColWidth="8.85" defaultRowHeight="15" customHeight="1" outlineLevelRow="5"/>
  <cols>
    <col min="1" max="2" width="8.85" hidden="1" customWidth="1"/>
    <col min="3" max="5" width="5.71666666666667" customWidth="1"/>
    <col min="6" max="6" width="32.85" customWidth="1"/>
    <col min="7" max="11" width="14.275" customWidth="1"/>
  </cols>
  <sheetData>
    <row r="1" customHeight="1" spans="1:11">
      <c r="A1" s="27"/>
      <c r="B1" s="27"/>
      <c r="C1" s="28" t="s">
        <v>174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3:3">
      <c r="C2" s="29" t="s">
        <v>175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09 - 国有资本经营预算支出表</vt:lpstr>
      <vt:lpstr>10 -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2025-03-12T08:27:00Z</dcterms:created>
  <dcterms:modified xsi:type="dcterms:W3CDTF">2025-09-29T05:50:01Z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E935EB4C60184B99BA4559B528BEC410_13</vt:lpwstr>
  </property>
</Properties>
</file>